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ACM" sheetId="1" r:id="rId4"/>
  </sheets>
</workbook>
</file>

<file path=xl/comments1.xml><?xml version="1.0" encoding="utf-8"?>
<comments xmlns="http://schemas.openxmlformats.org/spreadsheetml/2006/main">
  <authors>
    <author>Autor</author>
  </authors>
  <commentList>
    <comment ref="F36" authorId="0">
      <text>
        <r>
          <rPr>
            <sz val="11"/>
            <color indexed="8"/>
            <rFont val="Helvetica Neue"/>
          </rPr>
          <t>Autor:
Keine andere Angabe um Alter. Baeline Charakterisitka Tabelle aufgeteilt nach low and high meat consumtion, nicht alle Probanen angegeben also kein mean errechenbar.</t>
        </r>
      </text>
    </comment>
    <comment ref="AL39" authorId="0">
      <text>
        <r>
          <rPr>
            <sz val="11"/>
            <color indexed="8"/>
            <rFont val="Helvetica Neue"/>
          </rPr>
          <t xml:space="preserve">Autor:
"stratified" </t>
        </r>
      </text>
    </comment>
    <comment ref="F129" authorId="0">
      <text>
        <r>
          <rPr>
            <sz val="11"/>
            <color indexed="8"/>
            <rFont val="Helvetica Neue"/>
          </rPr>
          <t>Autor:
Range of means according to table 1 and 2: 41.1 - 41.5 years</t>
        </r>
      </text>
    </comment>
    <comment ref="K135" authorId="0">
      <text>
        <r>
          <rPr>
            <sz val="11"/>
            <color indexed="8"/>
            <rFont val="Helvetica Neue"/>
          </rPr>
          <t>Autor:
date of collection not clear, baseline is assumed</t>
        </r>
      </text>
    </comment>
    <comment ref="B160" authorId="0">
      <text>
        <r>
          <rPr>
            <sz val="11"/>
            <color indexed="8"/>
            <rFont val="Helvetica Neue"/>
          </rPr>
          <t>Autor:
Abstract only</t>
        </r>
      </text>
    </comment>
  </commentList>
</comments>
</file>

<file path=xl/sharedStrings.xml><?xml version="1.0" encoding="utf-8"?>
<sst xmlns="http://schemas.openxmlformats.org/spreadsheetml/2006/main" uniqueCount="321">
  <si>
    <t>id</t>
  </si>
  <si>
    <t>author</t>
  </si>
  <si>
    <t>year</t>
  </si>
  <si>
    <t>cohort_name</t>
  </si>
  <si>
    <t>sex</t>
  </si>
  <si>
    <t>age</t>
  </si>
  <si>
    <t>n_participants</t>
  </si>
  <si>
    <t>outcome</t>
  </si>
  <si>
    <t>n_cases</t>
  </si>
  <si>
    <t>outcome assessment</t>
  </si>
  <si>
    <t>exposure assessment</t>
  </si>
  <si>
    <t>multiple dietary assessment</t>
  </si>
  <si>
    <t>follow_up</t>
  </si>
  <si>
    <t>treat 1</t>
  </si>
  <si>
    <t>treat 2</t>
  </si>
  <si>
    <t>Measure</t>
  </si>
  <si>
    <t>RR/HR</t>
  </si>
  <si>
    <t>lc</t>
  </si>
  <si>
    <t>uc</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</si>
  <si>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</si>
  <si>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</si>
  <si>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</si>
  <si>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</si>
  <si>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</si>
  <si>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</si>
  <si>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</si>
  <si>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</si>
  <si>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</si>
  <si>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</si>
  <si>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</si>
  <si>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</si>
  <si>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</si>
  <si>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</si>
  <si>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</si>
  <si>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</si>
  <si>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</si>
  <si>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</si>
  <si>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</si>
  <si>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</si>
  <si>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</si>
  <si>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</si>
  <si>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</si>
  <si>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</si>
  <si>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</si>
  <si>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</si>
  <si>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</si>
  <si>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</si>
  <si>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</si>
  <si>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</si>
  <si>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Bajracharya</t>
  </si>
  <si>
    <t>EPIC-Heidelberg</t>
  </si>
  <si>
    <t>M/W</t>
  </si>
  <si>
    <t>ACM</t>
  </si>
  <si>
    <t>record linkages with registries for vital status</t>
  </si>
  <si>
    <t>validated (through 24h recalls) FFQ at baseline</t>
  </si>
  <si>
    <t>no</t>
  </si>
  <si>
    <t>PP</t>
  </si>
  <si>
    <t>AP</t>
  </si>
  <si>
    <t>HR</t>
  </si>
  <si>
    <t>age, sex, energy, BMI, smoking, alcohol, fiber intake</t>
  </si>
  <si>
    <t>x</t>
  </si>
  <si>
    <t>SFA</t>
  </si>
  <si>
    <t>FAT</t>
  </si>
  <si>
    <t>PRO</t>
  </si>
  <si>
    <t>MUFA</t>
  </si>
  <si>
    <t>PUFA</t>
  </si>
  <si>
    <t>low quality CHO / Mono-/ Disaccharides</t>
  </si>
  <si>
    <t>CHO</t>
  </si>
  <si>
    <t>high quality CHO / Polysaccharides</t>
  </si>
  <si>
    <t>15_a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</si>
  <si>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</si>
  <si>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</si>
  <si>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</si>
  <si>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</si>
  <si>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</si>
  <si>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</si>
  <si>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15_d</t>
  </si>
  <si>
    <t>and PP</t>
  </si>
  <si>
    <t>and AP</t>
  </si>
  <si>
    <t>22_a</t>
  </si>
  <si>
    <t>Chen</t>
  </si>
  <si>
    <t>Rotterdam</t>
  </si>
  <si>
    <t>clinical follow-up data collection, municipal records, information from medical records at general practitioner's offices, hospitals and nursing homes</t>
  </si>
  <si>
    <t>validated (through 24 h food records and 24-h urinary urea excretion samples) FFQ at baseline</t>
  </si>
  <si>
    <t xml:space="preserve">age, sex, energy, BMI, smoking, alcohol, education, fiber, overall diet quality score, physical activity, cohort (RS-I, -II, and -III), SFA, MUFA, PUFA, TSFA </t>
  </si>
  <si>
    <t>22_d</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</si>
  <si>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</si>
  <si>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</si>
  <si>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</si>
  <si>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</si>
  <si>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</si>
  <si>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</si>
  <si>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</si>
  <si>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</si>
  <si>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</si>
  <si>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</si>
  <si>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</si>
  <si>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</si>
  <si>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</si>
  <si>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</si>
  <si>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</si>
  <si>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</si>
  <si>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</si>
  <si>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</si>
  <si>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</si>
  <si>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</si>
  <si>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</si>
  <si>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yes, every two years, but only baseline FFQ was used for the current analysis</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</si>
  <si>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</si>
  <si>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 xml:space="preserve">SFA </t>
  </si>
  <si>
    <t>44_a</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</si>
  <si>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</si>
  <si>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</si>
  <si>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</si>
  <si>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</si>
  <si>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</si>
  <si>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44_d</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</si>
  <si>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</si>
  <si>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</si>
  <si>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</si>
  <si>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</si>
  <si>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</si>
  <si>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included in substitution model as nutrient assed through FFQ</t>
  </si>
  <si>
    <t>x family history of diabetes and CVD</t>
  </si>
  <si>
    <t>51_b</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</si>
  <si>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</si>
  <si>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</si>
  <si>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</si>
  <si>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</si>
  <si>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</si>
  <si>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</si>
  <si>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51_a</t>
  </si>
  <si>
    <t>TFA</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</si>
  <si>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</si>
  <si>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</si>
  <si>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</si>
  <si>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</si>
  <si>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</si>
  <si>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53_nhs</t>
  </si>
  <si>
    <t>NHS</t>
  </si>
  <si>
    <t>W</t>
  </si>
  <si>
    <t>MUFA-P</t>
  </si>
  <si>
    <t>and whole grain CHO</t>
  </si>
  <si>
    <t>MUFA-A</t>
  </si>
  <si>
    <t>53_hpfs</t>
  </si>
  <si>
    <t>HPFS</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</si>
  <si>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</si>
  <si>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60_a</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</si>
  <si>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</si>
  <si>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</si>
  <si>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</si>
  <si>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</si>
  <si>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</si>
  <si>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60_d</t>
  </si>
  <si>
    <t>and FAT, PP instead of CHO</t>
  </si>
  <si>
    <t>and FAT, AP instead of CHO</t>
  </si>
  <si>
    <t>62_a</t>
  </si>
  <si>
    <t>Ho</t>
  </si>
  <si>
    <t>UKB</t>
  </si>
  <si>
    <t>death certificates held within NHS Information Centre and NHS Central Register Scotland</t>
  </si>
  <si>
    <t>validated (through 24h hour recall administered by interviewer) Oxford WebQ web based 24h recall</t>
  </si>
  <si>
    <t>Yes, up to four times</t>
  </si>
  <si>
    <t>age, sex, energy, BMI, smoking, alcohol, fiber, physical activity, systolic blood pressure, baseline diabetes, mental health disorders, deprivation index, ethnicity, height</t>
  </si>
  <si>
    <t>62_b</t>
  </si>
  <si>
    <t>62_d</t>
  </si>
  <si>
    <t>62_e</t>
  </si>
  <si>
    <t>AF</t>
  </si>
  <si>
    <t>PF</t>
  </si>
  <si>
    <t>62_f</t>
  </si>
  <si>
    <t>n3-PUFA</t>
  </si>
  <si>
    <t>n6-PUFA</t>
  </si>
  <si>
    <t>62_g</t>
  </si>
  <si>
    <t xml:space="preserve">Huang </t>
  </si>
  <si>
    <t>NIH-AARP</t>
  </si>
  <si>
    <t>linkage with the Social Security Administration Death Master File,</t>
  </si>
  <si>
    <t>validated (by 24h recall), self-administered FFQ at baseline</t>
  </si>
  <si>
    <t>age, energy, BMI, smoking, alcohol, education, fiber, vegetables, fruits, physical activity, diabtetes, race or ethnic group, marital status, health status, vitamin supplement use, hormone replacement therapy (women), median household income, AP, SFA, PUFA, MUFA, TFA</t>
  </si>
  <si>
    <t>82_a</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</si>
  <si>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</si>
  <si>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</si>
  <si>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</si>
  <si>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</si>
  <si>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</si>
  <si>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</si>
  <si>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82_d</t>
  </si>
  <si>
    <t>and CHO</t>
  </si>
  <si>
    <t xml:space="preserve">Kwon </t>
  </si>
  <si>
    <t>KoGES</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</si>
  <si>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</si>
  <si>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</si>
  <si>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</si>
  <si>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</si>
  <si>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</si>
  <si>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</si>
  <si>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</si>
  <si>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</si>
  <si>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 xml:space="preserve">CHO </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</si>
  <si>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</si>
  <si>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</si>
  <si>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</si>
  <si>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</si>
  <si>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</si>
  <si>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</si>
  <si>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</si>
  <si>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</si>
  <si>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</si>
  <si>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</si>
  <si>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103_g</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</si>
  <si>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</si>
  <si>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</si>
  <si>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</si>
  <si>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</si>
  <si>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</si>
  <si>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</si>
  <si>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</si>
  <si>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103_d</t>
  </si>
  <si>
    <t>115_b</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</si>
  <si>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</si>
  <si>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</si>
  <si>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</si>
  <si>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</si>
  <si>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</si>
  <si>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</si>
  <si>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115_c</t>
  </si>
  <si>
    <t>SFA instead of CHO</t>
  </si>
  <si>
    <t>117_a</t>
  </si>
  <si>
    <t>Merono</t>
  </si>
  <si>
    <t>InCHIANTI</t>
  </si>
  <si>
    <t>Mortality General Registry from the Tuscany Region, as well as death certificates</t>
  </si>
  <si>
    <t>validated (through 24h recalls) Italian FFQ, assessed by trained interviewers</t>
  </si>
  <si>
    <t>yes (three to four times)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</si>
  <si>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</si>
  <si>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</si>
  <si>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117_d</t>
  </si>
  <si>
    <t>124_a</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</si>
  <si>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</si>
  <si>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</si>
  <si>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</si>
  <si>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</si>
  <si>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</si>
  <si>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</si>
  <si>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124_b</t>
  </si>
  <si>
    <t>124_f</t>
  </si>
  <si>
    <t>Ricci</t>
  </si>
  <si>
    <t>linkage to US death registry</t>
  </si>
  <si>
    <r>
      <rPr>
        <sz val="11"/>
        <color indexed="8"/>
        <rFont val="Calibri"/>
      </rPr>
      <t>≥one</t>
    </r>
    <r>
      <rPr>
        <sz val="8"/>
        <color indexed="8"/>
        <rFont val="Calibri"/>
      </rPr>
      <t xml:space="preserve"> </t>
    </r>
    <r>
      <rPr>
        <sz val="11"/>
        <color indexed="8"/>
        <rFont val="Calibri"/>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</si>
  <si>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</si>
  <si>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</si>
  <si>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</si>
  <si>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</si>
  <si>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</si>
  <si>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</si>
  <si>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</si>
  <si>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</si>
  <si>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</si>
  <si>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</si>
  <si>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</si>
  <si>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155_nhs</t>
  </si>
  <si>
    <t>155_hpfs</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</si>
  <si>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</si>
  <si>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</si>
  <si>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</si>
  <si>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</si>
  <si>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</si>
  <si>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174_a</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</si>
  <si>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</si>
  <si>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</si>
  <si>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</si>
  <si>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</si>
  <si>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</si>
  <si>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174_d</t>
  </si>
  <si>
    <t>179a_b</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</si>
  <si>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</si>
  <si>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</si>
  <si>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</si>
  <si>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</si>
  <si>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179a_f</t>
  </si>
  <si>
    <t>179b_a</t>
  </si>
  <si>
    <t>179b_b</t>
  </si>
  <si>
    <t>179b_f</t>
  </si>
  <si>
    <t>179c_a</t>
  </si>
  <si>
    <t>179c_b</t>
  </si>
  <si>
    <t>179c_f</t>
  </si>
  <si>
    <t>Wu</t>
  </si>
  <si>
    <t>report from family members</t>
  </si>
  <si>
    <t>age, sex, energy, BMI, smoking, alcohol, education, income,  red meat, white meat, vegetables, and fruit, physical activity, history of hypertension, history of diabetes, marital status, geographical location, geographical site</t>
  </si>
  <si>
    <t>190_a</t>
  </si>
  <si>
    <t>Zeng</t>
  </si>
  <si>
    <t>linkage to National Death Index</t>
  </si>
  <si>
    <t>age, sex, energy, BMI, smoking, alcohol, education, family income to poverty ratio, physical activity, diabetes, race/ethnicity, marital status; adjustment for all remaining macronutrients except CHO</t>
  </si>
  <si>
    <t>190_e</t>
  </si>
  <si>
    <t>190_b</t>
  </si>
  <si>
    <t>190_d</t>
  </si>
  <si>
    <t>191_g</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</si>
  <si>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</si>
  <si>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</si>
  <si>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</si>
  <si>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</si>
  <si>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</si>
  <si>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</si>
  <si>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</si>
  <si>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</si>
  <si>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196_b</t>
  </si>
  <si>
    <t>Zhuang</t>
  </si>
  <si>
    <t>2019a</t>
  </si>
  <si>
    <t>linkage to the Social Security Administration Death Master File</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</si>
  <si>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</si>
  <si>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multivitamin use</t>
  </si>
  <si>
    <t>196_c</t>
  </si>
  <si>
    <t xml:space="preserve"> </t>
  </si>
  <si>
    <t>196_f</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</si>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</sst>
</file>

<file path=xl/styles.xml><?xml version="1.0" encoding="utf-8"?>
<styleSheet xmlns="http://schemas.openxmlformats.org/spreadsheetml/2006/main">
  <numFmts count="7">
    <numFmt numFmtId="0" formatCode="General"/>
    <numFmt numFmtId="59" formatCode="0.000000"/>
    <numFmt numFmtId="60" formatCode="0.00000"/>
    <numFmt numFmtId="61" formatCode="&quot; &quot;* #,##0.00&quot; &quot;;&quot;-&quot;* #,##0.00&quot; &quot;;&quot; &quot;* &quot;-&quot;??&quot; &quot;"/>
    <numFmt numFmtId="62" formatCode="&quot; &quot;* #,##0.000&quot; &quot;;&quot;-&quot;* #,##0.000&quot; &quot;;&quot; &quot;* &quot;-&quot;??&quot; &quot;"/>
    <numFmt numFmtId="63" formatCode="0.000"/>
    <numFmt numFmtId="64" formatCode="0.0"/>
  </numFmts>
  <fonts count="7">
    <font>
      <sz val="11"/>
      <color indexed="8"/>
      <name val="Calibri"/>
    </font>
    <font>
      <sz val="12"/>
      <color indexed="8"/>
      <name val="Helvetica Neue"/>
    </font>
    <font>
      <sz val="15"/>
      <color indexed="8"/>
      <name val="Calibri"/>
    </font>
    <font>
      <b val="1"/>
      <sz val="11"/>
      <color indexed="8"/>
      <name val="Calibri"/>
    </font>
    <font>
      <sz val="11"/>
      <color indexed="12"/>
      <name val="Calibri"/>
    </font>
    <font>
      <sz val="11"/>
      <color indexed="8"/>
      <name val="Helvetica Neue"/>
    </font>
    <font>
      <sz val="8"/>
      <color indexed="8"/>
      <name val="Calibri"/>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40">
    <border>
      <left/>
      <right/>
      <top/>
      <bottom/>
      <diagonal/>
    </border>
    <border>
      <left style="thin">
        <color indexed="10"/>
      </left>
      <right/>
      <top style="thin">
        <color indexed="10"/>
      </top>
      <bottom/>
      <diagonal/>
    </border>
    <border>
      <left/>
      <right/>
      <top style="thin">
        <color indexed="10"/>
      </top>
      <bottom/>
      <diagonal/>
    </border>
    <border>
      <left/>
      <right style="thin">
        <color indexed="8"/>
      </right>
      <top style="thin">
        <color indexed="10"/>
      </top>
      <bottom/>
      <diagonal/>
    </border>
    <border>
      <left style="thin">
        <color indexed="8"/>
      </left>
      <right/>
      <top style="thin">
        <color indexed="10"/>
      </top>
      <bottom/>
      <diagonal/>
    </border>
    <border>
      <left/>
      <right style="thin">
        <color indexed="10"/>
      </right>
      <top style="thin">
        <color indexed="10"/>
      </top>
      <bottom/>
      <diagonal/>
    </border>
    <border>
      <left style="thin">
        <color indexed="10"/>
      </left>
      <right style="thin">
        <color indexed="10"/>
      </right>
      <top/>
      <bottom style="thin">
        <color indexed="10"/>
      </bottom>
      <diagonal/>
    </border>
    <border>
      <left style="thin">
        <color indexed="10"/>
      </left>
      <right style="thin">
        <color indexed="8"/>
      </right>
      <top/>
      <bottom style="thin">
        <color indexed="10"/>
      </bottom>
      <diagonal/>
    </border>
    <border>
      <left style="thin">
        <color indexed="8"/>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diagonal/>
    </border>
    <border>
      <left style="thin">
        <color indexed="10"/>
      </left>
      <right/>
      <top style="thin">
        <color indexed="8"/>
      </top>
      <bottom style="thin">
        <color indexed="10"/>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top style="thin">
        <color indexed="10"/>
      </top>
      <bottom style="thin">
        <color indexed="8"/>
      </bottom>
      <diagonal/>
    </border>
    <border>
      <left/>
      <right/>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style="thin">
        <color indexed="10"/>
      </right>
      <top/>
      <bottom style="thin">
        <color indexed="8"/>
      </bottom>
      <diagonal/>
    </border>
    <border>
      <left/>
      <right style="thin">
        <color indexed="8"/>
      </right>
      <top style="thin">
        <color indexed="8"/>
      </top>
      <bottom/>
      <diagonal/>
    </border>
    <border>
      <left style="thin">
        <color indexed="10"/>
      </left>
      <right style="thin">
        <color indexed="10"/>
      </right>
      <top style="thin">
        <color indexed="10"/>
      </top>
      <bottom>
        <color indexed="8"/>
      </bottom>
      <diagonal/>
    </border>
    <border>
      <left style="thin">
        <color indexed="10"/>
      </left>
      <right style="thin">
        <color indexed="10"/>
      </right>
      <top>
        <color indexed="8"/>
      </top>
      <bottom style="thin">
        <color indexed="10"/>
      </bottom>
      <diagonal/>
    </border>
    <border>
      <left style="thin">
        <color indexed="8"/>
      </left>
      <right style="thin">
        <color indexed="10"/>
      </right>
      <top style="thin">
        <color indexed="8"/>
      </top>
      <bottom style="thin">
        <color indexed="8"/>
      </bottom>
      <diagonal/>
    </border>
    <border>
      <left/>
      <right style="thin">
        <color indexed="10"/>
      </right>
      <top style="thin">
        <color indexed="8"/>
      </top>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49" fontId="3" fillId="2" borderId="2" applyNumberFormat="1" applyFont="1" applyFill="1" applyBorder="1" applyAlignment="1" applyProtection="0">
      <alignment vertical="center"/>
    </xf>
    <xf numFmtId="49" fontId="3" fillId="2" borderId="3" applyNumberFormat="1" applyFont="1" applyFill="1" applyBorder="1" applyAlignment="1" applyProtection="0">
      <alignment vertical="center"/>
    </xf>
    <xf numFmtId="49" fontId="3" fillId="2" borderId="4" applyNumberFormat="1" applyFont="1" applyFill="1" applyBorder="1" applyAlignment="1" applyProtection="0">
      <alignment vertical="center"/>
    </xf>
    <xf numFmtId="49" fontId="3" borderId="5" applyNumberFormat="1" applyFont="1" applyFill="0" applyBorder="1" applyAlignment="1" applyProtection="0">
      <alignment vertical="bottom"/>
    </xf>
    <xf numFmtId="0" fontId="3" borderId="6"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2" fontId="0" borderId="6" applyNumberFormat="1" applyFont="1" applyFill="0" applyBorder="1" applyAlignment="1" applyProtection="0">
      <alignment vertical="bottom"/>
    </xf>
    <xf numFmtId="59" fontId="0" borderId="6" applyNumberFormat="1" applyFont="1" applyFill="0" applyBorder="1" applyAlignment="1" applyProtection="0">
      <alignment vertical="bottom"/>
    </xf>
    <xf numFmtId="60" fontId="0" borderId="6" applyNumberFormat="1" applyFont="1" applyFill="0" applyBorder="1" applyAlignment="1" applyProtection="0">
      <alignment vertical="bottom"/>
    </xf>
    <xf numFmtId="2" fontId="0" borderId="7" applyNumberFormat="1" applyFont="1" applyFill="0" applyBorder="1" applyAlignment="1" applyProtection="0">
      <alignment vertical="bottom"/>
    </xf>
    <xf numFmtId="49" fontId="0" fillId="3" borderId="8"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3" borderId="9" applyNumberFormat="1" applyFont="1" applyFill="0" applyBorder="1" applyAlignment="1" applyProtection="0">
      <alignment vertical="bottom"/>
    </xf>
    <xf numFmtId="0" fontId="0" borderId="9" applyNumberFormat="0" applyFont="1" applyFill="0" applyBorder="1" applyAlignment="1" applyProtection="0">
      <alignment vertical="bottom"/>
    </xf>
    <xf numFmtId="49" fontId="0" borderId="9" applyNumberFormat="1" applyFont="1" applyFill="0" applyBorder="1" applyAlignment="1" applyProtection="0">
      <alignment vertical="bottom"/>
    </xf>
    <xf numFmtId="2" fontId="0" borderId="9" applyNumberFormat="1" applyFont="1" applyFill="0" applyBorder="1" applyAlignment="1" applyProtection="0">
      <alignment vertical="bottom"/>
    </xf>
    <xf numFmtId="59" fontId="0" borderId="9" applyNumberFormat="1" applyFont="1" applyFill="0" applyBorder="1" applyAlignment="1" applyProtection="0">
      <alignment vertical="bottom"/>
    </xf>
    <xf numFmtId="60" fontId="0" borderId="9" applyNumberFormat="1" applyFont="1" applyFill="0" applyBorder="1" applyAlignment="1" applyProtection="0">
      <alignment vertical="bottom"/>
    </xf>
    <xf numFmtId="2" fontId="0" borderId="10" applyNumberFormat="1" applyFont="1" applyFill="0" applyBorder="1" applyAlignment="1" applyProtection="0">
      <alignment vertical="bottom"/>
    </xf>
    <xf numFmtId="0" fontId="0" fillId="3" borderId="11" applyNumberFormat="0" applyFont="1" applyFill="1" applyBorder="1" applyAlignment="1" applyProtection="0">
      <alignment vertical="bottom"/>
    </xf>
    <xf numFmtId="49" fontId="0" borderId="10" applyNumberFormat="1" applyFont="1" applyFill="0" applyBorder="1" applyAlignment="1" applyProtection="0">
      <alignment vertical="bottom"/>
    </xf>
    <xf numFmtId="49" fontId="0" borderId="12" applyNumberFormat="1" applyFont="1" applyFill="0" applyBorder="1" applyAlignment="1" applyProtection="0">
      <alignment vertical="bottom"/>
    </xf>
    <xf numFmtId="2" fontId="0" borderId="12" applyNumberFormat="1" applyFont="1" applyFill="0" applyBorder="1" applyAlignment="1" applyProtection="0">
      <alignment vertical="bottom"/>
    </xf>
    <xf numFmtId="59" fontId="0" borderId="12" applyNumberFormat="1" applyFont="1" applyFill="0" applyBorder="1" applyAlignment="1" applyProtection="0">
      <alignment vertical="bottom"/>
    </xf>
    <xf numFmtId="60" fontId="0" borderId="12"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0" borderId="14" applyNumberFormat="1" applyFont="1" applyFill="0" applyBorder="1" applyAlignment="1" applyProtection="0">
      <alignment vertical="bottom"/>
    </xf>
    <xf numFmtId="2" fontId="0" borderId="14" applyNumberFormat="1" applyFont="1" applyFill="0" applyBorder="1" applyAlignment="1" applyProtection="0">
      <alignment vertical="bottom"/>
    </xf>
    <xf numFmtId="59" fontId="0" borderId="14" applyNumberFormat="1" applyFont="1" applyFill="0" applyBorder="1" applyAlignment="1" applyProtection="0">
      <alignment vertical="bottom"/>
    </xf>
    <xf numFmtId="60" fontId="0" borderId="14" applyNumberFormat="1" applyFont="1" applyFill="0" applyBorder="1" applyAlignment="1" applyProtection="0">
      <alignment vertical="bottom"/>
    </xf>
    <xf numFmtId="2" fontId="0" borderId="15"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3" borderId="12"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0" borderId="16" applyNumberFormat="1" applyFont="1" applyFill="0" applyBorder="1" applyAlignment="1" applyProtection="0">
      <alignment vertical="bottom"/>
    </xf>
    <xf numFmtId="2" fontId="0" borderId="16" applyNumberFormat="1" applyFont="1" applyFill="0" applyBorder="1" applyAlignment="1" applyProtection="0">
      <alignment vertical="bottom"/>
    </xf>
    <xf numFmtId="59" fontId="0" borderId="16" applyNumberFormat="1" applyFont="1" applyFill="0" applyBorder="1" applyAlignment="1" applyProtection="0">
      <alignment vertical="bottom"/>
    </xf>
    <xf numFmtId="60"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fillId="3" borderId="18" applyNumberFormat="0" applyFont="1" applyFill="1" applyBorder="1" applyAlignment="1" applyProtection="0">
      <alignment vertical="bottom"/>
    </xf>
    <xf numFmtId="49" fontId="3" borderId="14" applyNumberFormat="1" applyFont="1" applyFill="0" applyBorder="1" applyAlignment="1" applyProtection="0">
      <alignment vertical="bottom"/>
    </xf>
    <xf numFmtId="0" fontId="0" borderId="14" applyNumberFormat="1" applyFont="1" applyFill="0" applyBorder="1" applyAlignment="1" applyProtection="0">
      <alignment horizontal="right" vertical="bottom"/>
    </xf>
    <xf numFmtId="0" fontId="4" borderId="14" applyNumberFormat="1" applyFont="1" applyFill="0" applyBorder="1" applyAlignment="1" applyProtection="0">
      <alignment vertical="bottom"/>
    </xf>
    <xf numFmtId="0" fontId="0" borderId="14" applyNumberFormat="1" applyFont="1" applyFill="0" applyBorder="1" applyAlignment="1" applyProtection="0">
      <alignment vertical="bottom"/>
    </xf>
    <xf numFmtId="2" fontId="0" fillId="3" borderId="14" applyNumberFormat="1" applyFont="1" applyFill="1" applyBorder="1" applyAlignment="1" applyProtection="0">
      <alignment vertical="center"/>
    </xf>
    <xf numFmtId="49" fontId="0" fillId="3" borderId="19" applyNumberFormat="1" applyFont="1" applyFill="1" applyBorder="1" applyAlignment="1" applyProtection="0">
      <alignment vertical="bottom"/>
    </xf>
    <xf numFmtId="0" fontId="0" borderId="14" applyNumberFormat="0" applyFont="1" applyFill="0" applyBorder="1" applyAlignment="1" applyProtection="0">
      <alignment vertical="bottom"/>
    </xf>
    <xf numFmtId="49" fontId="3" borderId="9" applyNumberFormat="1" applyFont="1" applyFill="0" applyBorder="1" applyAlignment="1" applyProtection="0">
      <alignment vertical="bottom"/>
    </xf>
    <xf numFmtId="49" fontId="0" fillId="3" borderId="11" applyNumberFormat="1" applyFont="1" applyFill="1" applyBorder="1" applyAlignment="1" applyProtection="0">
      <alignment vertical="bottom"/>
    </xf>
    <xf numFmtId="49" fontId="3" borderId="12" applyNumberFormat="1" applyFont="1" applyFill="0" applyBorder="1" applyAlignment="1" applyProtection="0">
      <alignment vertical="bottom"/>
    </xf>
    <xf numFmtId="2" fontId="0" borderId="13" applyNumberFormat="1" applyFont="1" applyFill="0" applyBorder="1" applyAlignment="1" applyProtection="0">
      <alignment vertical="bottom"/>
    </xf>
    <xf numFmtId="49" fontId="0" fillId="3" borderId="18" applyNumberFormat="1" applyFont="1" applyFill="1" applyBorder="1" applyAlignment="1" applyProtection="0">
      <alignment vertical="bottom"/>
    </xf>
    <xf numFmtId="0" fontId="0" borderId="15" applyNumberFormat="0" applyFont="1" applyFill="0" applyBorder="1" applyAlignment="1" applyProtection="0">
      <alignment vertical="bottom"/>
    </xf>
    <xf numFmtId="0" fontId="0" borderId="9"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12" applyNumberFormat="1" applyFont="1" applyFill="0" applyBorder="1" applyAlignment="1" applyProtection="0">
      <alignment vertical="bottom"/>
    </xf>
    <xf numFmtId="0" fontId="0" borderId="13" applyNumberFormat="0" applyFont="1" applyFill="0" applyBorder="1" applyAlignment="1" applyProtection="0">
      <alignment vertical="bottom"/>
    </xf>
    <xf numFmtId="0" fontId="3" borderId="14" applyNumberFormat="1" applyFont="1" applyFill="0" applyBorder="1" applyAlignment="1" applyProtection="0">
      <alignment vertical="bottom"/>
    </xf>
    <xf numFmtId="0" fontId="0" borderId="20" applyNumberFormat="0" applyFont="1" applyFill="0" applyBorder="1" applyAlignment="1" applyProtection="0">
      <alignment vertical="bottom"/>
    </xf>
    <xf numFmtId="49" fontId="0" borderId="21" applyNumberFormat="1" applyFont="1" applyFill="0" applyBorder="1" applyAlignment="1" applyProtection="0">
      <alignment vertical="bottom"/>
    </xf>
    <xf numFmtId="49" fontId="0" fillId="4" borderId="22" applyNumberFormat="1" applyFont="1" applyFill="1" applyBorder="1" applyAlignment="1" applyProtection="0">
      <alignment vertical="bottom"/>
    </xf>
    <xf numFmtId="0" fontId="0" borderId="23" applyNumberFormat="0" applyFont="1" applyFill="0" applyBorder="1" applyAlignment="1" applyProtection="0">
      <alignment vertical="bottom"/>
    </xf>
    <xf numFmtId="49" fontId="0" borderId="24" applyNumberFormat="1" applyFont="1" applyFill="0" applyBorder="1" applyAlignment="1" applyProtection="0">
      <alignment vertical="bottom"/>
    </xf>
    <xf numFmtId="49" fontId="0" fillId="4" borderId="25" applyNumberFormat="1" applyFont="1" applyFill="1" applyBorder="1" applyAlignment="1" applyProtection="0">
      <alignment vertical="bottom"/>
    </xf>
    <xf numFmtId="49" fontId="0" borderId="26" applyNumberFormat="1" applyFont="1" applyFill="0" applyBorder="1" applyAlignment="1" applyProtection="0">
      <alignment vertical="bottom"/>
    </xf>
    <xf numFmtId="0" fontId="0" borderId="27" applyNumberFormat="0" applyFont="1" applyFill="0" applyBorder="1" applyAlignment="1" applyProtection="0">
      <alignment vertical="bottom"/>
    </xf>
    <xf numFmtId="49" fontId="0" borderId="23" applyNumberFormat="1" applyFont="1" applyFill="0" applyBorder="1" applyAlignment="1" applyProtection="0">
      <alignment vertical="bottom"/>
    </xf>
    <xf numFmtId="49" fontId="0" borderId="14" applyNumberFormat="1" applyFont="1" applyFill="0" applyBorder="1" applyAlignment="1" applyProtection="0">
      <alignment vertical="bottom" wrapText="1"/>
    </xf>
    <xf numFmtId="61" fontId="0" borderId="14" applyNumberFormat="1" applyFont="1" applyFill="0" applyBorder="1" applyAlignment="1" applyProtection="0">
      <alignment vertical="bottom"/>
    </xf>
    <xf numFmtId="61" fontId="0" borderId="15" applyNumberFormat="1" applyFont="1" applyFill="0" applyBorder="1" applyAlignment="1" applyProtection="0">
      <alignment vertical="bottom"/>
    </xf>
    <xf numFmtId="61" fontId="0" borderId="9" applyNumberFormat="1" applyFont="1" applyFill="0" applyBorder="1" applyAlignment="1" applyProtection="0">
      <alignment vertical="bottom"/>
    </xf>
    <xf numFmtId="61" fontId="0" borderId="10" applyNumberFormat="1" applyFont="1" applyFill="0" applyBorder="1" applyAlignment="1" applyProtection="0">
      <alignment vertical="bottom"/>
    </xf>
    <xf numFmtId="62" fontId="0" borderId="9" applyNumberFormat="1" applyFont="1" applyFill="0" applyBorder="1" applyAlignment="1" applyProtection="0">
      <alignment vertical="bottom"/>
    </xf>
    <xf numFmtId="61" fontId="0" borderId="12" applyNumberFormat="1" applyFont="1" applyFill="0" applyBorder="1" applyAlignment="1" applyProtection="0">
      <alignment vertical="bottom"/>
    </xf>
    <xf numFmtId="61" fontId="0" borderId="13" applyNumberFormat="1" applyFont="1" applyFill="0" applyBorder="1" applyAlignment="1" applyProtection="0">
      <alignment vertical="bottom"/>
    </xf>
    <xf numFmtId="0" fontId="0" borderId="28" applyNumberFormat="0" applyFont="1" applyFill="0" applyBorder="1" applyAlignment="1" applyProtection="0">
      <alignment vertical="bottom"/>
    </xf>
    <xf numFmtId="49" fontId="0" fillId="3" borderId="19" applyNumberFormat="1" applyFont="1" applyFill="1" applyBorder="1" applyAlignment="1" applyProtection="0">
      <alignment vertical="top"/>
    </xf>
    <xf numFmtId="49" fontId="0" fillId="3" borderId="14" applyNumberFormat="1" applyFont="1" applyFill="1" applyBorder="1" applyAlignment="1" applyProtection="0">
      <alignment vertical="top" wrapText="1"/>
    </xf>
    <xf numFmtId="0" fontId="0" borderId="21" applyNumberFormat="1" applyFont="1" applyFill="0" applyBorder="1" applyAlignment="1" applyProtection="0">
      <alignment vertical="bottom"/>
    </xf>
    <xf numFmtId="0" fontId="0" fillId="5" borderId="22" applyNumberFormat="0" applyFont="1" applyFill="1" applyBorder="1" applyAlignment="1" applyProtection="0">
      <alignment vertical="bottom"/>
    </xf>
    <xf numFmtId="59" fontId="0" fillId="6" borderId="22" applyNumberFormat="1" applyFont="1" applyFill="1" applyBorder="1" applyAlignment="1" applyProtection="0">
      <alignment vertical="bottom"/>
    </xf>
    <xf numFmtId="60" fontId="0" fillId="6" borderId="22" applyNumberFormat="1" applyFont="1" applyFill="1" applyBorder="1" applyAlignment="1" applyProtection="0">
      <alignment vertical="bottom"/>
    </xf>
    <xf numFmtId="0" fontId="0" fillId="5" borderId="29" applyNumberFormat="0" applyFont="1" applyFill="1" applyBorder="1" applyAlignment="1" applyProtection="0">
      <alignment vertical="bottom"/>
    </xf>
    <xf numFmtId="0" fontId="4" borderId="9" applyNumberFormat="1" applyFont="1" applyFill="0" applyBorder="1" applyAlignment="1" applyProtection="0">
      <alignment vertical="bottom"/>
    </xf>
    <xf numFmtId="0" fontId="0" borderId="7" applyNumberFormat="0" applyFont="1" applyFill="0" applyBorder="1" applyAlignment="1" applyProtection="0">
      <alignment vertical="bottom"/>
    </xf>
    <xf numFmtId="0" fontId="4" borderId="9" applyNumberFormat="0" applyFont="1" applyFill="0" applyBorder="1" applyAlignment="1" applyProtection="0">
      <alignment vertical="bottom"/>
    </xf>
    <xf numFmtId="49" fontId="3" borderId="30" applyNumberFormat="1" applyFont="1" applyFill="0" applyBorder="1" applyAlignment="1" applyProtection="0">
      <alignment vertical="bottom"/>
    </xf>
    <xf numFmtId="0" fontId="4" borderId="12" applyNumberFormat="0" applyFont="1" applyFill="0" applyBorder="1" applyAlignment="1" applyProtection="0">
      <alignment vertical="bottom"/>
    </xf>
    <xf numFmtId="49" fontId="3" borderId="31" applyNumberFormat="1" applyFont="1" applyFill="0" applyBorder="1" applyAlignment="1" applyProtection="0">
      <alignment vertical="bottom"/>
    </xf>
    <xf numFmtId="63" fontId="0" borderId="14" applyNumberFormat="1" applyFont="1" applyFill="0" applyBorder="1" applyAlignment="1" applyProtection="0">
      <alignment vertical="bottom"/>
    </xf>
    <xf numFmtId="63" fontId="0" borderId="9" applyNumberFormat="1" applyFont="1" applyFill="0" applyBorder="1" applyAlignment="1" applyProtection="0">
      <alignment vertical="bottom"/>
    </xf>
    <xf numFmtId="0" fontId="0" borderId="9" applyNumberFormat="0" applyFont="1" applyFill="0" applyBorder="1" applyAlignment="1" applyProtection="0">
      <alignment horizontal="right" vertical="bottom"/>
    </xf>
    <xf numFmtId="63" fontId="0" borderId="12" applyNumberFormat="1" applyFont="1" applyFill="0" applyBorder="1" applyAlignment="1" applyProtection="0">
      <alignment vertical="bottom"/>
    </xf>
    <xf numFmtId="0" fontId="0" borderId="12" applyNumberFormat="0" applyFont="1" applyFill="0" applyBorder="1" applyAlignment="1" applyProtection="0">
      <alignment horizontal="right" vertical="bottom"/>
    </xf>
    <xf numFmtId="0" fontId="3" borderId="16" applyNumberFormat="1" applyFont="1" applyFill="0" applyBorder="1" applyAlignment="1" applyProtection="0">
      <alignment vertical="bottom"/>
    </xf>
    <xf numFmtId="0" fontId="0" borderId="16" applyNumberFormat="1" applyFont="1" applyFill="0" applyBorder="1" applyAlignment="1" applyProtection="0">
      <alignment horizontal="right" vertical="bottom"/>
    </xf>
    <xf numFmtId="64" fontId="4" borderId="16" applyNumberFormat="1" applyFont="1" applyFill="0" applyBorder="1" applyAlignment="1" applyProtection="0">
      <alignment vertical="bottom"/>
    </xf>
    <xf numFmtId="0" fontId="0" borderId="16" applyNumberFormat="1" applyFont="1" applyFill="0" applyBorder="1" applyAlignment="1" applyProtection="0">
      <alignment vertical="bottom"/>
    </xf>
    <xf numFmtId="2" fontId="0" borderId="17" applyNumberFormat="1" applyFont="1" applyFill="0" applyBorder="1" applyAlignment="1" applyProtection="0">
      <alignment vertical="bottom"/>
    </xf>
    <xf numFmtId="49" fontId="0" fillId="3" borderId="32" applyNumberFormat="1" applyFont="1" applyFill="1" applyBorder="1" applyAlignment="1" applyProtection="0">
      <alignment vertical="bottom"/>
    </xf>
    <xf numFmtId="0" fontId="0" borderId="16" applyNumberFormat="0" applyFont="1" applyFill="0" applyBorder="1" applyAlignment="1" applyProtection="0">
      <alignment vertical="bottom"/>
    </xf>
    <xf numFmtId="64" fontId="4" borderId="14" applyNumberFormat="1" applyFont="1" applyFill="0" applyBorder="1" applyAlignment="1" applyProtection="0">
      <alignment vertical="bottom"/>
    </xf>
    <xf numFmtId="64" fontId="4" borderId="12" applyNumberFormat="1" applyFont="1" applyFill="0" applyBorder="1" applyAlignment="1" applyProtection="0">
      <alignment vertical="bottom"/>
    </xf>
    <xf numFmtId="49" fontId="0" borderId="14" applyNumberFormat="1" applyFont="1" applyFill="0" applyBorder="1" applyAlignment="1" applyProtection="0">
      <alignment horizontal="right" vertical="bottom"/>
    </xf>
    <xf numFmtId="49" fontId="0" fillId="4" borderId="33" applyNumberFormat="1" applyFont="1" applyFill="1" applyBorder="1" applyAlignment="1" applyProtection="0">
      <alignment vertical="bottom"/>
    </xf>
    <xf numFmtId="0" fontId="4" borderId="16" applyNumberFormat="1" applyFont="1" applyFill="0" applyBorder="1" applyAlignment="1" applyProtection="0">
      <alignment vertical="bottom"/>
    </xf>
    <xf numFmtId="0" fontId="0" borderId="17" applyNumberFormat="0" applyFont="1" applyFill="0" applyBorder="1" applyAlignment="1" applyProtection="0">
      <alignment vertical="bottom"/>
    </xf>
    <xf numFmtId="49" fontId="0" fillId="4" borderId="34" applyNumberFormat="1" applyFont="1" applyFill="1" applyBorder="1" applyAlignment="1" applyProtection="0">
      <alignment vertical="bottom"/>
    </xf>
    <xf numFmtId="0" fontId="0" borderId="35" applyNumberFormat="0" applyFont="1" applyFill="0" applyBorder="1" applyAlignment="1" applyProtection="0">
      <alignment vertical="bottom"/>
    </xf>
    <xf numFmtId="0" fontId="4" borderId="21" applyNumberFormat="1" applyFont="1" applyFill="0" applyBorder="1" applyAlignment="1" applyProtection="0">
      <alignment vertical="bottom"/>
    </xf>
    <xf numFmtId="49" fontId="0" borderId="16" applyNumberFormat="1" applyFont="1" applyFill="0" applyBorder="1" applyAlignment="1" applyProtection="0">
      <alignment horizontal="right" vertical="bottom"/>
    </xf>
    <xf numFmtId="0" fontId="0" borderId="36" applyNumberFormat="0" applyFont="1" applyFill="0" applyBorder="1" applyAlignment="1" applyProtection="0">
      <alignment vertical="bottom"/>
    </xf>
    <xf numFmtId="49" fontId="0" borderId="37" applyNumberFormat="1" applyFont="1" applyFill="0" applyBorder="1" applyAlignment="1" applyProtection="0">
      <alignment vertical="bottom"/>
    </xf>
    <xf numFmtId="49" fontId="0" fillId="4" borderId="38" applyNumberFormat="1" applyFont="1" applyFill="1" applyBorder="1" applyAlignment="1" applyProtection="0">
      <alignment vertical="bottom"/>
    </xf>
    <xf numFmtId="49" fontId="0" borderId="39"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9dce1"/>
      <rgbColor rgb="ffaaaaaa"/>
      <rgbColor rgb="ffffffff"/>
      <rgbColor rgb="ff2d4d6a"/>
      <rgbColor rgb="ffffff00"/>
      <rgbColor rgb="ffececec"/>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W228"/>
  <sheetViews>
    <sheetView workbookViewId="0" showGridLines="0" defaultGridColor="1"/>
  </sheetViews>
  <sheetFormatPr defaultColWidth="10.8333" defaultRowHeight="15" customHeight="1" outlineLevelRow="0" outlineLevelCol="0"/>
  <cols>
    <col min="1" max="1" width="7.67188" style="1" customWidth="1"/>
    <col min="2" max="2" width="17.5" style="1" customWidth="1"/>
    <col min="3" max="6" width="11.5" style="1" customWidth="1"/>
    <col min="7" max="7" width="13.5" style="1" customWidth="1"/>
    <col min="8" max="9" width="11.5" style="1" customWidth="1"/>
    <col min="10" max="10" width="20.3516" style="1" customWidth="1"/>
    <col min="11" max="11" width="20.5" style="1" customWidth="1"/>
    <col min="12" max="13" width="11.5" style="1" customWidth="1"/>
    <col min="14" max="14" width="36.6719" style="1" customWidth="1"/>
    <col min="15" max="15" width="35.5" style="1" customWidth="1"/>
    <col min="16" max="16" width="8.17188" style="1" customWidth="1"/>
    <col min="17" max="23" width="11.5" style="1" customWidth="1"/>
    <col min="24" max="35" width="10.8516" style="1" customWidth="1"/>
    <col min="36" max="37" width="37.1719" style="1" customWidth="1"/>
    <col min="38" max="38" width="19.3516" style="1" customWidth="1"/>
    <col min="39" max="49" width="10.8516" style="1" customWidth="1"/>
    <col min="50" max="16384" width="10.8516" style="1" customWidth="1"/>
  </cols>
  <sheetData>
    <row r="1" ht="13.55"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3">
        <v>20</v>
      </c>
      <c r="V1" t="s" s="3">
        <v>21</v>
      </c>
      <c r="W1" t="s" s="3">
        <v>22</v>
      </c>
      <c r="X1" t="s" s="3">
        <v>23</v>
      </c>
      <c r="Y1" t="s" s="3">
        <v>24</v>
      </c>
      <c r="Z1" t="s" s="3">
        <v>25</v>
      </c>
      <c r="AA1" t="s" s="3">
        <v>26</v>
      </c>
      <c r="AB1" t="s" s="3">
        <v>27</v>
      </c>
      <c r="AC1" t="s" s="3">
        <v>28</v>
      </c>
      <c r="AD1" t="s" s="3">
        <v>29</v>
      </c>
      <c r="AE1" t="s" s="3">
        <v>30</v>
      </c>
      <c r="AF1" t="s" s="3">
        <v>31</v>
      </c>
      <c r="AG1" t="s" s="3">
        <v>32</v>
      </c>
      <c r="AH1" t="s" s="3">
        <v>33</v>
      </c>
      <c r="AI1" t="s" s="3">
        <v>34</v>
      </c>
      <c r="AJ1" t="s" s="3">
        <v>35</v>
      </c>
      <c r="AK1" t="s" s="4">
        <v>36</v>
      </c>
      <c r="AL1" t="s" s="5">
        <v>37</v>
      </c>
      <c r="AM1" t="s" s="3">
        <v>38</v>
      </c>
      <c r="AN1" t="s" s="3">
        <v>39</v>
      </c>
      <c r="AO1" t="s" s="3">
        <v>40</v>
      </c>
      <c r="AP1" t="s" s="3">
        <v>41</v>
      </c>
      <c r="AQ1" t="s" s="3">
        <v>42</v>
      </c>
      <c r="AR1" t="s" s="3">
        <v>43</v>
      </c>
      <c r="AS1" t="s" s="3">
        <v>44</v>
      </c>
      <c r="AT1" t="s" s="3">
        <v>45</v>
      </c>
      <c r="AU1" t="s" s="3">
        <v>46</v>
      </c>
      <c r="AV1" t="s" s="3">
        <v>47</v>
      </c>
      <c r="AW1" t="s" s="6">
        <v>48</v>
      </c>
    </row>
    <row r="2" ht="13.55" customHeight="1">
      <c r="A2" s="7">
        <v>10</v>
      </c>
      <c r="B2" t="s" s="8">
        <v>49</v>
      </c>
      <c r="C2" s="9">
        <v>2023</v>
      </c>
      <c r="D2" t="s" s="8">
        <v>50</v>
      </c>
      <c r="E2" t="s" s="8">
        <v>51</v>
      </c>
      <c r="F2" s="9">
        <v>51.4</v>
      </c>
      <c r="G2" s="9">
        <v>24106</v>
      </c>
      <c r="H2" t="s" s="8">
        <v>52</v>
      </c>
      <c r="I2" s="9">
        <v>4029</v>
      </c>
      <c r="J2" t="s" s="8">
        <v>53</v>
      </c>
      <c r="K2" t="s" s="8">
        <v>54</v>
      </c>
      <c r="L2" t="s" s="8">
        <v>55</v>
      </c>
      <c r="M2" s="9">
        <v>22.7</v>
      </c>
      <c r="N2" t="s" s="8">
        <v>56</v>
      </c>
      <c r="O2" t="s" s="8">
        <v>57</v>
      </c>
      <c r="P2" t="s" s="8">
        <v>58</v>
      </c>
      <c r="Q2" s="10">
        <v>0.950501683570629</v>
      </c>
      <c r="R2" s="10">
        <v>0.838952776607542</v>
      </c>
      <c r="S2" s="10">
        <v>1.10198692610667</v>
      </c>
      <c r="T2" s="11">
        <f>LN(Q2)</f>
        <v>-0.0507653458078478</v>
      </c>
      <c r="U2" s="12">
        <f>LN(R2)</f>
        <v>-0.17560085942971</v>
      </c>
      <c r="V2" s="12">
        <f>LN(S2)</f>
        <v>0.09711484687329661</v>
      </c>
      <c r="W2" s="12">
        <f>(V2-U2)/(2*1.959964)</f>
        <v>0.0695716110864808</v>
      </c>
      <c r="X2" s="10"/>
      <c r="Y2" s="10"/>
      <c r="Z2" s="10"/>
      <c r="AA2" s="10"/>
      <c r="AB2" s="10"/>
      <c r="AC2" s="10"/>
      <c r="AD2" t="s" s="8">
        <v>56</v>
      </c>
      <c r="AE2" t="s" s="8">
        <v>57</v>
      </c>
      <c r="AF2" s="10"/>
      <c r="AG2" s="10"/>
      <c r="AH2" s="10"/>
      <c r="AI2" s="10"/>
      <c r="AJ2" s="10"/>
      <c r="AK2" s="13"/>
      <c r="AL2" t="s" s="14">
        <v>59</v>
      </c>
      <c r="AM2" t="s" s="8">
        <v>60</v>
      </c>
      <c r="AN2" t="s" s="8">
        <v>60</v>
      </c>
      <c r="AO2" t="s" s="8">
        <v>60</v>
      </c>
      <c r="AP2" t="s" s="8">
        <v>60</v>
      </c>
      <c r="AQ2" t="s" s="8">
        <v>60</v>
      </c>
      <c r="AR2" t="s" s="8">
        <v>60</v>
      </c>
      <c r="AS2" s="15"/>
      <c r="AT2" t="s" s="8">
        <v>60</v>
      </c>
      <c r="AU2" s="15"/>
      <c r="AV2" s="15"/>
      <c r="AW2" s="15"/>
    </row>
    <row r="3" ht="13.55" customHeight="1">
      <c r="A3" s="16">
        <v>10</v>
      </c>
      <c r="B3" s="17"/>
      <c r="C3" s="17"/>
      <c r="D3" s="17"/>
      <c r="E3" s="17"/>
      <c r="F3" s="17"/>
      <c r="G3" s="17"/>
      <c r="H3" s="17"/>
      <c r="I3" s="17"/>
      <c r="J3" s="17"/>
      <c r="K3" s="17"/>
      <c r="L3" s="17"/>
      <c r="M3" s="17"/>
      <c r="N3" t="s" s="18">
        <v>61</v>
      </c>
      <c r="O3" t="s" s="18">
        <v>57</v>
      </c>
      <c r="P3" t="s" s="18">
        <v>58</v>
      </c>
      <c r="Q3" s="19">
        <v>0.8545464097030701</v>
      </c>
      <c r="R3" s="19">
        <v>0.7777334032358461</v>
      </c>
      <c r="S3" s="19">
        <v>0.934226226520074</v>
      </c>
      <c r="T3" s="20">
        <f>LN(Q3)</f>
        <v>-0.157184465785402</v>
      </c>
      <c r="U3" s="21">
        <f>LN(R3)</f>
        <v>-0.251371482890973</v>
      </c>
      <c r="V3" s="21">
        <f>LN(S3)</f>
        <v>-0.0680366575337588</v>
      </c>
      <c r="W3" s="21">
        <f>(V3-U3)/(2*1.959964)</f>
        <v>0.0467699471411756</v>
      </c>
      <c r="X3" t="s" s="18">
        <v>62</v>
      </c>
      <c r="Y3" t="s" s="18">
        <v>63</v>
      </c>
      <c r="Z3" t="s" s="18">
        <v>61</v>
      </c>
      <c r="AA3" t="s" s="18">
        <v>63</v>
      </c>
      <c r="AB3" s="19"/>
      <c r="AC3" s="19"/>
      <c r="AD3" t="s" s="18">
        <v>61</v>
      </c>
      <c r="AE3" t="s" s="18">
        <v>57</v>
      </c>
      <c r="AF3" s="19"/>
      <c r="AG3" s="19"/>
      <c r="AH3" s="19"/>
      <c r="AI3" s="19"/>
      <c r="AJ3" s="19"/>
      <c r="AK3" s="22"/>
      <c r="AL3" s="23"/>
      <c r="AM3" s="17"/>
      <c r="AN3" s="17"/>
      <c r="AO3" s="17"/>
      <c r="AP3" s="17"/>
      <c r="AQ3" s="17"/>
      <c r="AR3" s="17"/>
      <c r="AS3" s="17"/>
      <c r="AT3" s="17"/>
      <c r="AU3" s="17"/>
      <c r="AV3" s="17"/>
      <c r="AW3" s="17"/>
    </row>
    <row r="4" ht="13.55" customHeight="1">
      <c r="A4" s="16">
        <v>10</v>
      </c>
      <c r="B4" s="17"/>
      <c r="C4" s="17"/>
      <c r="D4" s="17"/>
      <c r="E4" s="17"/>
      <c r="F4" s="17"/>
      <c r="G4" s="17"/>
      <c r="H4" s="17"/>
      <c r="I4" s="17"/>
      <c r="J4" s="17"/>
      <c r="K4" s="17"/>
      <c r="L4" s="17"/>
      <c r="M4" s="17"/>
      <c r="N4" t="s" s="18">
        <v>64</v>
      </c>
      <c r="O4" t="s" s="18">
        <v>57</v>
      </c>
      <c r="P4" t="s" s="18">
        <v>58</v>
      </c>
      <c r="Q4" s="19">
        <v>0.823474226723649</v>
      </c>
      <c r="R4" s="19">
        <v>0.71838361883802</v>
      </c>
      <c r="S4" s="19">
        <v>0.950501683570629</v>
      </c>
      <c r="T4" s="20">
        <f>LN(Q4)</f>
        <v>-0.194223027093253</v>
      </c>
      <c r="U4" s="21">
        <f>LN(R4)</f>
        <v>-0.33075156453973</v>
      </c>
      <c r="V4" s="21">
        <f>LN(S4)</f>
        <v>-0.0507653458078478</v>
      </c>
      <c r="W4" s="21">
        <f>(V4-U4)/(2*1.959964)</f>
        <v>0.07142636771182589</v>
      </c>
      <c r="X4" t="s" s="18">
        <v>62</v>
      </c>
      <c r="Y4" t="s" s="18">
        <v>63</v>
      </c>
      <c r="Z4" t="s" s="18">
        <v>64</v>
      </c>
      <c r="AA4" t="s" s="18">
        <v>63</v>
      </c>
      <c r="AB4" s="19"/>
      <c r="AC4" s="19"/>
      <c r="AD4" t="s" s="18">
        <v>64</v>
      </c>
      <c r="AE4" t="s" s="18">
        <v>57</v>
      </c>
      <c r="AF4" s="19"/>
      <c r="AG4" s="19"/>
      <c r="AH4" s="19"/>
      <c r="AI4" s="19"/>
      <c r="AJ4" s="19"/>
      <c r="AK4" s="22"/>
      <c r="AL4" s="23"/>
      <c r="AM4" s="17"/>
      <c r="AN4" s="17"/>
      <c r="AO4" s="17"/>
      <c r="AP4" s="17"/>
      <c r="AQ4" s="17"/>
      <c r="AR4" s="17"/>
      <c r="AS4" s="17"/>
      <c r="AT4" s="17"/>
      <c r="AU4" s="17"/>
      <c r="AV4" s="17"/>
      <c r="AW4" s="17"/>
    </row>
    <row r="5" ht="13.55" customHeight="1">
      <c r="A5" s="16">
        <v>10</v>
      </c>
      <c r="B5" s="17"/>
      <c r="C5" s="17"/>
      <c r="D5" s="17"/>
      <c r="E5" s="17"/>
      <c r="F5" s="17"/>
      <c r="G5" s="17"/>
      <c r="H5" s="17"/>
      <c r="I5" s="17"/>
      <c r="J5" s="17"/>
      <c r="K5" s="17"/>
      <c r="L5" s="17"/>
      <c r="M5" s="17"/>
      <c r="N5" t="s" s="18">
        <v>65</v>
      </c>
      <c r="O5" t="s" s="18">
        <v>57</v>
      </c>
      <c r="P5" t="s" s="18">
        <v>58</v>
      </c>
      <c r="Q5" s="19">
        <v>1.01672216069863</v>
      </c>
      <c r="R5" s="19">
        <v>0.902013607725186</v>
      </c>
      <c r="S5" s="19">
        <v>1.13685809661716</v>
      </c>
      <c r="T5" s="20">
        <f>LN(Q5)</f>
        <v>0.0165838847552767</v>
      </c>
      <c r="U5" s="21">
        <f>LN(R5)</f>
        <v>-0.103125672863479</v>
      </c>
      <c r="V5" s="21">
        <f>LN(S5)</f>
        <v>0.128268401893545</v>
      </c>
      <c r="W5" s="21">
        <f>(V5-U5)/(2*1.959964)</f>
        <v>0.0590301849312089</v>
      </c>
      <c r="X5" t="s" s="18">
        <v>62</v>
      </c>
      <c r="Y5" t="s" s="18">
        <v>63</v>
      </c>
      <c r="Z5" t="s" s="18">
        <v>65</v>
      </c>
      <c r="AA5" t="s" s="18">
        <v>63</v>
      </c>
      <c r="AB5" s="19"/>
      <c r="AC5" s="19"/>
      <c r="AD5" t="s" s="18">
        <v>65</v>
      </c>
      <c r="AE5" t="s" s="18">
        <v>57</v>
      </c>
      <c r="AF5" s="19"/>
      <c r="AG5" s="19"/>
      <c r="AH5" s="19"/>
      <c r="AI5" s="19"/>
      <c r="AJ5" s="19"/>
      <c r="AK5" s="22"/>
      <c r="AL5" s="23"/>
      <c r="AM5" s="17"/>
      <c r="AN5" s="17"/>
      <c r="AO5" s="17"/>
      <c r="AP5" s="17"/>
      <c r="AQ5" s="17"/>
      <c r="AR5" s="17"/>
      <c r="AS5" s="17"/>
      <c r="AT5" s="17"/>
      <c r="AU5" s="17"/>
      <c r="AV5" s="17"/>
      <c r="AW5" s="17"/>
    </row>
    <row r="6" ht="13.55" customHeight="1">
      <c r="A6" s="16">
        <v>10</v>
      </c>
      <c r="B6" s="17"/>
      <c r="C6" s="17"/>
      <c r="D6" s="17"/>
      <c r="E6" s="17"/>
      <c r="F6" s="17"/>
      <c r="G6" s="17"/>
      <c r="H6" s="17"/>
      <c r="I6" s="17"/>
      <c r="J6" s="17"/>
      <c r="K6" s="17"/>
      <c r="L6" s="17"/>
      <c r="M6" s="17"/>
      <c r="N6" t="s" s="18">
        <v>66</v>
      </c>
      <c r="O6" t="s" s="18">
        <v>57</v>
      </c>
      <c r="P6" t="s" s="18">
        <v>58</v>
      </c>
      <c r="Q6" s="19">
        <v>0.886077239222528</v>
      </c>
      <c r="R6" s="19">
        <v>0.838952776607542</v>
      </c>
      <c r="S6" s="19">
        <v>0.950501683570629</v>
      </c>
      <c r="T6" s="20">
        <f>LN(Q6)</f>
        <v>-0.120951154724726</v>
      </c>
      <c r="U6" s="21">
        <f>LN(R6)</f>
        <v>-0.17560085942971</v>
      </c>
      <c r="V6" s="21">
        <f>LN(S6)</f>
        <v>-0.0507653458078478</v>
      </c>
      <c r="W6" s="21">
        <f>(V6-U6)/(2*1.959964)</f>
        <v>0.0318463792247873</v>
      </c>
      <c r="X6" t="s" s="18">
        <v>67</v>
      </c>
      <c r="Y6" t="s" s="18">
        <v>63</v>
      </c>
      <c r="Z6" s="19"/>
      <c r="AA6" s="19"/>
      <c r="AB6" s="19"/>
      <c r="AC6" s="19"/>
      <c r="AD6" t="s" s="18">
        <v>67</v>
      </c>
      <c r="AE6" t="s" s="18">
        <v>57</v>
      </c>
      <c r="AF6" s="19"/>
      <c r="AG6" s="19"/>
      <c r="AH6" s="19"/>
      <c r="AI6" s="19"/>
      <c r="AJ6" t="s" s="18">
        <v>66</v>
      </c>
      <c r="AK6" t="s" s="24">
        <v>63</v>
      </c>
      <c r="AL6" s="23"/>
      <c r="AM6" s="17"/>
      <c r="AN6" s="17"/>
      <c r="AO6" s="17"/>
      <c r="AP6" s="17"/>
      <c r="AQ6" s="17"/>
      <c r="AR6" s="17"/>
      <c r="AS6" s="17"/>
      <c r="AT6" s="17"/>
      <c r="AU6" s="17"/>
      <c r="AV6" s="17"/>
      <c r="AW6" s="17"/>
    </row>
    <row r="7" ht="13.55" customHeight="1">
      <c r="A7" s="16">
        <v>10</v>
      </c>
      <c r="B7" s="17"/>
      <c r="C7" s="17"/>
      <c r="D7" s="17"/>
      <c r="E7" s="17"/>
      <c r="F7" s="17"/>
      <c r="G7" s="17"/>
      <c r="H7" s="17"/>
      <c r="I7" s="17"/>
      <c r="J7" s="17"/>
      <c r="K7" s="17"/>
      <c r="L7" s="17"/>
      <c r="M7" s="17"/>
      <c r="N7" t="s" s="25">
        <v>68</v>
      </c>
      <c r="O7" t="s" s="25">
        <v>57</v>
      </c>
      <c r="P7" t="s" s="25">
        <v>58</v>
      </c>
      <c r="Q7" s="26">
        <v>0.902013607725186</v>
      </c>
      <c r="R7" s="26">
        <v>0.8545464097030701</v>
      </c>
      <c r="S7" s="26">
        <v>0.966889386039303</v>
      </c>
      <c r="T7" s="27">
        <f>LN(Q7)</f>
        <v>-0.103125672863479</v>
      </c>
      <c r="U7" s="28">
        <f>LN(R7)</f>
        <v>-0.157184465785402</v>
      </c>
      <c r="V7" s="28">
        <f>LN(S7)</f>
        <v>-0.0336711788625326</v>
      </c>
      <c r="W7" s="28">
        <f>(V7-U7)/(2*1.959964)</f>
        <v>0.0315090702999824</v>
      </c>
      <c r="X7" t="s" s="25">
        <v>67</v>
      </c>
      <c r="Y7" t="s" s="25">
        <v>63</v>
      </c>
      <c r="Z7" s="26"/>
      <c r="AA7" s="26"/>
      <c r="AB7" s="26"/>
      <c r="AC7" s="26"/>
      <c r="AD7" t="s" s="25">
        <v>67</v>
      </c>
      <c r="AE7" t="s" s="25">
        <v>57</v>
      </c>
      <c r="AF7" s="26"/>
      <c r="AG7" s="26"/>
      <c r="AH7" s="26"/>
      <c r="AI7" s="26"/>
      <c r="AJ7" t="s" s="25">
        <v>68</v>
      </c>
      <c r="AK7" t="s" s="29">
        <v>63</v>
      </c>
      <c r="AL7" s="23"/>
      <c r="AM7" s="17"/>
      <c r="AN7" s="17"/>
      <c r="AO7" s="17"/>
      <c r="AP7" s="17"/>
      <c r="AQ7" s="17"/>
      <c r="AR7" s="17"/>
      <c r="AS7" s="17"/>
      <c r="AT7" s="17"/>
      <c r="AU7" s="17"/>
      <c r="AV7" s="17"/>
      <c r="AW7" s="17"/>
    </row>
    <row r="8" ht="13.55" customHeight="1">
      <c r="A8" s="16">
        <v>10</v>
      </c>
      <c r="B8" s="17"/>
      <c r="C8" s="17"/>
      <c r="D8" s="17"/>
      <c r="E8" s="17"/>
      <c r="F8" s="17"/>
      <c r="G8" s="17"/>
      <c r="H8" s="17"/>
      <c r="I8" s="17"/>
      <c r="J8" s="17"/>
      <c r="K8" s="17"/>
      <c r="L8" s="17"/>
      <c r="M8" s="17"/>
      <c r="N8" t="s" s="30">
        <v>61</v>
      </c>
      <c r="O8" t="s" s="30">
        <v>56</v>
      </c>
      <c r="P8" t="s" s="30">
        <v>58</v>
      </c>
      <c r="Q8" s="31">
        <v>0.886077239222528</v>
      </c>
      <c r="R8" s="31">
        <v>0.762719546204106</v>
      </c>
      <c r="S8" s="31">
        <v>1.01672216069863</v>
      </c>
      <c r="T8" s="32">
        <f>LN(Q8)</f>
        <v>-0.120951154724726</v>
      </c>
      <c r="U8" s="33">
        <f>LN(R8)</f>
        <v>-0.270864882496291</v>
      </c>
      <c r="V8" s="33">
        <f>LN(S8)</f>
        <v>0.0165838847552767</v>
      </c>
      <c r="W8" s="33">
        <f>(V8-U8)/(2*1.959964)</f>
        <v>0.0733301140356577</v>
      </c>
      <c r="X8" t="s" s="30">
        <v>62</v>
      </c>
      <c r="Y8" t="s" s="30">
        <v>63</v>
      </c>
      <c r="Z8" t="s" s="30">
        <v>61</v>
      </c>
      <c r="AA8" t="s" s="30">
        <v>63</v>
      </c>
      <c r="AB8" s="31"/>
      <c r="AC8" s="31"/>
      <c r="AD8" t="s" s="30">
        <v>61</v>
      </c>
      <c r="AE8" t="s" s="30">
        <v>56</v>
      </c>
      <c r="AF8" s="31"/>
      <c r="AG8" s="31"/>
      <c r="AH8" s="31"/>
      <c r="AI8" s="31"/>
      <c r="AJ8" s="31"/>
      <c r="AK8" s="34"/>
      <c r="AL8" s="23"/>
      <c r="AM8" s="17"/>
      <c r="AN8" s="17"/>
      <c r="AO8" s="17"/>
      <c r="AP8" s="17"/>
      <c r="AQ8" s="17"/>
      <c r="AR8" s="17"/>
      <c r="AS8" s="17"/>
      <c r="AT8" s="17"/>
      <c r="AU8" s="17"/>
      <c r="AV8" s="17"/>
      <c r="AW8" s="17"/>
    </row>
    <row r="9" ht="13.55" customHeight="1">
      <c r="A9" s="16">
        <v>10</v>
      </c>
      <c r="B9" s="17"/>
      <c r="C9" s="17"/>
      <c r="D9" s="17"/>
      <c r="E9" s="17"/>
      <c r="F9" s="17"/>
      <c r="G9" s="17"/>
      <c r="H9" s="17"/>
      <c r="I9" s="17"/>
      <c r="J9" s="17"/>
      <c r="K9" s="17"/>
      <c r="L9" s="17"/>
      <c r="M9" s="17"/>
      <c r="N9" t="s" s="18">
        <v>64</v>
      </c>
      <c r="O9" t="s" s="18">
        <v>56</v>
      </c>
      <c r="P9" t="s" s="18">
        <v>58</v>
      </c>
      <c r="Q9" s="19">
        <v>0.8545464097030701</v>
      </c>
      <c r="R9" s="19">
        <v>0.71838361883802</v>
      </c>
      <c r="S9" s="19">
        <v>1.03355506499019</v>
      </c>
      <c r="T9" s="20">
        <f>LN(Q9)</f>
        <v>-0.157184465785402</v>
      </c>
      <c r="U9" s="21">
        <f>LN(R9)</f>
        <v>-0.33075156453973</v>
      </c>
      <c r="V9" s="21">
        <f>LN(S9)</f>
        <v>0.0330043788269696</v>
      </c>
      <c r="W9" s="21">
        <f>(V9-U9)/(2*1.959964)</f>
        <v>0.0927965879390386</v>
      </c>
      <c r="X9" t="s" s="18">
        <v>62</v>
      </c>
      <c r="Y9" t="s" s="18">
        <v>63</v>
      </c>
      <c r="Z9" t="s" s="18">
        <v>64</v>
      </c>
      <c r="AA9" t="s" s="18">
        <v>63</v>
      </c>
      <c r="AB9" s="19"/>
      <c r="AC9" s="19"/>
      <c r="AD9" t="s" s="18">
        <v>64</v>
      </c>
      <c r="AE9" t="s" s="18">
        <v>56</v>
      </c>
      <c r="AF9" s="19"/>
      <c r="AG9" s="19"/>
      <c r="AH9" s="19"/>
      <c r="AI9" s="19"/>
      <c r="AJ9" s="19"/>
      <c r="AK9" s="22"/>
      <c r="AL9" s="23"/>
      <c r="AM9" s="17"/>
      <c r="AN9" s="17"/>
      <c r="AO9" s="17"/>
      <c r="AP9" s="17"/>
      <c r="AQ9" s="17"/>
      <c r="AR9" s="17"/>
      <c r="AS9" s="17"/>
      <c r="AT9" s="17"/>
      <c r="AU9" s="17"/>
      <c r="AV9" s="17"/>
      <c r="AW9" s="17"/>
    </row>
    <row r="10" ht="13.55" customHeight="1">
      <c r="A10" s="16">
        <v>10</v>
      </c>
      <c r="B10" s="17"/>
      <c r="C10" s="17"/>
      <c r="D10" s="17"/>
      <c r="E10" s="17"/>
      <c r="F10" s="17"/>
      <c r="G10" s="17"/>
      <c r="H10" s="17"/>
      <c r="I10" s="17"/>
      <c r="J10" s="17"/>
      <c r="K10" s="17"/>
      <c r="L10" s="17"/>
      <c r="M10" s="17"/>
      <c r="N10" t="s" s="18">
        <v>65</v>
      </c>
      <c r="O10" t="s" s="18">
        <v>56</v>
      </c>
      <c r="P10" t="s" s="18">
        <v>58</v>
      </c>
      <c r="Q10" s="19">
        <v>1.05049834977048</v>
      </c>
      <c r="R10" s="19">
        <v>0.886077239222528</v>
      </c>
      <c r="S10" s="19">
        <v>1.2440602645853</v>
      </c>
      <c r="T10" s="20">
        <f>LN(Q10)</f>
        <v>0.0492646704025696</v>
      </c>
      <c r="U10" s="21">
        <f>LN(R10)</f>
        <v>-0.120951154724726</v>
      </c>
      <c r="V10" s="21">
        <f>LN(S10)</f>
        <v>0.218380437344007</v>
      </c>
      <c r="W10" s="21">
        <f>(V10-U10)/(2*1.959964)</f>
        <v>0.0865657716337476</v>
      </c>
      <c r="X10" t="s" s="18">
        <v>62</v>
      </c>
      <c r="Y10" t="s" s="18">
        <v>63</v>
      </c>
      <c r="Z10" t="s" s="18">
        <v>65</v>
      </c>
      <c r="AA10" t="s" s="18">
        <v>63</v>
      </c>
      <c r="AB10" s="19"/>
      <c r="AC10" s="19"/>
      <c r="AD10" t="s" s="18">
        <v>65</v>
      </c>
      <c r="AE10" t="s" s="18">
        <v>56</v>
      </c>
      <c r="AF10" s="19"/>
      <c r="AG10" s="19"/>
      <c r="AH10" s="19"/>
      <c r="AI10" s="19"/>
      <c r="AJ10" s="19"/>
      <c r="AK10" s="22"/>
      <c r="AL10" s="23"/>
      <c r="AM10" s="17"/>
      <c r="AN10" s="17"/>
      <c r="AO10" s="17"/>
      <c r="AP10" s="17"/>
      <c r="AQ10" s="17"/>
      <c r="AR10" s="17"/>
      <c r="AS10" s="17"/>
      <c r="AT10" s="17"/>
      <c r="AU10" s="17"/>
      <c r="AV10" s="17"/>
      <c r="AW10" s="17"/>
    </row>
    <row r="11" ht="13.55" customHeight="1">
      <c r="A11" s="16">
        <v>10</v>
      </c>
      <c r="B11" s="17"/>
      <c r="C11" s="17"/>
      <c r="D11" s="17"/>
      <c r="E11" s="17"/>
      <c r="F11" s="17"/>
      <c r="G11" s="17"/>
      <c r="H11" s="17"/>
      <c r="I11" s="17"/>
      <c r="J11" s="17"/>
      <c r="K11" s="17"/>
      <c r="L11" s="17"/>
      <c r="M11" s="17"/>
      <c r="N11" t="s" s="18">
        <v>66</v>
      </c>
      <c r="O11" t="s" s="18">
        <v>56</v>
      </c>
      <c r="P11" t="s" s="18">
        <v>58</v>
      </c>
      <c r="Q11" s="19">
        <v>0.918063403292469</v>
      </c>
      <c r="R11" s="19">
        <v>0.808111189482275</v>
      </c>
      <c r="S11" s="19">
        <v>1.05049834977048</v>
      </c>
      <c r="T11" s="20">
        <f>LN(Q11)</f>
        <v>-0.08548882397925051</v>
      </c>
      <c r="U11" s="21">
        <f>LN(R11)</f>
        <v>-0.213055619183142</v>
      </c>
      <c r="V11" s="21">
        <f>LN(S11)</f>
        <v>0.0492646704025696</v>
      </c>
      <c r="W11" s="21">
        <f>(V11-U11)/(2*1.959964)</f>
        <v>0.0669196703576473</v>
      </c>
      <c r="X11" t="s" s="18">
        <v>67</v>
      </c>
      <c r="Y11" t="s" s="18">
        <v>63</v>
      </c>
      <c r="Z11" s="19"/>
      <c r="AA11" s="19"/>
      <c r="AB11" s="19"/>
      <c r="AC11" s="19"/>
      <c r="AD11" t="s" s="18">
        <v>67</v>
      </c>
      <c r="AE11" t="s" s="18">
        <v>56</v>
      </c>
      <c r="AF11" s="19"/>
      <c r="AG11" s="19"/>
      <c r="AH11" s="19"/>
      <c r="AI11" s="19"/>
      <c r="AJ11" t="s" s="18">
        <v>66</v>
      </c>
      <c r="AK11" t="s" s="24">
        <v>63</v>
      </c>
      <c r="AL11" s="23"/>
      <c r="AM11" s="17"/>
      <c r="AN11" s="17"/>
      <c r="AO11" s="17"/>
      <c r="AP11" s="17"/>
      <c r="AQ11" s="17"/>
      <c r="AR11" s="17"/>
      <c r="AS11" s="17"/>
      <c r="AT11" s="17"/>
      <c r="AU11" s="17"/>
      <c r="AV11" s="17"/>
      <c r="AW11" s="17"/>
    </row>
    <row r="12" ht="13.55" customHeight="1">
      <c r="A12" s="16">
        <v>10</v>
      </c>
      <c r="B12" s="17"/>
      <c r="C12" s="17"/>
      <c r="D12" s="17"/>
      <c r="E12" s="17"/>
      <c r="F12" s="17"/>
      <c r="G12" s="17"/>
      <c r="H12" s="17"/>
      <c r="I12" s="17"/>
      <c r="J12" s="17"/>
      <c r="K12" s="17"/>
      <c r="L12" s="17"/>
      <c r="M12" s="17"/>
      <c r="N12" t="s" s="25">
        <v>68</v>
      </c>
      <c r="O12" t="s" s="25">
        <v>56</v>
      </c>
      <c r="P12" t="s" s="25">
        <v>58</v>
      </c>
      <c r="Q12" s="26">
        <v>0.934226226520074</v>
      </c>
      <c r="R12" s="26">
        <v>0.808111189482275</v>
      </c>
      <c r="S12" s="26">
        <v>1.08471463185383</v>
      </c>
      <c r="T12" s="27">
        <f>LN(Q12)</f>
        <v>-0.0680366575337588</v>
      </c>
      <c r="U12" s="28">
        <f>LN(R12)</f>
        <v>-0.213055619183142</v>
      </c>
      <c r="V12" s="28">
        <f>LN(S12)</f>
        <v>0.0813169402823847</v>
      </c>
      <c r="W12" s="28">
        <f>(V12-U12)/(2*1.959964)</f>
        <v>0.0750964200019813</v>
      </c>
      <c r="X12" t="s" s="25">
        <v>67</v>
      </c>
      <c r="Y12" t="s" s="25">
        <v>63</v>
      </c>
      <c r="Z12" s="26"/>
      <c r="AA12" s="26"/>
      <c r="AB12" s="26"/>
      <c r="AC12" s="26"/>
      <c r="AD12" t="s" s="25">
        <v>67</v>
      </c>
      <c r="AE12" t="s" s="25">
        <v>56</v>
      </c>
      <c r="AF12" s="26"/>
      <c r="AG12" s="26"/>
      <c r="AH12" s="26"/>
      <c r="AI12" s="26"/>
      <c r="AJ12" t="s" s="25">
        <v>68</v>
      </c>
      <c r="AK12" t="s" s="29">
        <v>63</v>
      </c>
      <c r="AL12" s="23"/>
      <c r="AM12" s="17"/>
      <c r="AN12" s="17"/>
      <c r="AO12" s="17"/>
      <c r="AP12" s="17"/>
      <c r="AQ12" s="17"/>
      <c r="AR12" s="17"/>
      <c r="AS12" s="17"/>
      <c r="AT12" s="17"/>
      <c r="AU12" s="17"/>
      <c r="AV12" s="17"/>
      <c r="AW12" s="17"/>
    </row>
    <row r="13" ht="13.55" customHeight="1">
      <c r="A13" s="16">
        <v>10</v>
      </c>
      <c r="B13" s="17"/>
      <c r="C13" s="17"/>
      <c r="D13" s="17"/>
      <c r="E13" s="17"/>
      <c r="F13" s="17"/>
      <c r="G13" s="17"/>
      <c r="H13" s="17"/>
      <c r="I13" s="17"/>
      <c r="J13" s="17"/>
      <c r="K13" s="17"/>
      <c r="L13" s="17"/>
      <c r="M13" s="17"/>
      <c r="N13" t="s" s="30">
        <v>64</v>
      </c>
      <c r="O13" t="s" s="30">
        <v>61</v>
      </c>
      <c r="P13" t="s" s="30">
        <v>58</v>
      </c>
      <c r="Q13" s="31">
        <v>0.966889386039303</v>
      </c>
      <c r="R13" s="31">
        <v>0.808111189482275</v>
      </c>
      <c r="S13" s="31">
        <v>1.15445629598596</v>
      </c>
      <c r="T13" s="32">
        <f>LN(Q13)</f>
        <v>-0.0336711788625326</v>
      </c>
      <c r="U13" s="33">
        <f>LN(R13)</f>
        <v>-0.213055619183142</v>
      </c>
      <c r="V13" s="33">
        <f>LN(S13)</f>
        <v>0.143629493735084</v>
      </c>
      <c r="W13" s="33">
        <f>(V13-U13)/(2*1.959964)</f>
        <v>0.0909927715300449</v>
      </c>
      <c r="X13" s="31"/>
      <c r="Y13" s="31"/>
      <c r="Z13" t="s" s="30">
        <v>64</v>
      </c>
      <c r="AA13" t="s" s="30">
        <v>61</v>
      </c>
      <c r="AB13" s="31"/>
      <c r="AC13" s="31"/>
      <c r="AD13" s="31"/>
      <c r="AE13" s="31"/>
      <c r="AF13" s="31"/>
      <c r="AG13" s="31"/>
      <c r="AH13" s="31"/>
      <c r="AI13" s="31"/>
      <c r="AJ13" s="31"/>
      <c r="AK13" s="34"/>
      <c r="AL13" s="23"/>
      <c r="AM13" s="17"/>
      <c r="AN13" s="17"/>
      <c r="AO13" s="17"/>
      <c r="AP13" s="17"/>
      <c r="AQ13" s="17"/>
      <c r="AR13" s="17"/>
      <c r="AS13" s="17"/>
      <c r="AT13" s="17"/>
      <c r="AU13" s="17"/>
      <c r="AV13" s="17"/>
      <c r="AW13" s="17"/>
    </row>
    <row r="14" ht="13.55" customHeight="1">
      <c r="A14" s="16">
        <v>10</v>
      </c>
      <c r="B14" s="17"/>
      <c r="C14" s="17"/>
      <c r="D14" s="17"/>
      <c r="E14" s="17"/>
      <c r="F14" s="17"/>
      <c r="G14" s="17"/>
      <c r="H14" s="17"/>
      <c r="I14" s="17"/>
      <c r="J14" s="17"/>
      <c r="K14" s="17"/>
      <c r="L14" s="17"/>
      <c r="M14" s="17"/>
      <c r="N14" t="s" s="18">
        <v>65</v>
      </c>
      <c r="O14" t="s" s="18">
        <v>61</v>
      </c>
      <c r="P14" t="s" s="18">
        <v>58</v>
      </c>
      <c r="Q14" s="19">
        <v>1.17216246044327</v>
      </c>
      <c r="R14" s="19">
        <v>1.06755165665123</v>
      </c>
      <c r="S14" s="19">
        <v>1.29910155588523</v>
      </c>
      <c r="T14" s="20">
        <f>LN(Q14)</f>
        <v>0.158850299673873</v>
      </c>
      <c r="U14" s="21">
        <f>LN(R14)</f>
        <v>0.0653678552554713</v>
      </c>
      <c r="V14" s="21">
        <f>LN(S14)</f>
        <v>0.261672914682777</v>
      </c>
      <c r="W14" s="21">
        <f>(V14-U14)/(2*1.959964)</f>
        <v>0.0500787410960879</v>
      </c>
      <c r="X14" s="19"/>
      <c r="Y14" s="19"/>
      <c r="Z14" t="s" s="18">
        <v>65</v>
      </c>
      <c r="AA14" t="s" s="18">
        <v>61</v>
      </c>
      <c r="AB14" s="19"/>
      <c r="AC14" s="19"/>
      <c r="AD14" s="19"/>
      <c r="AE14" s="19"/>
      <c r="AF14" s="19"/>
      <c r="AG14" s="19"/>
      <c r="AH14" s="19"/>
      <c r="AI14" s="19"/>
      <c r="AJ14" s="19"/>
      <c r="AK14" s="22"/>
      <c r="AL14" s="23"/>
      <c r="AM14" s="17"/>
      <c r="AN14" s="17"/>
      <c r="AO14" s="17"/>
      <c r="AP14" s="17"/>
      <c r="AQ14" s="17"/>
      <c r="AR14" s="17"/>
      <c r="AS14" s="17"/>
      <c r="AT14" s="17"/>
      <c r="AU14" s="17"/>
      <c r="AV14" s="17"/>
      <c r="AW14" s="17"/>
    </row>
    <row r="15" ht="13.55" customHeight="1">
      <c r="A15" s="16">
        <v>10</v>
      </c>
      <c r="B15" s="17"/>
      <c r="C15" s="17"/>
      <c r="D15" s="17"/>
      <c r="E15" s="17"/>
      <c r="F15" s="17"/>
      <c r="G15" s="17"/>
      <c r="H15" s="17"/>
      <c r="I15" s="17"/>
      <c r="J15" s="17"/>
      <c r="K15" s="17"/>
      <c r="L15" s="17"/>
      <c r="M15" s="17"/>
      <c r="N15" t="s" s="18">
        <v>66</v>
      </c>
      <c r="O15" t="s" s="18">
        <v>61</v>
      </c>
      <c r="P15" t="s" s="18">
        <v>58</v>
      </c>
      <c r="Q15" s="19">
        <v>1.03355506499019</v>
      </c>
      <c r="R15" s="19">
        <v>0.950501683570629</v>
      </c>
      <c r="S15" s="19">
        <v>1.11936819454551</v>
      </c>
      <c r="T15" s="20">
        <f>LN(Q15)</f>
        <v>0.0330043788269696</v>
      </c>
      <c r="U15" s="21">
        <f>LN(R15)</f>
        <v>-0.0507653458078478</v>
      </c>
      <c r="V15" s="21">
        <f>LN(S15)</f>
        <v>0.112764414123021</v>
      </c>
      <c r="W15" s="21">
        <f>(V15-U15)/(2*1.959964)</f>
        <v>0.041717541733131</v>
      </c>
      <c r="X15" t="s" s="18">
        <v>67</v>
      </c>
      <c r="Y15" t="s" s="18">
        <v>62</v>
      </c>
      <c r="Z15" t="s" s="18">
        <v>67</v>
      </c>
      <c r="AA15" t="s" s="18">
        <v>61</v>
      </c>
      <c r="AB15" s="19"/>
      <c r="AC15" s="19"/>
      <c r="AD15" s="19"/>
      <c r="AE15" s="19"/>
      <c r="AF15" s="19"/>
      <c r="AG15" s="19"/>
      <c r="AH15" s="19"/>
      <c r="AI15" s="19"/>
      <c r="AJ15" t="s" s="18">
        <v>66</v>
      </c>
      <c r="AK15" t="s" s="24">
        <v>61</v>
      </c>
      <c r="AL15" s="23"/>
      <c r="AM15" s="17"/>
      <c r="AN15" s="17"/>
      <c r="AO15" s="17"/>
      <c r="AP15" s="17"/>
      <c r="AQ15" s="17"/>
      <c r="AR15" s="17"/>
      <c r="AS15" s="17"/>
      <c r="AT15" s="17"/>
      <c r="AU15" s="17"/>
      <c r="AV15" s="17"/>
      <c r="AW15" s="17"/>
    </row>
    <row r="16" ht="13.55" customHeight="1">
      <c r="A16" s="16">
        <v>10</v>
      </c>
      <c r="B16" s="17"/>
      <c r="C16" s="17"/>
      <c r="D16" s="17"/>
      <c r="E16" s="17"/>
      <c r="F16" s="17"/>
      <c r="G16" s="17"/>
      <c r="H16" s="17"/>
      <c r="I16" s="17"/>
      <c r="J16" s="17"/>
      <c r="K16" s="17"/>
      <c r="L16" s="17"/>
      <c r="M16" s="17"/>
      <c r="N16" t="s" s="25">
        <v>68</v>
      </c>
      <c r="O16" t="s" s="25">
        <v>61</v>
      </c>
      <c r="P16" t="s" s="25">
        <v>58</v>
      </c>
      <c r="Q16" s="26">
        <v>1.05049834977048</v>
      </c>
      <c r="R16" s="26">
        <v>0.966889386039303</v>
      </c>
      <c r="S16" s="26">
        <v>1.15445629598596</v>
      </c>
      <c r="T16" s="27">
        <f>LN(Q16)</f>
        <v>0.0492646704025696</v>
      </c>
      <c r="U16" s="28">
        <f>LN(R16)</f>
        <v>-0.0336711788625326</v>
      </c>
      <c r="V16" s="28">
        <f>LN(S16)</f>
        <v>0.143629493735084</v>
      </c>
      <c r="W16" s="28">
        <f>(V16-U16)/(2*1.959964)</f>
        <v>0.045230594183775</v>
      </c>
      <c r="X16" t="s" s="25">
        <v>67</v>
      </c>
      <c r="Y16" t="s" s="25">
        <v>62</v>
      </c>
      <c r="Z16" t="s" s="25">
        <v>67</v>
      </c>
      <c r="AA16" t="s" s="25">
        <v>61</v>
      </c>
      <c r="AB16" s="26"/>
      <c r="AC16" s="26"/>
      <c r="AD16" s="26"/>
      <c r="AE16" s="26"/>
      <c r="AF16" s="26"/>
      <c r="AG16" s="26"/>
      <c r="AH16" s="26"/>
      <c r="AI16" s="26"/>
      <c r="AJ16" t="s" s="25">
        <v>68</v>
      </c>
      <c r="AK16" t="s" s="29">
        <v>61</v>
      </c>
      <c r="AL16" s="23"/>
      <c r="AM16" s="17"/>
      <c r="AN16" s="17"/>
      <c r="AO16" s="17"/>
      <c r="AP16" s="17"/>
      <c r="AQ16" s="17"/>
      <c r="AR16" s="17"/>
      <c r="AS16" s="17"/>
      <c r="AT16" s="17"/>
      <c r="AU16" s="17"/>
      <c r="AV16" s="17"/>
      <c r="AW16" s="17"/>
    </row>
    <row r="17" ht="13.55" customHeight="1">
      <c r="A17" s="16">
        <v>10</v>
      </c>
      <c r="B17" s="17"/>
      <c r="C17" s="17"/>
      <c r="D17" s="17"/>
      <c r="E17" s="17"/>
      <c r="F17" s="17"/>
      <c r="G17" s="17"/>
      <c r="H17" s="17"/>
      <c r="I17" s="17"/>
      <c r="J17" s="17"/>
      <c r="K17" s="17"/>
      <c r="L17" s="17"/>
      <c r="M17" s="17"/>
      <c r="N17" t="s" s="30">
        <v>65</v>
      </c>
      <c r="O17" t="s" s="30">
        <v>64</v>
      </c>
      <c r="P17" t="s" s="30">
        <v>58</v>
      </c>
      <c r="Q17" s="31">
        <v>1.20789737589958</v>
      </c>
      <c r="R17" s="31">
        <v>1.01672216069863</v>
      </c>
      <c r="S17" s="31">
        <v>1.46988799146558</v>
      </c>
      <c r="T17" s="32">
        <f>LN(Q17)</f>
        <v>0.188881142178338</v>
      </c>
      <c r="U17" s="33">
        <f>LN(R17)</f>
        <v>0.0165838847552767</v>
      </c>
      <c r="V17" s="33">
        <f>LN(S17)</f>
        <v>0.385186201605642</v>
      </c>
      <c r="W17" s="33">
        <f>(V17-U17)/(2*1.959964)</f>
        <v>0.09403293041361099</v>
      </c>
      <c r="X17" s="31"/>
      <c r="Y17" s="31"/>
      <c r="Z17" t="s" s="30">
        <v>65</v>
      </c>
      <c r="AA17" t="s" s="30">
        <v>64</v>
      </c>
      <c r="AB17" s="31"/>
      <c r="AC17" s="31"/>
      <c r="AD17" s="31"/>
      <c r="AE17" s="31"/>
      <c r="AF17" s="31"/>
      <c r="AG17" s="31"/>
      <c r="AH17" s="31"/>
      <c r="AI17" s="31"/>
      <c r="AJ17" s="31"/>
      <c r="AK17" s="34"/>
      <c r="AL17" s="23"/>
      <c r="AM17" s="17"/>
      <c r="AN17" s="17"/>
      <c r="AO17" s="17"/>
      <c r="AP17" s="17"/>
      <c r="AQ17" s="17"/>
      <c r="AR17" s="17"/>
      <c r="AS17" s="17"/>
      <c r="AT17" s="17"/>
      <c r="AU17" s="17"/>
      <c r="AV17" s="17"/>
      <c r="AW17" s="17"/>
    </row>
    <row r="18" ht="13.55" customHeight="1">
      <c r="A18" s="16">
        <v>10</v>
      </c>
      <c r="B18" s="17"/>
      <c r="C18" s="17"/>
      <c r="D18" s="17"/>
      <c r="E18" s="17"/>
      <c r="F18" s="17"/>
      <c r="G18" s="17"/>
      <c r="H18" s="17"/>
      <c r="I18" s="17"/>
      <c r="J18" s="17"/>
      <c r="K18" s="17"/>
      <c r="L18" s="17"/>
      <c r="M18" s="17"/>
      <c r="N18" t="s" s="18">
        <v>66</v>
      </c>
      <c r="O18" t="s" s="18">
        <v>64</v>
      </c>
      <c r="P18" t="s" s="18">
        <v>58</v>
      </c>
      <c r="Q18" s="19">
        <v>1.06755165665123</v>
      </c>
      <c r="R18" s="19">
        <v>0.950501683570629</v>
      </c>
      <c r="S18" s="19">
        <v>1.18997626181963</v>
      </c>
      <c r="T18" s="20">
        <f>LN(Q18)</f>
        <v>0.0653678552554713</v>
      </c>
      <c r="U18" s="21">
        <f>LN(R18)</f>
        <v>-0.0507653458078478</v>
      </c>
      <c r="V18" s="21">
        <f>LN(S18)</f>
        <v>0.173933358873742</v>
      </c>
      <c r="W18" s="21">
        <f>(V18-U18)/(2*1.959964)</f>
        <v>0.0573221509888931</v>
      </c>
      <c r="X18" t="s" s="18">
        <v>67</v>
      </c>
      <c r="Y18" t="s" s="18">
        <v>62</v>
      </c>
      <c r="Z18" t="s" s="18">
        <v>67</v>
      </c>
      <c r="AA18" t="s" s="18">
        <v>64</v>
      </c>
      <c r="AB18" s="19"/>
      <c r="AC18" s="19"/>
      <c r="AD18" s="19"/>
      <c r="AE18" s="19"/>
      <c r="AF18" s="19"/>
      <c r="AG18" s="19"/>
      <c r="AH18" s="19"/>
      <c r="AI18" s="19"/>
      <c r="AJ18" t="s" s="18">
        <v>66</v>
      </c>
      <c r="AK18" t="s" s="24">
        <v>64</v>
      </c>
      <c r="AL18" s="23"/>
      <c r="AM18" s="17"/>
      <c r="AN18" s="17"/>
      <c r="AO18" s="17"/>
      <c r="AP18" s="17"/>
      <c r="AQ18" s="17"/>
      <c r="AR18" s="17"/>
      <c r="AS18" s="17"/>
      <c r="AT18" s="17"/>
      <c r="AU18" s="17"/>
      <c r="AV18" s="17"/>
      <c r="AW18" s="17"/>
    </row>
    <row r="19" ht="13.55" customHeight="1">
      <c r="A19" s="16">
        <v>10</v>
      </c>
      <c r="B19" s="17"/>
      <c r="C19" s="17"/>
      <c r="D19" s="17"/>
      <c r="E19" s="17"/>
      <c r="F19" s="17"/>
      <c r="G19" s="17"/>
      <c r="H19" s="17"/>
      <c r="I19" s="17"/>
      <c r="J19" s="17"/>
      <c r="K19" s="17"/>
      <c r="L19" s="17"/>
      <c r="M19" s="17"/>
      <c r="N19" t="s" s="25">
        <v>68</v>
      </c>
      <c r="O19" t="s" s="25">
        <v>64</v>
      </c>
      <c r="P19" t="s" s="25">
        <v>58</v>
      </c>
      <c r="Q19" s="26">
        <v>1.08471463185383</v>
      </c>
      <c r="R19" s="26">
        <v>0.966889386039303</v>
      </c>
      <c r="S19" s="26">
        <v>1.22592548233909</v>
      </c>
      <c r="T19" s="27">
        <f>LN(Q19)</f>
        <v>0.0813169402823847</v>
      </c>
      <c r="U19" s="28">
        <f>LN(R19)</f>
        <v>-0.0336711788625326</v>
      </c>
      <c r="V19" s="28">
        <f>LN(S19)</f>
        <v>0.203696054540418</v>
      </c>
      <c r="W19" s="28">
        <f>(V19-U19)/(2*1.959964)</f>
        <v>0.0605539778799383</v>
      </c>
      <c r="X19" t="s" s="25">
        <v>67</v>
      </c>
      <c r="Y19" t="s" s="25">
        <v>62</v>
      </c>
      <c r="Z19" t="s" s="25">
        <v>67</v>
      </c>
      <c r="AA19" t="s" s="25">
        <v>64</v>
      </c>
      <c r="AB19" s="26"/>
      <c r="AC19" s="26"/>
      <c r="AD19" s="26"/>
      <c r="AE19" s="26"/>
      <c r="AF19" s="26"/>
      <c r="AG19" s="26"/>
      <c r="AH19" s="26"/>
      <c r="AI19" s="26"/>
      <c r="AJ19" t="s" s="25">
        <v>68</v>
      </c>
      <c r="AK19" t="s" s="29">
        <v>64</v>
      </c>
      <c r="AL19" s="23"/>
      <c r="AM19" s="17"/>
      <c r="AN19" s="17"/>
      <c r="AO19" s="17"/>
      <c r="AP19" s="17"/>
      <c r="AQ19" s="17"/>
      <c r="AR19" s="17"/>
      <c r="AS19" s="17"/>
      <c r="AT19" s="17"/>
      <c r="AU19" s="17"/>
      <c r="AV19" s="17"/>
      <c r="AW19" s="17"/>
    </row>
    <row r="20" ht="13.55" customHeight="1">
      <c r="A20" s="16">
        <v>10</v>
      </c>
      <c r="B20" s="17"/>
      <c r="C20" s="17"/>
      <c r="D20" s="17"/>
      <c r="E20" s="17"/>
      <c r="F20" s="17"/>
      <c r="G20" s="17"/>
      <c r="H20" s="17"/>
      <c r="I20" s="17"/>
      <c r="J20" s="17"/>
      <c r="K20" s="17"/>
      <c r="L20" s="17"/>
      <c r="M20" s="17"/>
      <c r="N20" t="s" s="30">
        <v>66</v>
      </c>
      <c r="O20" t="s" s="30">
        <v>65</v>
      </c>
      <c r="P20" t="s" s="30">
        <v>58</v>
      </c>
      <c r="Q20" s="31">
        <v>0.87025470289491</v>
      </c>
      <c r="R20" s="31">
        <v>0.792864100796707</v>
      </c>
      <c r="S20" s="31">
        <v>0.966889386039303</v>
      </c>
      <c r="T20" s="32">
        <f>LN(Q20)</f>
        <v>-0.138969348231752</v>
      </c>
      <c r="U20" s="33">
        <f>LN(R20)</f>
        <v>-0.232103445555847</v>
      </c>
      <c r="V20" s="33">
        <f>LN(S20)</f>
        <v>-0.0336711788625326</v>
      </c>
      <c r="W20" s="33">
        <f>(V20-U20)/(2*1.959964)</f>
        <v>0.0506214059782002</v>
      </c>
      <c r="X20" t="s" s="30">
        <v>67</v>
      </c>
      <c r="Y20" t="s" s="30">
        <v>62</v>
      </c>
      <c r="Z20" t="s" s="30">
        <v>67</v>
      </c>
      <c r="AA20" t="s" s="30">
        <v>65</v>
      </c>
      <c r="AB20" s="31"/>
      <c r="AC20" s="31"/>
      <c r="AD20" s="31"/>
      <c r="AE20" s="31"/>
      <c r="AF20" s="31"/>
      <c r="AG20" s="31"/>
      <c r="AH20" s="31"/>
      <c r="AI20" s="31"/>
      <c r="AJ20" t="s" s="30">
        <v>66</v>
      </c>
      <c r="AK20" t="s" s="35">
        <v>65</v>
      </c>
      <c r="AL20" s="23"/>
      <c r="AM20" s="17"/>
      <c r="AN20" s="17"/>
      <c r="AO20" s="17"/>
      <c r="AP20" s="17"/>
      <c r="AQ20" s="17"/>
      <c r="AR20" s="17"/>
      <c r="AS20" s="17"/>
      <c r="AT20" s="17"/>
      <c r="AU20" s="17"/>
      <c r="AV20" s="17"/>
      <c r="AW20" s="17"/>
    </row>
    <row r="21" ht="13.55" customHeight="1">
      <c r="A21" s="16">
        <v>10</v>
      </c>
      <c r="B21" s="17"/>
      <c r="C21" s="17"/>
      <c r="D21" s="17"/>
      <c r="E21" s="17"/>
      <c r="F21" s="17"/>
      <c r="G21" s="17"/>
      <c r="H21" s="17"/>
      <c r="I21" s="17"/>
      <c r="J21" s="17"/>
      <c r="K21" s="17"/>
      <c r="L21" s="17"/>
      <c r="M21" s="17"/>
      <c r="N21" t="s" s="25">
        <v>68</v>
      </c>
      <c r="O21" t="s" s="25">
        <v>65</v>
      </c>
      <c r="P21" t="s" s="25">
        <v>58</v>
      </c>
      <c r="Q21" s="26">
        <v>0.886077239222528</v>
      </c>
      <c r="R21" s="26">
        <v>0.808111189482275</v>
      </c>
      <c r="S21" s="26">
        <v>0.983388950824011</v>
      </c>
      <c r="T21" s="27">
        <f>LN(Q21)</f>
        <v>-0.120951154724726</v>
      </c>
      <c r="U21" s="28">
        <f>LN(R21)</f>
        <v>-0.213055619183142</v>
      </c>
      <c r="V21" s="28">
        <f>LN(S21)</f>
        <v>-0.0167505597558356</v>
      </c>
      <c r="W21" s="28">
        <f>(V21-U21)/(2*1.959964)</f>
        <v>0.0500787410960881</v>
      </c>
      <c r="X21" t="s" s="25">
        <v>67</v>
      </c>
      <c r="Y21" t="s" s="25">
        <v>62</v>
      </c>
      <c r="Z21" t="s" s="25">
        <v>67</v>
      </c>
      <c r="AA21" t="s" s="25">
        <v>65</v>
      </c>
      <c r="AB21" s="26"/>
      <c r="AC21" s="26"/>
      <c r="AD21" s="26"/>
      <c r="AE21" s="26"/>
      <c r="AF21" s="26"/>
      <c r="AG21" s="26"/>
      <c r="AH21" s="26"/>
      <c r="AI21" s="26"/>
      <c r="AJ21" t="s" s="25">
        <v>68</v>
      </c>
      <c r="AK21" t="s" s="29">
        <v>65</v>
      </c>
      <c r="AL21" s="23"/>
      <c r="AM21" s="17"/>
      <c r="AN21" s="17"/>
      <c r="AO21" s="17"/>
      <c r="AP21" s="17"/>
      <c r="AQ21" s="17"/>
      <c r="AR21" s="17"/>
      <c r="AS21" s="17"/>
      <c r="AT21" s="17"/>
      <c r="AU21" s="17"/>
      <c r="AV21" s="17"/>
      <c r="AW21" s="17"/>
    </row>
    <row r="22" ht="13.55" customHeight="1">
      <c r="A22" s="36">
        <v>10</v>
      </c>
      <c r="B22" s="37"/>
      <c r="C22" s="37"/>
      <c r="D22" s="37"/>
      <c r="E22" s="37"/>
      <c r="F22" s="37"/>
      <c r="G22" s="37"/>
      <c r="H22" s="37"/>
      <c r="I22" s="37"/>
      <c r="J22" s="37"/>
      <c r="K22" s="37"/>
      <c r="L22" s="37"/>
      <c r="M22" s="37"/>
      <c r="N22" t="s" s="38">
        <v>68</v>
      </c>
      <c r="O22" t="s" s="38">
        <v>66</v>
      </c>
      <c r="P22" t="s" s="38">
        <v>58</v>
      </c>
      <c r="Q22" s="39">
        <v>1.01672216069863</v>
      </c>
      <c r="R22" s="39">
        <v>0.983388950824011</v>
      </c>
      <c r="S22" s="39">
        <v>1.05049834977048</v>
      </c>
      <c r="T22" s="40">
        <f>LN(Q22)</f>
        <v>0.0165838847552767</v>
      </c>
      <c r="U22" s="41">
        <f>LN(R22)</f>
        <v>-0.0167505597558356</v>
      </c>
      <c r="V22" s="41">
        <f>LN(S22)</f>
        <v>0.0492646704025696</v>
      </c>
      <c r="W22" s="41">
        <f>(V22-U22)/(2*1.959964)</f>
        <v>0.0168409292615592</v>
      </c>
      <c r="X22" s="39"/>
      <c r="Y22" s="39"/>
      <c r="Z22" s="39"/>
      <c r="AA22" s="39"/>
      <c r="AB22" s="39"/>
      <c r="AC22" s="39"/>
      <c r="AD22" s="39"/>
      <c r="AE22" s="39"/>
      <c r="AF22" s="39"/>
      <c r="AG22" s="39"/>
      <c r="AH22" s="39"/>
      <c r="AI22" s="39"/>
      <c r="AJ22" t="s" s="38">
        <v>68</v>
      </c>
      <c r="AK22" t="s" s="42">
        <v>66</v>
      </c>
      <c r="AL22" s="43"/>
      <c r="AM22" s="37"/>
      <c r="AN22" s="37"/>
      <c r="AO22" s="37"/>
      <c r="AP22" s="37"/>
      <c r="AQ22" s="37"/>
      <c r="AR22" s="37"/>
      <c r="AS22" s="37"/>
      <c r="AT22" s="37"/>
      <c r="AU22" s="37"/>
      <c r="AV22" s="37"/>
      <c r="AW22" s="37"/>
    </row>
    <row r="23" ht="13.55" customHeight="1">
      <c r="A23" t="s" s="44">
        <v>69</v>
      </c>
      <c r="B23" t="s" s="30">
        <v>70</v>
      </c>
      <c r="C23" s="45">
        <v>2019</v>
      </c>
      <c r="D23" t="s" s="30">
        <v>71</v>
      </c>
      <c r="E23" t="s" s="30">
        <v>51</v>
      </c>
      <c r="F23" s="46">
        <v>55.7</v>
      </c>
      <c r="G23" s="47">
        <v>70696</v>
      </c>
      <c r="H23" t="s" s="30">
        <v>52</v>
      </c>
      <c r="I23" s="47">
        <v>12381</v>
      </c>
      <c r="J23" t="s" s="30">
        <v>72</v>
      </c>
      <c r="K23" t="s" s="30">
        <v>73</v>
      </c>
      <c r="L23" t="s" s="30">
        <v>74</v>
      </c>
      <c r="M23" s="47">
        <v>18</v>
      </c>
      <c r="N23" t="s" s="30">
        <v>63</v>
      </c>
      <c r="O23" t="s" s="30">
        <v>67</v>
      </c>
      <c r="P23" t="s" s="30">
        <v>58</v>
      </c>
      <c r="Q23" s="48">
        <v>0.9694402</v>
      </c>
      <c r="R23" s="31">
        <v>0.9044675</v>
      </c>
      <c r="S23" s="31">
        <v>1.03908</v>
      </c>
      <c r="T23" s="32">
        <f>LN(Q23)</f>
        <v>-0.0310364874808087</v>
      </c>
      <c r="U23" s="33">
        <f>LN(R23)</f>
        <v>-0.100408906246179</v>
      </c>
      <c r="V23" s="33">
        <f>LN(S23)</f>
        <v>0.0383357062655731</v>
      </c>
      <c r="W23" s="33">
        <f>(V23-U23)/(2*1.959964)</f>
        <v>0.0353946839104576</v>
      </c>
      <c r="X23" t="s" s="30">
        <v>63</v>
      </c>
      <c r="Y23" t="s" s="30">
        <v>67</v>
      </c>
      <c r="Z23" s="31"/>
      <c r="AA23" s="31"/>
      <c r="AB23" s="31"/>
      <c r="AC23" s="31"/>
      <c r="AD23" s="31"/>
      <c r="AE23" s="31"/>
      <c r="AF23" s="31"/>
      <c r="AG23" s="31"/>
      <c r="AH23" s="31"/>
      <c r="AI23" s="31"/>
      <c r="AJ23" s="31"/>
      <c r="AK23" s="34"/>
      <c r="AL23" t="s" s="49">
        <v>75</v>
      </c>
      <c r="AM23" t="s" s="30">
        <v>60</v>
      </c>
      <c r="AN23" t="s" s="30">
        <v>60</v>
      </c>
      <c r="AO23" t="s" s="30">
        <v>60</v>
      </c>
      <c r="AP23" t="s" s="30">
        <v>60</v>
      </c>
      <c r="AQ23" t="s" s="30">
        <v>60</v>
      </c>
      <c r="AR23" t="s" s="30">
        <v>60</v>
      </c>
      <c r="AS23" t="s" s="30">
        <v>60</v>
      </c>
      <c r="AT23" t="s" s="30">
        <v>60</v>
      </c>
      <c r="AU23" t="s" s="30">
        <v>60</v>
      </c>
      <c r="AV23" s="50"/>
      <c r="AW23" s="50"/>
    </row>
    <row r="24" ht="13.55" customHeight="1">
      <c r="A24" t="s" s="51">
        <v>76</v>
      </c>
      <c r="B24" s="17"/>
      <c r="C24" s="17"/>
      <c r="D24" s="17"/>
      <c r="E24" s="17"/>
      <c r="F24" s="17"/>
      <c r="G24" s="17"/>
      <c r="H24" s="17"/>
      <c r="I24" s="17"/>
      <c r="J24" s="17"/>
      <c r="K24" s="17"/>
      <c r="L24" s="17"/>
      <c r="M24" s="17"/>
      <c r="N24" t="s" s="18">
        <v>57</v>
      </c>
      <c r="O24" t="s" s="18">
        <v>67</v>
      </c>
      <c r="P24" t="s" s="18">
        <v>58</v>
      </c>
      <c r="Q24" s="19">
        <v>0.9978825</v>
      </c>
      <c r="R24" s="19">
        <v>0.9332608</v>
      </c>
      <c r="S24" s="19">
        <v>1.066979</v>
      </c>
      <c r="T24" s="20">
        <f>LN(Q24)</f>
        <v>-0.00211974507297956</v>
      </c>
      <c r="U24" s="21">
        <f>LN(R24)</f>
        <v>-0.0690705887925773</v>
      </c>
      <c r="V24" s="21">
        <f>LN(S24)</f>
        <v>0.0648312907763577</v>
      </c>
      <c r="W24" s="21">
        <f>(V24-U24)/(2*1.959964)</f>
        <v>0.0341592701623435</v>
      </c>
      <c r="X24" s="19"/>
      <c r="Y24" s="19"/>
      <c r="Z24" s="19"/>
      <c r="AA24" s="19"/>
      <c r="AB24" s="19"/>
      <c r="AC24" s="19"/>
      <c r="AD24" t="s" s="18">
        <v>57</v>
      </c>
      <c r="AE24" t="s" s="18">
        <v>67</v>
      </c>
      <c r="AF24" s="19"/>
      <c r="AG24" s="19"/>
      <c r="AH24" s="19"/>
      <c r="AI24" s="19"/>
      <c r="AJ24" s="19"/>
      <c r="AK24" s="22"/>
      <c r="AL24" t="s" s="52">
        <v>77</v>
      </c>
      <c r="AM24" s="17"/>
      <c r="AN24" s="17"/>
      <c r="AO24" s="17"/>
      <c r="AP24" s="17"/>
      <c r="AQ24" s="17"/>
      <c r="AR24" s="17"/>
      <c r="AS24" s="17"/>
      <c r="AT24" s="17"/>
      <c r="AU24" s="17"/>
      <c r="AV24" s="17"/>
      <c r="AW24" s="17"/>
    </row>
    <row r="25" ht="13.55" customHeight="1">
      <c r="A25" t="s" s="53">
        <v>76</v>
      </c>
      <c r="B25" s="37"/>
      <c r="C25" s="37"/>
      <c r="D25" s="37"/>
      <c r="E25" s="37"/>
      <c r="F25" s="37"/>
      <c r="G25" s="37"/>
      <c r="H25" s="37"/>
      <c r="I25" s="37"/>
      <c r="J25" s="37"/>
      <c r="K25" s="37"/>
      <c r="L25" s="37"/>
      <c r="M25" s="37"/>
      <c r="N25" t="s" s="25">
        <v>56</v>
      </c>
      <c r="O25" t="s" s="25">
        <v>67</v>
      </c>
      <c r="P25" t="s" s="25">
        <v>58</v>
      </c>
      <c r="Q25" s="26">
        <v>0.7844301</v>
      </c>
      <c r="R25" s="26">
        <v>0.6815379</v>
      </c>
      <c r="S25" s="26">
        <v>0.902856</v>
      </c>
      <c r="T25" s="27">
        <f>LN(Q25)</f>
        <v>-0.242797812117242</v>
      </c>
      <c r="U25" s="28">
        <f>LN(R25)</f>
        <v>-0.383403416772652</v>
      </c>
      <c r="V25" s="28">
        <f>LN(S25)</f>
        <v>-0.102192206720133</v>
      </c>
      <c r="W25" s="28">
        <f>(V25-U25)/(2*1.959964)</f>
        <v>0.0717388712375633</v>
      </c>
      <c r="X25" s="26"/>
      <c r="Y25" s="26"/>
      <c r="Z25" s="26"/>
      <c r="AA25" s="26"/>
      <c r="AB25" s="26"/>
      <c r="AC25" s="26"/>
      <c r="AD25" t="s" s="25">
        <v>56</v>
      </c>
      <c r="AE25" t="s" s="25">
        <v>67</v>
      </c>
      <c r="AF25" s="26"/>
      <c r="AG25" s="26"/>
      <c r="AH25" s="26"/>
      <c r="AI25" s="26"/>
      <c r="AJ25" s="26"/>
      <c r="AK25" s="54"/>
      <c r="AL25" t="s" s="55">
        <v>78</v>
      </c>
      <c r="AM25" s="37"/>
      <c r="AN25" s="37"/>
      <c r="AO25" s="37"/>
      <c r="AP25" s="37"/>
      <c r="AQ25" s="37"/>
      <c r="AR25" s="37"/>
      <c r="AS25" s="37"/>
      <c r="AT25" s="37"/>
      <c r="AU25" s="37"/>
      <c r="AV25" s="37"/>
      <c r="AW25" s="37"/>
    </row>
    <row r="26" ht="13.55" customHeight="1">
      <c r="A26" t="s" s="44">
        <v>79</v>
      </c>
      <c r="B26" t="s" s="30">
        <v>80</v>
      </c>
      <c r="C26" s="45">
        <v>2020</v>
      </c>
      <c r="D26" t="s" s="30">
        <v>81</v>
      </c>
      <c r="E26" t="s" s="30">
        <v>51</v>
      </c>
      <c r="F26" s="47">
        <v>63.7</v>
      </c>
      <c r="G26" s="47">
        <v>7786</v>
      </c>
      <c r="H26" t="s" s="30">
        <v>52</v>
      </c>
      <c r="I26" s="47">
        <v>3589</v>
      </c>
      <c r="J26" t="s" s="30">
        <v>82</v>
      </c>
      <c r="K26" t="s" s="30">
        <v>83</v>
      </c>
      <c r="L26" t="s" s="30">
        <v>55</v>
      </c>
      <c r="M26" s="47">
        <v>13</v>
      </c>
      <c r="N26" t="s" s="30">
        <v>63</v>
      </c>
      <c r="O26" t="s" s="30">
        <v>67</v>
      </c>
      <c r="P26" t="s" s="30">
        <v>58</v>
      </c>
      <c r="Q26" s="47">
        <v>1.09</v>
      </c>
      <c r="R26" s="31">
        <v>1.02</v>
      </c>
      <c r="S26" s="47">
        <v>1.17</v>
      </c>
      <c r="T26" s="32">
        <f>LN(Q26)</f>
        <v>0.0861776962410524</v>
      </c>
      <c r="U26" s="33">
        <f>LN(R26)</f>
        <v>0.0198026272961797</v>
      </c>
      <c r="V26" s="33">
        <f>LN(S26)</f>
        <v>0.157003748809665</v>
      </c>
      <c r="W26" s="33">
        <f>(V26-U26)/(2*1.959964)</f>
        <v>0.0350009289745846</v>
      </c>
      <c r="X26" t="s" s="30">
        <v>63</v>
      </c>
      <c r="Y26" t="s" s="30">
        <v>67</v>
      </c>
      <c r="Z26" s="50"/>
      <c r="AA26" s="50"/>
      <c r="AB26" s="50"/>
      <c r="AC26" s="50"/>
      <c r="AD26" s="50"/>
      <c r="AE26" s="50"/>
      <c r="AF26" s="50"/>
      <c r="AG26" s="50"/>
      <c r="AH26" s="50"/>
      <c r="AI26" s="50"/>
      <c r="AJ26" s="50"/>
      <c r="AK26" s="56"/>
      <c r="AL26" t="s" s="49">
        <v>84</v>
      </c>
      <c r="AM26" t="s" s="30">
        <v>60</v>
      </c>
      <c r="AN26" t="s" s="30">
        <v>60</v>
      </c>
      <c r="AO26" t="s" s="30">
        <v>60</v>
      </c>
      <c r="AP26" t="s" s="30">
        <v>60</v>
      </c>
      <c r="AQ26" t="s" s="30">
        <v>60</v>
      </c>
      <c r="AR26" t="s" s="30">
        <v>60</v>
      </c>
      <c r="AS26" t="s" s="30">
        <v>60</v>
      </c>
      <c r="AT26" t="s" s="30">
        <v>60</v>
      </c>
      <c r="AU26" t="s" s="30">
        <v>60</v>
      </c>
      <c r="AV26" s="50"/>
      <c r="AW26" s="50"/>
    </row>
    <row r="27" ht="13.55" customHeight="1">
      <c r="A27" t="s" s="51">
        <v>85</v>
      </c>
      <c r="B27" s="17"/>
      <c r="C27" s="17"/>
      <c r="D27" s="17"/>
      <c r="E27" s="17"/>
      <c r="F27" s="17"/>
      <c r="G27" s="17"/>
      <c r="H27" s="17"/>
      <c r="I27" s="17"/>
      <c r="J27" s="17"/>
      <c r="K27" s="17"/>
      <c r="L27" s="17"/>
      <c r="M27" s="17"/>
      <c r="N27" t="s" s="18">
        <v>57</v>
      </c>
      <c r="O27" t="s" s="18">
        <v>67</v>
      </c>
      <c r="P27" t="s" s="18">
        <v>58</v>
      </c>
      <c r="Q27" s="19">
        <v>1.2</v>
      </c>
      <c r="R27" s="19">
        <v>1.05</v>
      </c>
      <c r="S27" s="57">
        <v>1.37</v>
      </c>
      <c r="T27" s="20">
        <f>LN(Q27)</f>
        <v>0.182321556793955</v>
      </c>
      <c r="U27" s="21">
        <f>LN(R27)</f>
        <v>0.048790164169432</v>
      </c>
      <c r="V27" s="21">
        <f>LN(S27)</f>
        <v>0.314810739840034</v>
      </c>
      <c r="W27" s="21">
        <f>(V27-U27)/(2*1.959964)</f>
        <v>0.0678636382276924</v>
      </c>
      <c r="X27" s="17"/>
      <c r="Y27" s="17"/>
      <c r="Z27" s="17"/>
      <c r="AA27" s="17"/>
      <c r="AB27" s="17"/>
      <c r="AC27" s="17"/>
      <c r="AD27" t="s" s="18">
        <v>57</v>
      </c>
      <c r="AE27" t="s" s="18">
        <v>67</v>
      </c>
      <c r="AF27" s="17"/>
      <c r="AG27" s="17"/>
      <c r="AH27" s="17"/>
      <c r="AI27" s="17"/>
      <c r="AJ27" s="17"/>
      <c r="AK27" s="58"/>
      <c r="AL27" t="s" s="52">
        <v>77</v>
      </c>
      <c r="AM27" s="17"/>
      <c r="AN27" s="17"/>
      <c r="AO27" s="17"/>
      <c r="AP27" s="17"/>
      <c r="AQ27" s="17"/>
      <c r="AR27" s="17"/>
      <c r="AS27" s="17"/>
      <c r="AT27" s="17"/>
      <c r="AU27" s="17"/>
      <c r="AV27" s="17"/>
      <c r="AW27" s="17"/>
    </row>
    <row r="28" ht="13.55" customHeight="1">
      <c r="A28" t="s" s="51">
        <v>85</v>
      </c>
      <c r="B28" s="17"/>
      <c r="C28" s="17"/>
      <c r="D28" s="17"/>
      <c r="E28" s="17"/>
      <c r="F28" s="17"/>
      <c r="G28" s="17"/>
      <c r="H28" s="17"/>
      <c r="I28" s="17"/>
      <c r="J28" s="17"/>
      <c r="K28" s="17"/>
      <c r="L28" s="17"/>
      <c r="M28" s="17"/>
      <c r="N28" t="s" s="18">
        <v>56</v>
      </c>
      <c r="O28" t="s" s="18">
        <v>67</v>
      </c>
      <c r="P28" t="s" s="18">
        <v>58</v>
      </c>
      <c r="Q28" s="57">
        <v>1.09</v>
      </c>
      <c r="R28" s="19">
        <v>0.88</v>
      </c>
      <c r="S28" s="57">
        <v>1.35</v>
      </c>
      <c r="T28" s="20">
        <f>LN(Q28)</f>
        <v>0.0861776962410524</v>
      </c>
      <c r="U28" s="21">
        <f>LN(R28)</f>
        <v>-0.127833371509885</v>
      </c>
      <c r="V28" s="21">
        <f>LN(S28)</f>
        <v>0.300104592450338</v>
      </c>
      <c r="W28" s="21">
        <f>(V28-U28)/(2*1.959964)</f>
        <v>0.109169853109604</v>
      </c>
      <c r="X28" s="17"/>
      <c r="Y28" s="17"/>
      <c r="Z28" s="17"/>
      <c r="AA28" s="17"/>
      <c r="AB28" s="17"/>
      <c r="AC28" s="17"/>
      <c r="AD28" t="s" s="18">
        <v>56</v>
      </c>
      <c r="AE28" t="s" s="18">
        <v>67</v>
      </c>
      <c r="AF28" s="17"/>
      <c r="AG28" s="17"/>
      <c r="AH28" s="17"/>
      <c r="AI28" s="17"/>
      <c r="AJ28" s="17"/>
      <c r="AK28" s="58"/>
      <c r="AL28" t="s" s="52">
        <v>78</v>
      </c>
      <c r="AM28" s="17"/>
      <c r="AN28" s="17"/>
      <c r="AO28" s="17"/>
      <c r="AP28" s="17"/>
      <c r="AQ28" s="17"/>
      <c r="AR28" s="17"/>
      <c r="AS28" s="17"/>
      <c r="AT28" s="17"/>
      <c r="AU28" s="17"/>
      <c r="AV28" s="17"/>
      <c r="AW28" s="17"/>
    </row>
    <row r="29" ht="13.55" customHeight="1">
      <c r="A29" t="s" s="53">
        <v>79</v>
      </c>
      <c r="B29" s="37"/>
      <c r="C29" s="37"/>
      <c r="D29" s="37"/>
      <c r="E29" s="37"/>
      <c r="F29" s="37"/>
      <c r="G29" s="37"/>
      <c r="H29" s="37"/>
      <c r="I29" s="37"/>
      <c r="J29" s="37"/>
      <c r="K29" s="37"/>
      <c r="L29" s="37"/>
      <c r="M29" s="37"/>
      <c r="N29" t="s" s="25">
        <v>63</v>
      </c>
      <c r="O29" t="s" s="25">
        <v>62</v>
      </c>
      <c r="P29" t="s" s="25">
        <v>58</v>
      </c>
      <c r="Q29" s="59">
        <v>1.08</v>
      </c>
      <c r="R29" s="26">
        <v>1.01</v>
      </c>
      <c r="S29" s="59">
        <v>1.15</v>
      </c>
      <c r="T29" s="27">
        <f>LN(Q29)</f>
        <v>0.07696104113612839</v>
      </c>
      <c r="U29" s="28">
        <f>LN(R29)</f>
        <v>0.00995033085316809</v>
      </c>
      <c r="V29" s="28">
        <f>LN(S29)</f>
        <v>0.139761942375159</v>
      </c>
      <c r="W29" s="28">
        <f>(V29-U29)/(2*1.959964)</f>
        <v>0.0331158152705843</v>
      </c>
      <c r="X29" t="s" s="25">
        <v>63</v>
      </c>
      <c r="Y29" t="s" s="25">
        <v>62</v>
      </c>
      <c r="Z29" s="37"/>
      <c r="AA29" s="37"/>
      <c r="AB29" s="37"/>
      <c r="AC29" s="37"/>
      <c r="AD29" s="37"/>
      <c r="AE29" s="37"/>
      <c r="AF29" s="37"/>
      <c r="AG29" s="37"/>
      <c r="AH29" s="37"/>
      <c r="AI29" s="37"/>
      <c r="AJ29" s="37"/>
      <c r="AK29" s="60"/>
      <c r="AL29" t="s" s="55">
        <v>86</v>
      </c>
      <c r="AM29" t="s" s="25">
        <v>60</v>
      </c>
      <c r="AN29" t="s" s="25">
        <v>60</v>
      </c>
      <c r="AO29" t="s" s="25">
        <v>60</v>
      </c>
      <c r="AP29" t="s" s="25">
        <v>60</v>
      </c>
      <c r="AQ29" t="s" s="25">
        <v>60</v>
      </c>
      <c r="AR29" t="s" s="25">
        <v>60</v>
      </c>
      <c r="AS29" t="s" s="25">
        <v>60</v>
      </c>
      <c r="AT29" t="s" s="25">
        <v>60</v>
      </c>
      <c r="AU29" t="s" s="25">
        <v>60</v>
      </c>
      <c r="AV29" s="37"/>
      <c r="AW29" s="37"/>
    </row>
    <row r="30" ht="13.55" customHeight="1">
      <c r="A30" s="61">
        <v>29</v>
      </c>
      <c r="B30" t="s" s="30">
        <v>87</v>
      </c>
      <c r="C30" s="45">
        <v>2022</v>
      </c>
      <c r="D30" t="s" s="30">
        <v>88</v>
      </c>
      <c r="E30" t="s" s="30">
        <v>89</v>
      </c>
      <c r="F30" s="47">
        <v>81.09999999999999</v>
      </c>
      <c r="G30" s="47">
        <v>794</v>
      </c>
      <c r="H30" t="s" s="30">
        <v>52</v>
      </c>
      <c r="I30" s="47">
        <v>162</v>
      </c>
      <c r="J30" t="s" s="30">
        <v>90</v>
      </c>
      <c r="K30" t="s" s="30">
        <v>91</v>
      </c>
      <c r="L30" t="s" s="30">
        <v>55</v>
      </c>
      <c r="M30" s="47">
        <v>3.7</v>
      </c>
      <c r="N30" t="s" s="30">
        <v>63</v>
      </c>
      <c r="O30" t="s" s="30">
        <v>67</v>
      </c>
      <c r="P30" t="s" s="30">
        <v>58</v>
      </c>
      <c r="Q30" s="48">
        <v>0.9010629999999999</v>
      </c>
      <c r="R30" s="31">
        <v>0.6788013000000001</v>
      </c>
      <c r="S30" s="31">
        <v>1.1961</v>
      </c>
      <c r="T30" s="32">
        <f>LN(Q30)</f>
        <v>-0.104180101509704</v>
      </c>
      <c r="U30" s="33">
        <f>LN(R30)</f>
        <v>-0.387426830479527</v>
      </c>
      <c r="V30" s="33">
        <f>LN(S30)</f>
        <v>0.179066264073282</v>
      </c>
      <c r="W30" s="33">
        <f>(V30-U30)/(2*1.959964)</f>
        <v>0.144516198907941</v>
      </c>
      <c r="X30" t="s" s="30">
        <v>63</v>
      </c>
      <c r="Y30" t="s" s="30">
        <v>67</v>
      </c>
      <c r="Z30" s="31"/>
      <c r="AA30" s="31"/>
      <c r="AB30" s="31"/>
      <c r="AC30" s="31"/>
      <c r="AD30" s="31"/>
      <c r="AE30" s="31"/>
      <c r="AF30" s="31"/>
      <c r="AG30" s="31"/>
      <c r="AH30" s="31"/>
      <c r="AI30" s="31"/>
      <c r="AJ30" s="31"/>
      <c r="AK30" s="34"/>
      <c r="AL30" t="s" s="49">
        <v>92</v>
      </c>
      <c r="AM30" t="s" s="30">
        <v>60</v>
      </c>
      <c r="AN30" t="s" s="30">
        <v>93</v>
      </c>
      <c r="AO30" t="s" s="30">
        <v>60</v>
      </c>
      <c r="AP30" t="s" s="30">
        <v>60</v>
      </c>
      <c r="AQ30" t="s" s="30">
        <v>60</v>
      </c>
      <c r="AR30" t="s" s="30">
        <v>60</v>
      </c>
      <c r="AS30" t="s" s="30">
        <v>60</v>
      </c>
      <c r="AT30" s="62"/>
      <c r="AU30" t="s" s="63">
        <v>60</v>
      </c>
      <c r="AV30" t="s" s="64">
        <v>94</v>
      </c>
      <c r="AW30" s="65"/>
    </row>
    <row r="31" ht="13.55" customHeight="1">
      <c r="A31" s="36">
        <v>29</v>
      </c>
      <c r="B31" s="37"/>
      <c r="C31" s="37"/>
      <c r="D31" s="37"/>
      <c r="E31" s="37"/>
      <c r="F31" s="37"/>
      <c r="G31" s="37"/>
      <c r="H31" s="37"/>
      <c r="I31" s="37"/>
      <c r="J31" s="37"/>
      <c r="K31" s="37"/>
      <c r="L31" s="37"/>
      <c r="M31" s="37"/>
      <c r="N31" t="s" s="25">
        <v>63</v>
      </c>
      <c r="O31" t="s" s="25">
        <v>62</v>
      </c>
      <c r="P31" t="s" s="25">
        <v>58</v>
      </c>
      <c r="Q31" s="26">
        <v>0.9043384</v>
      </c>
      <c r="R31" s="26">
        <v>0.6746887</v>
      </c>
      <c r="S31" s="26">
        <v>1.212156</v>
      </c>
      <c r="T31" s="27">
        <f>LN(Q31)</f>
        <v>-0.100551652353121</v>
      </c>
      <c r="U31" s="28">
        <f>LN(R31)</f>
        <v>-0.393503879673388</v>
      </c>
      <c r="V31" s="28">
        <f>LN(S31)</f>
        <v>0.192400592235619</v>
      </c>
      <c r="W31" s="28">
        <f>(V31-U31)/(2*1.959964)</f>
        <v>0.149468171841168</v>
      </c>
      <c r="X31" t="s" s="25">
        <v>63</v>
      </c>
      <c r="Y31" t="s" s="25">
        <v>62</v>
      </c>
      <c r="Z31" s="26"/>
      <c r="AA31" s="26"/>
      <c r="AB31" s="26"/>
      <c r="AC31" s="26"/>
      <c r="AD31" s="26"/>
      <c r="AE31" s="26"/>
      <c r="AF31" s="26"/>
      <c r="AG31" s="26"/>
      <c r="AH31" s="26"/>
      <c r="AI31" s="26"/>
      <c r="AJ31" s="26"/>
      <c r="AK31" s="54"/>
      <c r="AL31" t="s" s="55">
        <v>95</v>
      </c>
      <c r="AM31" t="s" s="25">
        <v>60</v>
      </c>
      <c r="AN31" t="s" s="25">
        <v>93</v>
      </c>
      <c r="AO31" t="s" s="25">
        <v>60</v>
      </c>
      <c r="AP31" t="s" s="25">
        <v>60</v>
      </c>
      <c r="AQ31" t="s" s="25">
        <v>60</v>
      </c>
      <c r="AR31" t="s" s="25">
        <v>60</v>
      </c>
      <c r="AS31" t="s" s="66">
        <v>60</v>
      </c>
      <c r="AT31" t="s" s="67">
        <v>60</v>
      </c>
      <c r="AU31" t="s" s="68">
        <v>60</v>
      </c>
      <c r="AV31" t="s" s="67">
        <v>94</v>
      </c>
      <c r="AW31" s="69"/>
    </row>
    <row r="32" ht="13.55" customHeight="1">
      <c r="A32" s="61">
        <v>30</v>
      </c>
      <c r="B32" t="s" s="30">
        <v>96</v>
      </c>
      <c r="C32" s="45">
        <v>2017</v>
      </c>
      <c r="D32" t="s" s="30">
        <v>97</v>
      </c>
      <c r="E32" t="s" s="30">
        <v>51</v>
      </c>
      <c r="F32" s="47">
        <v>50.29</v>
      </c>
      <c r="G32" s="47">
        <v>135335</v>
      </c>
      <c r="H32" t="s" s="30">
        <v>52</v>
      </c>
      <c r="I32" s="47">
        <v>5796</v>
      </c>
      <c r="J32" t="s" s="30">
        <v>98</v>
      </c>
      <c r="K32" t="s" s="30">
        <v>99</v>
      </c>
      <c r="L32" t="s" s="30">
        <v>55</v>
      </c>
      <c r="M32" s="47">
        <v>7.4</v>
      </c>
      <c r="N32" t="s" s="30">
        <v>61</v>
      </c>
      <c r="O32" t="s" s="30">
        <v>67</v>
      </c>
      <c r="P32" t="s" s="30">
        <v>58</v>
      </c>
      <c r="Q32" s="47">
        <v>0.97</v>
      </c>
      <c r="R32" s="31">
        <v>0.9</v>
      </c>
      <c r="S32" s="47">
        <v>1.04</v>
      </c>
      <c r="T32" s="32">
        <f>LN(Q32)</f>
        <v>-0.0304592074847086</v>
      </c>
      <c r="U32" s="33">
        <f>LN(R32)</f>
        <v>-0.105360515657826</v>
      </c>
      <c r="V32" s="33">
        <f>LN(S32)</f>
        <v>0.0392207131532813</v>
      </c>
      <c r="W32" s="33">
        <f>(V32-U32)/(2*1.959964)</f>
        <v>0.0368836439881312</v>
      </c>
      <c r="X32" t="s" s="30">
        <v>62</v>
      </c>
      <c r="Y32" t="s" s="30">
        <v>67</v>
      </c>
      <c r="Z32" t="s" s="30">
        <v>61</v>
      </c>
      <c r="AA32" t="s" s="30">
        <v>67</v>
      </c>
      <c r="AB32" s="50"/>
      <c r="AC32" s="50"/>
      <c r="AD32" s="50"/>
      <c r="AE32" s="50"/>
      <c r="AF32" s="50"/>
      <c r="AG32" s="50"/>
      <c r="AH32" s="50"/>
      <c r="AI32" s="50"/>
      <c r="AJ32" s="50"/>
      <c r="AK32" s="56"/>
      <c r="AL32" t="s" s="49">
        <v>100</v>
      </c>
      <c r="AM32" t="s" s="30">
        <v>60</v>
      </c>
      <c r="AN32" t="s" s="30">
        <v>60</v>
      </c>
      <c r="AO32" t="s" s="63">
        <v>60</v>
      </c>
      <c r="AP32" t="s" s="64">
        <v>101</v>
      </c>
      <c r="AQ32" t="s" s="70">
        <v>60</v>
      </c>
      <c r="AR32" s="50"/>
      <c r="AS32" t="s" s="30">
        <v>60</v>
      </c>
      <c r="AT32" s="50"/>
      <c r="AU32" t="s" s="30">
        <v>60</v>
      </c>
      <c r="AV32" t="s" s="30">
        <v>60</v>
      </c>
      <c r="AW32" s="50"/>
    </row>
    <row r="33" ht="13.55" customHeight="1">
      <c r="A33" s="16">
        <v>30</v>
      </c>
      <c r="B33" s="17"/>
      <c r="C33" s="17"/>
      <c r="D33" s="17"/>
      <c r="E33" s="17"/>
      <c r="F33" s="17"/>
      <c r="G33" s="17"/>
      <c r="H33" s="17"/>
      <c r="I33" s="17"/>
      <c r="J33" s="17"/>
      <c r="K33" s="17"/>
      <c r="L33" s="17"/>
      <c r="M33" s="17"/>
      <c r="N33" t="s" s="18">
        <v>64</v>
      </c>
      <c r="O33" t="s" s="18">
        <v>67</v>
      </c>
      <c r="P33" t="s" s="18">
        <v>58</v>
      </c>
      <c r="Q33" s="19">
        <v>0.97</v>
      </c>
      <c r="R33" s="19">
        <v>0.88</v>
      </c>
      <c r="S33" s="57">
        <v>1.08</v>
      </c>
      <c r="T33" s="20">
        <f>LN(Q33)</f>
        <v>-0.0304592074847086</v>
      </c>
      <c r="U33" s="21">
        <f>LN(R33)</f>
        <v>-0.127833371509885</v>
      </c>
      <c r="V33" s="21">
        <f>LN(S33)</f>
        <v>0.07696104113612839</v>
      </c>
      <c r="W33" s="21">
        <f>(V33-U33)/(2*1.959964)</f>
        <v>0.0522444322053909</v>
      </c>
      <c r="X33" t="s" s="18">
        <v>62</v>
      </c>
      <c r="Y33" t="s" s="18">
        <v>67</v>
      </c>
      <c r="Z33" t="s" s="18">
        <v>64</v>
      </c>
      <c r="AA33" t="s" s="18">
        <v>67</v>
      </c>
      <c r="AB33" s="17"/>
      <c r="AC33" s="17"/>
      <c r="AD33" s="17"/>
      <c r="AE33" s="17"/>
      <c r="AF33" s="17"/>
      <c r="AG33" s="17"/>
      <c r="AH33" s="17"/>
      <c r="AI33" s="17"/>
      <c r="AJ33" s="17"/>
      <c r="AK33" s="58"/>
      <c r="AL33" s="23"/>
      <c r="AM33" s="17"/>
      <c r="AN33" s="17"/>
      <c r="AO33" s="17"/>
      <c r="AP33" s="15"/>
      <c r="AQ33" s="17"/>
      <c r="AR33" s="17"/>
      <c r="AS33" s="17"/>
      <c r="AT33" s="17"/>
      <c r="AU33" s="17"/>
      <c r="AV33" s="17"/>
      <c r="AW33" s="17"/>
    </row>
    <row r="34" ht="13.55" customHeight="1">
      <c r="A34" s="16">
        <v>30</v>
      </c>
      <c r="B34" s="17"/>
      <c r="C34" s="17"/>
      <c r="D34" s="17"/>
      <c r="E34" s="17"/>
      <c r="F34" s="17"/>
      <c r="G34" s="17"/>
      <c r="H34" s="17"/>
      <c r="I34" s="17"/>
      <c r="J34" s="17"/>
      <c r="K34" s="17"/>
      <c r="L34" s="17"/>
      <c r="M34" s="17"/>
      <c r="N34" t="s" s="18">
        <v>65</v>
      </c>
      <c r="O34" t="s" s="18">
        <v>67</v>
      </c>
      <c r="P34" t="s" s="18">
        <v>58</v>
      </c>
      <c r="Q34" s="57">
        <v>0.89</v>
      </c>
      <c r="R34" s="19">
        <v>0.82</v>
      </c>
      <c r="S34" s="57">
        <v>0.97</v>
      </c>
      <c r="T34" s="20">
        <f>LN(Q34)</f>
        <v>-0.116533816255952</v>
      </c>
      <c r="U34" s="21">
        <f>LN(R34)</f>
        <v>-0.198450938723838</v>
      </c>
      <c r="V34" s="21">
        <f>LN(S34)</f>
        <v>-0.0304592074847086</v>
      </c>
      <c r="W34" s="21">
        <f>(V34-U34)/(2*1.959964)</f>
        <v>0.0428558206270955</v>
      </c>
      <c r="X34" t="s" s="18">
        <v>62</v>
      </c>
      <c r="Y34" t="s" s="18">
        <v>67</v>
      </c>
      <c r="Z34" t="s" s="18">
        <v>65</v>
      </c>
      <c r="AA34" t="s" s="18">
        <v>67</v>
      </c>
      <c r="AB34" s="17"/>
      <c r="AC34" s="17"/>
      <c r="AD34" s="17"/>
      <c r="AE34" s="17"/>
      <c r="AF34" s="17"/>
      <c r="AG34" s="17"/>
      <c r="AH34" s="17"/>
      <c r="AI34" s="17"/>
      <c r="AJ34" s="17"/>
      <c r="AK34" s="58"/>
      <c r="AL34" s="23"/>
      <c r="AM34" s="17"/>
      <c r="AN34" s="17"/>
      <c r="AO34" s="17"/>
      <c r="AP34" s="17"/>
      <c r="AQ34" s="17"/>
      <c r="AR34" s="17"/>
      <c r="AS34" s="17"/>
      <c r="AT34" s="17"/>
      <c r="AU34" s="17"/>
      <c r="AV34" s="17"/>
      <c r="AW34" s="17"/>
    </row>
    <row r="35" ht="13.55" customHeight="1">
      <c r="A35" s="36">
        <v>30</v>
      </c>
      <c r="B35" s="37"/>
      <c r="C35" s="37"/>
      <c r="D35" s="37"/>
      <c r="E35" s="37"/>
      <c r="F35" s="37"/>
      <c r="G35" s="37"/>
      <c r="H35" s="37"/>
      <c r="I35" s="37"/>
      <c r="J35" s="37"/>
      <c r="K35" s="37"/>
      <c r="L35" s="37"/>
      <c r="M35" s="37"/>
      <c r="N35" t="s" s="25">
        <v>63</v>
      </c>
      <c r="O35" t="s" s="25">
        <v>67</v>
      </c>
      <c r="P35" t="s" s="25">
        <v>58</v>
      </c>
      <c r="Q35" s="26">
        <v>0.96</v>
      </c>
      <c r="R35" s="26">
        <v>0.9</v>
      </c>
      <c r="S35" s="59">
        <v>1.02</v>
      </c>
      <c r="T35" s="27">
        <f>LN(Q35)</f>
        <v>-0.0408219945202552</v>
      </c>
      <c r="U35" s="28">
        <f>LN(R35)</f>
        <v>-0.105360515657826</v>
      </c>
      <c r="V35" s="28">
        <f>LN(S35)</f>
        <v>0.0198026272961797</v>
      </c>
      <c r="W35" s="28">
        <f>(V35-U35)/(2*1.959964)</f>
        <v>0.0319299596711995</v>
      </c>
      <c r="X35" t="s" s="25">
        <v>63</v>
      </c>
      <c r="Y35" t="s" s="25">
        <v>67</v>
      </c>
      <c r="Z35" s="37"/>
      <c r="AA35" s="37"/>
      <c r="AB35" s="37"/>
      <c r="AC35" s="37"/>
      <c r="AD35" s="37"/>
      <c r="AE35" s="37"/>
      <c r="AF35" s="37"/>
      <c r="AG35" s="37"/>
      <c r="AH35" s="37"/>
      <c r="AI35" s="37"/>
      <c r="AJ35" s="37"/>
      <c r="AK35" s="60"/>
      <c r="AL35" s="43"/>
      <c r="AM35" s="37"/>
      <c r="AN35" s="37"/>
      <c r="AO35" s="37"/>
      <c r="AP35" s="37"/>
      <c r="AQ35" s="37"/>
      <c r="AR35" s="37"/>
      <c r="AS35" s="37"/>
      <c r="AT35" s="37"/>
      <c r="AU35" s="37"/>
      <c r="AV35" s="37"/>
      <c r="AW35" s="37"/>
    </row>
    <row r="36" ht="26.55" customHeight="1">
      <c r="A36" s="61">
        <v>35</v>
      </c>
      <c r="B36" t="s" s="30">
        <v>102</v>
      </c>
      <c r="C36" s="45">
        <v>2018</v>
      </c>
      <c r="D36" t="s" s="30">
        <v>103</v>
      </c>
      <c r="E36" t="s" s="30">
        <v>51</v>
      </c>
      <c r="F36" t="s" s="30">
        <v>104</v>
      </c>
      <c r="G36" s="47">
        <v>18540</v>
      </c>
      <c r="H36" t="s" s="30">
        <v>52</v>
      </c>
      <c r="I36" s="47">
        <v>255</v>
      </c>
      <c r="J36" t="s" s="71">
        <v>105</v>
      </c>
      <c r="K36" t="s" s="30">
        <v>106</v>
      </c>
      <c r="L36" t="s" s="30">
        <v>107</v>
      </c>
      <c r="M36" s="47">
        <v>9.5</v>
      </c>
      <c r="N36" t="s" s="30">
        <v>61</v>
      </c>
      <c r="O36" t="s" s="30">
        <v>64</v>
      </c>
      <c r="P36" t="s" s="30">
        <v>58</v>
      </c>
      <c r="Q36" s="47">
        <v>1.41</v>
      </c>
      <c r="R36" s="31">
        <v>1.03</v>
      </c>
      <c r="S36" s="47">
        <v>1.93</v>
      </c>
      <c r="T36" s="32">
        <f>LN(Q36)</f>
        <v>0.343589704390077</v>
      </c>
      <c r="U36" s="33">
        <f>LN(R36)</f>
        <v>0.0295588022415444</v>
      </c>
      <c r="V36" s="33">
        <f>LN(S36)</f>
        <v>0.657520002916794</v>
      </c>
      <c r="W36" s="33">
        <f>(V36-U36)/(2*1.959964)</f>
        <v>0.160197126241923</v>
      </c>
      <c r="X36" s="50"/>
      <c r="Y36" s="50"/>
      <c r="Z36" t="s" s="30">
        <v>61</v>
      </c>
      <c r="AA36" t="s" s="30">
        <v>64</v>
      </c>
      <c r="AB36" s="50"/>
      <c r="AC36" s="50"/>
      <c r="AD36" s="50"/>
      <c r="AE36" s="50"/>
      <c r="AF36" s="50"/>
      <c r="AG36" s="50"/>
      <c r="AH36" s="50"/>
      <c r="AI36" s="50"/>
      <c r="AJ36" s="50"/>
      <c r="AK36" s="56"/>
      <c r="AL36" t="s" s="49">
        <v>108</v>
      </c>
      <c r="AM36" t="s" s="30">
        <v>60</v>
      </c>
      <c r="AN36" t="s" s="30">
        <v>60</v>
      </c>
      <c r="AO36" t="s" s="30">
        <v>60</v>
      </c>
      <c r="AP36" t="s" s="30">
        <v>60</v>
      </c>
      <c r="AQ36" t="s" s="30">
        <v>60</v>
      </c>
      <c r="AR36" s="50"/>
      <c r="AS36" t="s" s="30">
        <v>60</v>
      </c>
      <c r="AT36" t="s" s="30">
        <v>60</v>
      </c>
      <c r="AU36" t="s" s="30">
        <v>60</v>
      </c>
      <c r="AV36" t="s" s="30">
        <v>60</v>
      </c>
      <c r="AW36" s="50"/>
    </row>
    <row r="37" ht="13.55" customHeight="1">
      <c r="A37" s="16">
        <v>35</v>
      </c>
      <c r="B37" s="17"/>
      <c r="C37" s="17"/>
      <c r="D37" s="17"/>
      <c r="E37" s="17"/>
      <c r="F37" s="17"/>
      <c r="G37" s="17"/>
      <c r="H37" s="17"/>
      <c r="I37" s="17"/>
      <c r="J37" s="17"/>
      <c r="K37" s="17"/>
      <c r="L37" s="17"/>
      <c r="M37" s="17"/>
      <c r="N37" t="s" s="18">
        <v>61</v>
      </c>
      <c r="O37" t="s" s="18">
        <v>65</v>
      </c>
      <c r="P37" t="s" s="18">
        <v>58</v>
      </c>
      <c r="Q37" s="19">
        <v>1.17</v>
      </c>
      <c r="R37" s="19">
        <v>0.87</v>
      </c>
      <c r="S37" s="57">
        <v>1.58</v>
      </c>
      <c r="T37" s="20">
        <f>LN(Q37)</f>
        <v>0.157003748809665</v>
      </c>
      <c r="U37" s="21">
        <f>LN(R37)</f>
        <v>-0.139262067333508</v>
      </c>
      <c r="V37" s="21">
        <f>LN(S37)</f>
        <v>0.457424847038875</v>
      </c>
      <c r="W37" s="21">
        <f>(V37-U37)/(2*1.959964)</f>
        <v>0.152218845441136</v>
      </c>
      <c r="X37" s="17"/>
      <c r="Y37" s="17"/>
      <c r="Z37" t="s" s="18">
        <v>61</v>
      </c>
      <c r="AA37" t="s" s="18">
        <v>65</v>
      </c>
      <c r="AB37" s="17"/>
      <c r="AC37" s="17"/>
      <c r="AD37" s="17"/>
      <c r="AE37" s="17"/>
      <c r="AF37" s="17"/>
      <c r="AG37" s="17"/>
      <c r="AH37" s="17"/>
      <c r="AI37" s="17"/>
      <c r="AJ37" s="17"/>
      <c r="AK37" s="58"/>
      <c r="AL37" s="23"/>
      <c r="AM37" s="17"/>
      <c r="AN37" s="17"/>
      <c r="AO37" s="17"/>
      <c r="AP37" s="17"/>
      <c r="AQ37" s="17"/>
      <c r="AR37" s="17"/>
      <c r="AS37" s="17"/>
      <c r="AT37" s="17"/>
      <c r="AU37" s="17"/>
      <c r="AV37" s="17"/>
      <c r="AW37" s="17"/>
    </row>
    <row r="38" ht="13.55" customHeight="1">
      <c r="A38" s="36">
        <v>35</v>
      </c>
      <c r="B38" s="37"/>
      <c r="C38" s="37"/>
      <c r="D38" s="37"/>
      <c r="E38" s="37"/>
      <c r="F38" s="37"/>
      <c r="G38" s="37"/>
      <c r="H38" s="37"/>
      <c r="I38" s="37"/>
      <c r="J38" s="37"/>
      <c r="K38" s="37"/>
      <c r="L38" s="37"/>
      <c r="M38" s="37"/>
      <c r="N38" t="s" s="25">
        <v>61</v>
      </c>
      <c r="O38" t="s" s="25">
        <v>67</v>
      </c>
      <c r="P38" t="s" s="25">
        <v>58</v>
      </c>
      <c r="Q38" s="59">
        <v>1.34</v>
      </c>
      <c r="R38" s="26">
        <v>1.02</v>
      </c>
      <c r="S38" s="59">
        <v>1.75</v>
      </c>
      <c r="T38" s="27">
        <f>LN(Q38)</f>
        <v>0.29266961396282</v>
      </c>
      <c r="U38" s="28">
        <f>LN(R38)</f>
        <v>0.0198026272961797</v>
      </c>
      <c r="V38" s="28">
        <f>LN(S38)</f>
        <v>0.559615787935423</v>
      </c>
      <c r="W38" s="28">
        <f>(V38-U38)/(2*1.959964)</f>
        <v>0.137709968305347</v>
      </c>
      <c r="X38" s="37"/>
      <c r="Y38" s="37"/>
      <c r="Z38" t="s" s="25">
        <v>109</v>
      </c>
      <c r="AA38" t="s" s="25">
        <v>67</v>
      </c>
      <c r="AB38" s="37"/>
      <c r="AC38" s="37"/>
      <c r="AD38" s="37"/>
      <c r="AE38" s="37"/>
      <c r="AF38" s="37"/>
      <c r="AG38" s="37"/>
      <c r="AH38" s="37"/>
      <c r="AI38" s="37"/>
      <c r="AJ38" s="37"/>
      <c r="AK38" s="60"/>
      <c r="AL38" s="43"/>
      <c r="AM38" s="37"/>
      <c r="AN38" s="37"/>
      <c r="AO38" s="37"/>
      <c r="AP38" s="37"/>
      <c r="AQ38" s="37"/>
      <c r="AR38" s="37"/>
      <c r="AS38" s="37"/>
      <c r="AT38" s="37"/>
      <c r="AU38" s="37"/>
      <c r="AV38" s="37"/>
      <c r="AW38" s="37"/>
    </row>
    <row r="39" ht="26.55" customHeight="1">
      <c r="A39" t="s" s="44">
        <v>110</v>
      </c>
      <c r="B39" t="s" s="30">
        <v>111</v>
      </c>
      <c r="C39" s="45">
        <v>2021</v>
      </c>
      <c r="D39" t="s" s="30">
        <v>112</v>
      </c>
      <c r="E39" t="s" s="30">
        <v>51</v>
      </c>
      <c r="F39" s="47">
        <v>50.7</v>
      </c>
      <c r="G39" s="47">
        <v>45009</v>
      </c>
      <c r="H39" t="s" s="30">
        <v>52</v>
      </c>
      <c r="I39" s="47">
        <v>2449</v>
      </c>
      <c r="J39" t="s" s="71">
        <v>113</v>
      </c>
      <c r="K39" t="s" s="30">
        <v>114</v>
      </c>
      <c r="L39" t="s" s="30">
        <v>55</v>
      </c>
      <c r="M39" s="47">
        <v>15.2</v>
      </c>
      <c r="N39" t="s" s="30">
        <v>63</v>
      </c>
      <c r="O39" t="s" s="30">
        <v>67</v>
      </c>
      <c r="P39" t="s" s="30">
        <v>58</v>
      </c>
      <c r="Q39" s="72">
        <v>0.966889386039303</v>
      </c>
      <c r="R39" s="72">
        <v>0.886077239222528</v>
      </c>
      <c r="S39" s="72">
        <v>1.06755165665123</v>
      </c>
      <c r="T39" s="32">
        <f>LN(Q39)</f>
        <v>-0.0336711788625326</v>
      </c>
      <c r="U39" s="33">
        <f>LN(R39)</f>
        <v>-0.120951154724726</v>
      </c>
      <c r="V39" s="33">
        <f>LN(S39)</f>
        <v>0.0653678552554713</v>
      </c>
      <c r="W39" s="33">
        <f>(V39-U39)/(2*1.959964)</f>
        <v>0.0475312327114675</v>
      </c>
      <c r="X39" t="s" s="30">
        <v>63</v>
      </c>
      <c r="Y39" t="s" s="30">
        <v>67</v>
      </c>
      <c r="Z39" s="72"/>
      <c r="AA39" s="72"/>
      <c r="AB39" s="72"/>
      <c r="AC39" s="72"/>
      <c r="AD39" s="72"/>
      <c r="AE39" s="72"/>
      <c r="AF39" s="72"/>
      <c r="AG39" s="72"/>
      <c r="AH39" s="72"/>
      <c r="AI39" s="72"/>
      <c r="AJ39" s="72"/>
      <c r="AK39" s="73"/>
      <c r="AL39" t="s" s="49">
        <v>115</v>
      </c>
      <c r="AM39" t="s" s="30">
        <v>60</v>
      </c>
      <c r="AN39" t="s" s="30">
        <v>60</v>
      </c>
      <c r="AO39" t="s" s="30">
        <v>60</v>
      </c>
      <c r="AP39" t="s" s="30">
        <v>60</v>
      </c>
      <c r="AQ39" t="s" s="30">
        <v>60</v>
      </c>
      <c r="AR39" t="s" s="30">
        <v>60</v>
      </c>
      <c r="AS39" t="s" s="30">
        <v>60</v>
      </c>
      <c r="AT39" t="s" s="30">
        <v>60</v>
      </c>
      <c r="AU39" t="s" s="30">
        <v>60</v>
      </c>
      <c r="AV39" s="50"/>
      <c r="AW39" s="50"/>
    </row>
    <row r="40" ht="13.55" customHeight="1">
      <c r="A40" t="s" s="51">
        <v>116</v>
      </c>
      <c r="B40" s="17"/>
      <c r="C40" s="17"/>
      <c r="D40" s="17"/>
      <c r="E40" s="17"/>
      <c r="F40" s="17"/>
      <c r="G40" s="17"/>
      <c r="H40" s="17"/>
      <c r="I40" s="17"/>
      <c r="J40" s="17"/>
      <c r="K40" s="17"/>
      <c r="L40" s="17"/>
      <c r="M40" s="17"/>
      <c r="N40" t="s" s="18">
        <v>57</v>
      </c>
      <c r="O40" t="s" s="18">
        <v>67</v>
      </c>
      <c r="P40" t="s" s="18">
        <v>58</v>
      </c>
      <c r="Q40" s="74">
        <v>0.934226226520074</v>
      </c>
      <c r="R40" s="74">
        <v>0.838952776607542</v>
      </c>
      <c r="S40" s="74">
        <v>1.03355506499019</v>
      </c>
      <c r="T40" s="20">
        <f>LN(Q40)</f>
        <v>-0.0680366575337588</v>
      </c>
      <c r="U40" s="21">
        <f>LN(R40)</f>
        <v>-0.17560085942971</v>
      </c>
      <c r="V40" s="21">
        <f>LN(S40)</f>
        <v>0.0330043788269696</v>
      </c>
      <c r="W40" s="21">
        <f>(V40-U40)/(2*1.959964)</f>
        <v>0.053216599452</v>
      </c>
      <c r="X40" s="74"/>
      <c r="Y40" s="74"/>
      <c r="Z40" s="74"/>
      <c r="AA40" s="74"/>
      <c r="AB40" s="74"/>
      <c r="AC40" s="74"/>
      <c r="AD40" t="s" s="18">
        <v>57</v>
      </c>
      <c r="AE40" t="s" s="18">
        <v>67</v>
      </c>
      <c r="AF40" s="74"/>
      <c r="AG40" s="74"/>
      <c r="AH40" s="74"/>
      <c r="AI40" s="74"/>
      <c r="AJ40" s="74"/>
      <c r="AK40" s="75"/>
      <c r="AL40" s="23"/>
      <c r="AM40" s="17"/>
      <c r="AN40" s="17"/>
      <c r="AO40" s="17"/>
      <c r="AP40" s="17"/>
      <c r="AQ40" s="17"/>
      <c r="AR40" s="17"/>
      <c r="AS40" s="17"/>
      <c r="AT40" s="17"/>
      <c r="AU40" s="17"/>
      <c r="AV40" s="17"/>
      <c r="AW40" s="17"/>
    </row>
    <row r="41" ht="13.55" customHeight="1">
      <c r="A41" t="s" s="51">
        <v>116</v>
      </c>
      <c r="B41" s="17"/>
      <c r="C41" s="17"/>
      <c r="D41" s="17"/>
      <c r="E41" s="17"/>
      <c r="F41" s="17"/>
      <c r="G41" s="17"/>
      <c r="H41" s="17"/>
      <c r="I41" s="17"/>
      <c r="J41" s="17"/>
      <c r="K41" s="17"/>
      <c r="L41" s="17"/>
      <c r="M41" s="17"/>
      <c r="N41" t="s" s="18">
        <v>56</v>
      </c>
      <c r="O41" t="s" s="18">
        <v>67</v>
      </c>
      <c r="P41" t="s" s="18">
        <v>58</v>
      </c>
      <c r="Q41" s="74">
        <v>0.902013607725186</v>
      </c>
      <c r="R41" s="74">
        <v>0.675116131751698</v>
      </c>
      <c r="S41" s="74">
        <v>1.37396483367242</v>
      </c>
      <c r="T41" s="20">
        <f>LN(Q41)</f>
        <v>-0.103125672863479</v>
      </c>
      <c r="U41" s="21">
        <f>LN(R41)</f>
        <v>-0.392870555868449</v>
      </c>
      <c r="V41" s="21">
        <f>LN(S41)</f>
        <v>0.317700599347746</v>
      </c>
      <c r="W41" s="21">
        <f>(V41-U41)/(2*1.959964)</f>
        <v>0.181271481317054</v>
      </c>
      <c r="X41" s="74"/>
      <c r="Y41" s="76"/>
      <c r="Z41" s="74"/>
      <c r="AA41" s="74"/>
      <c r="AB41" s="74"/>
      <c r="AC41" s="74"/>
      <c r="AD41" t="s" s="18">
        <v>56</v>
      </c>
      <c r="AE41" t="s" s="18">
        <v>67</v>
      </c>
      <c r="AF41" s="74"/>
      <c r="AG41" s="74"/>
      <c r="AH41" s="74"/>
      <c r="AI41" s="74"/>
      <c r="AJ41" s="74"/>
      <c r="AK41" s="75"/>
      <c r="AL41" s="23"/>
      <c r="AM41" s="17"/>
      <c r="AN41" s="17"/>
      <c r="AO41" s="17"/>
      <c r="AP41" s="17"/>
      <c r="AQ41" s="17"/>
      <c r="AR41" s="17"/>
      <c r="AS41" s="17"/>
      <c r="AT41" s="17"/>
      <c r="AU41" s="17"/>
      <c r="AV41" s="17"/>
      <c r="AW41" s="17"/>
    </row>
    <row r="42" ht="13.55" customHeight="1">
      <c r="A42" t="s" s="53">
        <v>116</v>
      </c>
      <c r="B42" s="37"/>
      <c r="C42" s="37"/>
      <c r="D42" s="37"/>
      <c r="E42" s="37"/>
      <c r="F42" s="37"/>
      <c r="G42" s="37"/>
      <c r="H42" s="37"/>
      <c r="I42" s="37"/>
      <c r="J42" s="37"/>
      <c r="K42" s="37"/>
      <c r="L42" s="37"/>
      <c r="M42" s="37"/>
      <c r="N42" t="s" s="25">
        <v>56</v>
      </c>
      <c r="O42" t="s" s="25">
        <v>57</v>
      </c>
      <c r="P42" t="s" s="25">
        <v>58</v>
      </c>
      <c r="Q42" s="77">
        <v>0.966889386039303</v>
      </c>
      <c r="R42" s="77">
        <v>0.733044186652158</v>
      </c>
      <c r="S42" s="77">
        <v>1.26230140979876</v>
      </c>
      <c r="T42" s="27">
        <f>LN(Q42)</f>
        <v>-0.0336711788625326</v>
      </c>
      <c r="U42" s="28">
        <f>LN(R42)</f>
        <v>-0.310549296985822</v>
      </c>
      <c r="V42" s="28">
        <f>LN(S42)</f>
        <v>0.232936570625267</v>
      </c>
      <c r="W42" s="28">
        <f>(V42-U42)/(2*1.959964)</f>
        <v>0.138646900558145</v>
      </c>
      <c r="X42" s="77"/>
      <c r="Y42" s="77"/>
      <c r="Z42" s="77"/>
      <c r="AA42" s="77"/>
      <c r="AB42" s="77"/>
      <c r="AC42" s="77"/>
      <c r="AD42" t="s" s="25">
        <v>56</v>
      </c>
      <c r="AE42" t="s" s="25">
        <v>57</v>
      </c>
      <c r="AF42" s="77"/>
      <c r="AG42" s="77"/>
      <c r="AH42" s="77"/>
      <c r="AI42" s="77"/>
      <c r="AJ42" s="77"/>
      <c r="AK42" s="78"/>
      <c r="AL42" s="43"/>
      <c r="AM42" s="37"/>
      <c r="AN42" s="37"/>
      <c r="AO42" s="37"/>
      <c r="AP42" s="37"/>
      <c r="AQ42" s="37"/>
      <c r="AR42" s="37"/>
      <c r="AS42" s="37"/>
      <c r="AT42" s="37"/>
      <c r="AU42" s="37"/>
      <c r="AV42" s="37"/>
      <c r="AW42" s="37"/>
    </row>
    <row r="43" ht="13.55" customHeight="1">
      <c r="A43" s="61">
        <v>46</v>
      </c>
      <c r="B43" t="s" s="30">
        <v>117</v>
      </c>
      <c r="C43" s="45">
        <v>2023</v>
      </c>
      <c r="D43" t="s" s="30">
        <v>118</v>
      </c>
      <c r="E43" t="s" s="30">
        <v>89</v>
      </c>
      <c r="F43" s="47">
        <v>71</v>
      </c>
      <c r="G43" s="47">
        <v>1133</v>
      </c>
      <c r="H43" t="s" s="30">
        <v>52</v>
      </c>
      <c r="I43" s="47">
        <v>774</v>
      </c>
      <c r="J43" t="s" s="30">
        <v>119</v>
      </c>
      <c r="K43" t="s" s="30">
        <v>120</v>
      </c>
      <c r="L43" t="s" s="30">
        <v>55</v>
      </c>
      <c r="M43" s="47">
        <v>13.7</v>
      </c>
      <c r="N43" t="s" s="30">
        <v>65</v>
      </c>
      <c r="O43" t="s" s="30">
        <v>61</v>
      </c>
      <c r="P43" t="s" s="30">
        <v>58</v>
      </c>
      <c r="Q43" s="31">
        <v>1.22703227184216</v>
      </c>
      <c r="R43" s="31">
        <v>0.878882211067134</v>
      </c>
      <c r="S43" s="31">
        <v>1.71663956924415</v>
      </c>
      <c r="T43" s="32">
        <f>LN(Q43)</f>
        <v>0.204598466802751</v>
      </c>
      <c r="U43" s="33">
        <f>LN(R43)</f>
        <v>-0.129104393612803</v>
      </c>
      <c r="V43" s="33">
        <f>LN(S43)</f>
        <v>0.540368640976632</v>
      </c>
      <c r="W43" s="33">
        <f>(V43-U43)/(2*1.959964)</f>
        <v>0.17078707430071</v>
      </c>
      <c r="X43" s="31"/>
      <c r="Y43" s="31"/>
      <c r="Z43" t="s" s="30">
        <v>65</v>
      </c>
      <c r="AA43" t="s" s="30">
        <v>61</v>
      </c>
      <c r="AB43" s="31"/>
      <c r="AC43" s="31"/>
      <c r="AD43" s="31"/>
      <c r="AE43" s="31"/>
      <c r="AF43" s="31"/>
      <c r="AG43" s="31"/>
      <c r="AH43" s="31"/>
      <c r="AI43" s="31"/>
      <c r="AJ43" s="31"/>
      <c r="AK43" s="34"/>
      <c r="AL43" t="s" s="49">
        <v>121</v>
      </c>
      <c r="AM43" t="s" s="30">
        <v>60</v>
      </c>
      <c r="AN43" t="s" s="30">
        <v>93</v>
      </c>
      <c r="AO43" t="s" s="30">
        <v>60</v>
      </c>
      <c r="AP43" s="50"/>
      <c r="AQ43" t="s" s="30">
        <v>60</v>
      </c>
      <c r="AR43" t="s" s="30">
        <v>122</v>
      </c>
      <c r="AS43" t="s" s="30">
        <v>60</v>
      </c>
      <c r="AT43" t="s" s="30">
        <v>60</v>
      </c>
      <c r="AU43" t="s" s="63">
        <v>60</v>
      </c>
      <c r="AV43" t="s" s="64">
        <v>123</v>
      </c>
      <c r="AW43" s="65"/>
    </row>
    <row r="44" ht="13.55" customHeight="1">
      <c r="A44" s="36">
        <v>46</v>
      </c>
      <c r="B44" s="37"/>
      <c r="C44" s="37"/>
      <c r="D44" s="37"/>
      <c r="E44" s="37"/>
      <c r="F44" s="37"/>
      <c r="G44" s="37"/>
      <c r="H44" s="37"/>
      <c r="I44" s="37"/>
      <c r="J44" s="37"/>
      <c r="K44" s="37"/>
      <c r="L44" s="37"/>
      <c r="M44" s="37"/>
      <c r="N44" t="s" s="25">
        <v>67</v>
      </c>
      <c r="O44" t="s" s="25">
        <v>61</v>
      </c>
      <c r="P44" t="s" s="25">
        <v>58</v>
      </c>
      <c r="Q44" s="26">
        <v>0.81727608367226</v>
      </c>
      <c r="R44" s="26">
        <v>0.691598166569351</v>
      </c>
      <c r="S44" s="26">
        <v>0.974263886236592</v>
      </c>
      <c r="T44" s="27">
        <f>LN(Q44)</f>
        <v>-0.201778317494035</v>
      </c>
      <c r="U44" s="28">
        <f>LN(R44)</f>
        <v>-0.36875017617514</v>
      </c>
      <c r="V44" s="28">
        <f>LN(S44)</f>
        <v>-0.02607308160691</v>
      </c>
      <c r="W44" s="28">
        <f>(V44-U44)/(2*1.959964)</f>
        <v>0.0874192318247248</v>
      </c>
      <c r="X44" s="26"/>
      <c r="Y44" s="26"/>
      <c r="Z44" t="s" s="25">
        <v>67</v>
      </c>
      <c r="AA44" t="s" s="25">
        <v>61</v>
      </c>
      <c r="AB44" s="26"/>
      <c r="AC44" s="26"/>
      <c r="AD44" s="26"/>
      <c r="AE44" s="26"/>
      <c r="AF44" s="26"/>
      <c r="AG44" s="26"/>
      <c r="AH44" s="26"/>
      <c r="AI44" s="26"/>
      <c r="AJ44" s="26"/>
      <c r="AK44" s="54"/>
      <c r="AL44" s="43"/>
      <c r="AM44" s="37"/>
      <c r="AN44" s="37"/>
      <c r="AO44" s="37"/>
      <c r="AP44" s="37"/>
      <c r="AQ44" s="37"/>
      <c r="AR44" s="37"/>
      <c r="AS44" s="37"/>
      <c r="AT44" s="37"/>
      <c r="AU44" s="37"/>
      <c r="AV44" s="79"/>
      <c r="AW44" s="37"/>
    </row>
    <row r="45" ht="13.55" customHeight="1">
      <c r="A45" t="s" s="44">
        <v>124</v>
      </c>
      <c r="B45" t="s" s="30">
        <v>125</v>
      </c>
      <c r="C45" s="45">
        <v>2015</v>
      </c>
      <c r="D45" t="s" s="30">
        <v>126</v>
      </c>
      <c r="E45" t="s" s="30">
        <v>51</v>
      </c>
      <c r="F45" s="47">
        <v>67</v>
      </c>
      <c r="G45" s="47">
        <v>7038</v>
      </c>
      <c r="H45" t="s" s="30">
        <v>52</v>
      </c>
      <c r="I45" s="47">
        <v>414</v>
      </c>
      <c r="J45" t="s" s="30">
        <v>127</v>
      </c>
      <c r="K45" t="s" s="30">
        <v>128</v>
      </c>
      <c r="L45" t="s" s="30">
        <v>129</v>
      </c>
      <c r="M45" s="47">
        <v>6</v>
      </c>
      <c r="N45" t="s" s="30">
        <v>64</v>
      </c>
      <c r="O45" t="s" s="30">
        <v>67</v>
      </c>
      <c r="P45" t="s" s="30">
        <v>58</v>
      </c>
      <c r="Q45" s="47">
        <v>0.86</v>
      </c>
      <c r="R45" s="31">
        <v>0.76</v>
      </c>
      <c r="S45" s="47">
        <v>0.98</v>
      </c>
      <c r="T45" s="32">
        <f>LN(Q45)</f>
        <v>-0.150822889734584</v>
      </c>
      <c r="U45" s="33">
        <f>LN(R45)</f>
        <v>-0.27443684570176</v>
      </c>
      <c r="V45" s="33">
        <f>LN(S45)</f>
        <v>-0.0202027073175195</v>
      </c>
      <c r="W45" s="33">
        <f>(V45-U45)/(2*1.959964)</f>
        <v>0.0648568387950596</v>
      </c>
      <c r="X45" s="50"/>
      <c r="Y45" s="50"/>
      <c r="Z45" t="s" s="30">
        <v>64</v>
      </c>
      <c r="AA45" t="s" s="30">
        <v>67</v>
      </c>
      <c r="AB45" s="50"/>
      <c r="AC45" s="50"/>
      <c r="AD45" s="50"/>
      <c r="AE45" s="50"/>
      <c r="AF45" s="50"/>
      <c r="AG45" s="50"/>
      <c r="AH45" s="50"/>
      <c r="AI45" s="50"/>
      <c r="AJ45" s="50"/>
      <c r="AK45" s="56"/>
      <c r="AL45" t="s" s="80">
        <v>130</v>
      </c>
      <c r="AM45" t="s" s="81">
        <v>60</v>
      </c>
      <c r="AN45" t="s" s="30">
        <v>60</v>
      </c>
      <c r="AO45" t="s" s="30">
        <v>60</v>
      </c>
      <c r="AP45" t="s" s="30">
        <v>60</v>
      </c>
      <c r="AQ45" t="s" s="30">
        <v>60</v>
      </c>
      <c r="AR45" t="s" s="30">
        <v>60</v>
      </c>
      <c r="AS45" t="s" s="30">
        <v>60</v>
      </c>
      <c r="AT45" t="s" s="30">
        <v>60</v>
      </c>
      <c r="AU45" t="s" s="30">
        <v>60</v>
      </c>
      <c r="AV45" t="s" s="30">
        <v>60</v>
      </c>
      <c r="AW45" s="50"/>
    </row>
    <row r="46" ht="13.55" customHeight="1">
      <c r="A46" t="s" s="51">
        <v>124</v>
      </c>
      <c r="B46" s="17"/>
      <c r="C46" s="17"/>
      <c r="D46" s="17"/>
      <c r="E46" s="17"/>
      <c r="F46" s="17"/>
      <c r="G46" s="17"/>
      <c r="H46" s="17"/>
      <c r="I46" s="17"/>
      <c r="J46" s="17"/>
      <c r="K46" s="17"/>
      <c r="L46" s="17"/>
      <c r="M46" s="17"/>
      <c r="N46" t="s" s="18">
        <v>65</v>
      </c>
      <c r="O46" t="s" s="18">
        <v>67</v>
      </c>
      <c r="P46" t="s" s="18">
        <v>58</v>
      </c>
      <c r="Q46" s="19">
        <v>0.5600000000000001</v>
      </c>
      <c r="R46" s="19">
        <v>0.4</v>
      </c>
      <c r="S46" s="19">
        <v>0.79</v>
      </c>
      <c r="T46" s="20">
        <f>LN(Q46)</f>
        <v>-0.579818495252942</v>
      </c>
      <c r="U46" s="21">
        <f>LN(R46)</f>
        <v>-0.916290731874155</v>
      </c>
      <c r="V46" s="21">
        <f>LN(S46)</f>
        <v>-0.23572233352107</v>
      </c>
      <c r="W46" s="21">
        <f>(V46-U46)/(2*1.959964)</f>
        <v>0.173617576229228</v>
      </c>
      <c r="X46" s="19"/>
      <c r="Y46" s="19"/>
      <c r="Z46" t="s" s="18">
        <v>65</v>
      </c>
      <c r="AA46" t="s" s="18">
        <v>67</v>
      </c>
      <c r="AB46" s="19"/>
      <c r="AC46" s="19"/>
      <c r="AD46" s="19"/>
      <c r="AE46" s="19"/>
      <c r="AF46" s="19"/>
      <c r="AG46" s="19"/>
      <c r="AH46" s="19"/>
      <c r="AI46" s="19"/>
      <c r="AJ46" s="19"/>
      <c r="AK46" s="22"/>
      <c r="AL46" s="23"/>
      <c r="AM46" s="17"/>
      <c r="AN46" s="17"/>
      <c r="AO46" s="17"/>
      <c r="AP46" s="17"/>
      <c r="AQ46" s="17"/>
      <c r="AR46" s="17"/>
      <c r="AS46" s="17"/>
      <c r="AT46" s="17"/>
      <c r="AU46" s="17"/>
      <c r="AV46" s="17"/>
      <c r="AW46" s="17"/>
    </row>
    <row r="47" ht="13.55" customHeight="1">
      <c r="A47" t="s" s="51">
        <v>131</v>
      </c>
      <c r="B47" s="17"/>
      <c r="C47" s="17"/>
      <c r="D47" s="17"/>
      <c r="E47" s="17"/>
      <c r="F47" s="17"/>
      <c r="G47" s="17"/>
      <c r="H47" s="17"/>
      <c r="I47" s="17"/>
      <c r="J47" s="17"/>
      <c r="K47" s="17"/>
      <c r="L47" s="17"/>
      <c r="M47" s="17"/>
      <c r="N47" t="s" s="18">
        <v>62</v>
      </c>
      <c r="O47" t="s" s="18">
        <v>67</v>
      </c>
      <c r="P47" t="s" s="18">
        <v>58</v>
      </c>
      <c r="Q47" s="57">
        <v>0.87</v>
      </c>
      <c r="R47" s="19">
        <v>0.8</v>
      </c>
      <c r="S47" s="19">
        <v>0.95</v>
      </c>
      <c r="T47" s="20">
        <f>LN(Q47)</f>
        <v>-0.139262067333508</v>
      </c>
      <c r="U47" s="21">
        <f>LN(R47)</f>
        <v>-0.22314355131421</v>
      </c>
      <c r="V47" s="21">
        <f>LN(S47)</f>
        <v>-0.0512932943875506</v>
      </c>
      <c r="W47" s="21">
        <f>(V47-U47)/(2*1.959964)</f>
        <v>0.0438401564841649</v>
      </c>
      <c r="X47" t="s" s="18">
        <v>62</v>
      </c>
      <c r="Y47" t="s" s="18">
        <v>67</v>
      </c>
      <c r="Z47" s="19"/>
      <c r="AA47" s="19"/>
      <c r="AB47" s="19"/>
      <c r="AC47" s="19"/>
      <c r="AD47" s="19"/>
      <c r="AE47" s="19"/>
      <c r="AF47" s="19"/>
      <c r="AG47" s="19"/>
      <c r="AH47" s="19"/>
      <c r="AI47" s="19"/>
      <c r="AJ47" s="19"/>
      <c r="AK47" s="22"/>
      <c r="AL47" s="23"/>
      <c r="AM47" s="17"/>
      <c r="AN47" s="17"/>
      <c r="AO47" s="17"/>
      <c r="AP47" s="17"/>
      <c r="AQ47" s="17"/>
      <c r="AR47" s="17"/>
      <c r="AS47" s="17"/>
      <c r="AT47" s="17"/>
      <c r="AU47" s="17"/>
      <c r="AV47" s="17"/>
      <c r="AW47" s="17"/>
    </row>
    <row r="48" ht="13.55" customHeight="1">
      <c r="A48" t="s" s="51">
        <v>124</v>
      </c>
      <c r="B48" s="17"/>
      <c r="C48" s="17"/>
      <c r="D48" s="17"/>
      <c r="E48" s="17"/>
      <c r="F48" s="17"/>
      <c r="G48" s="17"/>
      <c r="H48" s="17"/>
      <c r="I48" s="17"/>
      <c r="J48" s="17"/>
      <c r="K48" s="17"/>
      <c r="L48" s="17"/>
      <c r="M48" s="17"/>
      <c r="N48" t="s" s="18">
        <v>67</v>
      </c>
      <c r="O48" t="s" s="18">
        <v>61</v>
      </c>
      <c r="P48" t="s" s="18">
        <v>58</v>
      </c>
      <c r="Q48" s="57">
        <v>1.04</v>
      </c>
      <c r="R48" s="19">
        <v>0.8100000000000001</v>
      </c>
      <c r="S48" s="57">
        <v>1.33</v>
      </c>
      <c r="T48" s="20">
        <f>LN(Q48)</f>
        <v>0.0392207131532813</v>
      </c>
      <c r="U48" s="21">
        <f>LN(R48)</f>
        <v>-0.210721031315653</v>
      </c>
      <c r="V48" s="21">
        <f>LN(S48)</f>
        <v>0.285178942233662</v>
      </c>
      <c r="W48" s="21">
        <f>(V48-U48)/(2*1.959964)</f>
        <v>0.126507418898846</v>
      </c>
      <c r="X48" s="17"/>
      <c r="Y48" s="17"/>
      <c r="Z48" t="s" s="18">
        <v>67</v>
      </c>
      <c r="AA48" t="s" s="18">
        <v>61</v>
      </c>
      <c r="AB48" s="17"/>
      <c r="AC48" s="17"/>
      <c r="AD48" s="17"/>
      <c r="AE48" s="17"/>
      <c r="AF48" s="17"/>
      <c r="AG48" s="17"/>
      <c r="AH48" s="17"/>
      <c r="AI48" s="17"/>
      <c r="AJ48" s="17"/>
      <c r="AK48" s="58"/>
      <c r="AL48" s="23"/>
      <c r="AM48" s="17"/>
      <c r="AN48" s="17"/>
      <c r="AO48" s="17"/>
      <c r="AP48" s="17"/>
      <c r="AQ48" s="17"/>
      <c r="AR48" s="17"/>
      <c r="AS48" s="17"/>
      <c r="AT48" s="17"/>
      <c r="AU48" s="17"/>
      <c r="AV48" s="17"/>
      <c r="AW48" s="17"/>
    </row>
    <row r="49" ht="13.55" customHeight="1">
      <c r="A49" t="s" s="51">
        <v>124</v>
      </c>
      <c r="B49" s="17"/>
      <c r="C49" s="17"/>
      <c r="D49" s="17"/>
      <c r="E49" s="17"/>
      <c r="F49" s="17"/>
      <c r="G49" s="17"/>
      <c r="H49" s="17"/>
      <c r="I49" s="17"/>
      <c r="J49" s="17"/>
      <c r="K49" s="17"/>
      <c r="L49" s="17"/>
      <c r="M49" s="17"/>
      <c r="N49" t="s" s="18">
        <v>64</v>
      </c>
      <c r="O49" t="s" s="18">
        <v>61</v>
      </c>
      <c r="P49" t="s" s="18">
        <v>58</v>
      </c>
      <c r="Q49" s="57">
        <v>0.91</v>
      </c>
      <c r="R49" s="19">
        <v>0.65</v>
      </c>
      <c r="S49" s="19">
        <v>1.26</v>
      </c>
      <c r="T49" s="20">
        <f>LN(Q49)</f>
        <v>-0.0943106794712413</v>
      </c>
      <c r="U49" s="21">
        <f>LN(R49)</f>
        <v>-0.430782916092454</v>
      </c>
      <c r="V49" s="21">
        <f>LN(S49)</f>
        <v>0.231111720963387</v>
      </c>
      <c r="W49" s="21">
        <f>(V49-U49)/(2*1.959964)</f>
        <v>0.168853774114178</v>
      </c>
      <c r="X49" s="19"/>
      <c r="Y49" s="19"/>
      <c r="Z49" t="s" s="18">
        <v>64</v>
      </c>
      <c r="AA49" t="s" s="18">
        <v>61</v>
      </c>
      <c r="AB49" s="19"/>
      <c r="AC49" s="19"/>
      <c r="AD49" s="19"/>
      <c r="AE49" s="19"/>
      <c r="AF49" s="19"/>
      <c r="AG49" s="19"/>
      <c r="AH49" s="19"/>
      <c r="AI49" s="19"/>
      <c r="AJ49" s="19"/>
      <c r="AK49" s="22"/>
      <c r="AL49" s="23"/>
      <c r="AM49" s="17"/>
      <c r="AN49" s="17"/>
      <c r="AO49" s="17"/>
      <c r="AP49" s="17"/>
      <c r="AQ49" s="17"/>
      <c r="AR49" s="17"/>
      <c r="AS49" s="17"/>
      <c r="AT49" s="17"/>
      <c r="AU49" s="17"/>
      <c r="AV49" s="17"/>
      <c r="AW49" s="17"/>
    </row>
    <row r="50" ht="13.55" customHeight="1">
      <c r="A50" t="s" s="51">
        <v>124</v>
      </c>
      <c r="B50" s="17"/>
      <c r="C50" s="17"/>
      <c r="D50" s="17"/>
      <c r="E50" s="17"/>
      <c r="F50" s="17"/>
      <c r="G50" s="17"/>
      <c r="H50" s="17"/>
      <c r="I50" s="17"/>
      <c r="J50" s="17"/>
      <c r="K50" s="17"/>
      <c r="L50" s="17"/>
      <c r="M50" s="17"/>
      <c r="N50" t="s" s="18">
        <v>65</v>
      </c>
      <c r="O50" t="s" s="18">
        <v>61</v>
      </c>
      <c r="P50" t="s" s="18">
        <v>58</v>
      </c>
      <c r="Q50" s="57">
        <v>0.61</v>
      </c>
      <c r="R50" s="19">
        <v>0.39</v>
      </c>
      <c r="S50" s="57">
        <v>0.97</v>
      </c>
      <c r="T50" s="20">
        <f>LN(Q50)</f>
        <v>-0.49429632181478</v>
      </c>
      <c r="U50" s="21">
        <f>LN(R50)</f>
        <v>-0.9416085398584449</v>
      </c>
      <c r="V50" s="21">
        <f>LN(S50)</f>
        <v>-0.0304592074847086</v>
      </c>
      <c r="W50" s="21">
        <f>(V50-U50)/(2*1.959964)</f>
        <v>0.232440323489038</v>
      </c>
      <c r="X50" s="17"/>
      <c r="Y50" s="17"/>
      <c r="Z50" t="s" s="18">
        <v>65</v>
      </c>
      <c r="AA50" t="s" s="18">
        <v>61</v>
      </c>
      <c r="AB50" s="17"/>
      <c r="AC50" s="17"/>
      <c r="AD50" s="17"/>
      <c r="AE50" s="17"/>
      <c r="AF50" s="17"/>
      <c r="AG50" s="17"/>
      <c r="AH50" s="17"/>
      <c r="AI50" s="17"/>
      <c r="AJ50" s="17"/>
      <c r="AK50" s="58"/>
      <c r="AL50" s="23"/>
      <c r="AM50" s="17"/>
      <c r="AN50" s="17"/>
      <c r="AO50" s="17"/>
      <c r="AP50" s="17"/>
      <c r="AQ50" s="17"/>
      <c r="AR50" s="17"/>
      <c r="AS50" s="17"/>
      <c r="AT50" s="17"/>
      <c r="AU50" s="17"/>
      <c r="AV50" s="17"/>
      <c r="AW50" s="17"/>
    </row>
    <row r="51" ht="13.55" customHeight="1">
      <c r="A51" t="s" s="51">
        <v>124</v>
      </c>
      <c r="B51" s="17"/>
      <c r="C51" s="17"/>
      <c r="D51" s="17"/>
      <c r="E51" s="17"/>
      <c r="F51" s="17"/>
      <c r="G51" s="17"/>
      <c r="H51" s="17"/>
      <c r="I51" s="17"/>
      <c r="J51" s="17"/>
      <c r="K51" s="17"/>
      <c r="L51" s="17"/>
      <c r="M51" s="17"/>
      <c r="N51" t="s" s="18">
        <v>64</v>
      </c>
      <c r="O51" t="s" s="18">
        <v>132</v>
      </c>
      <c r="P51" t="s" s="18">
        <v>58</v>
      </c>
      <c r="Q51" s="19">
        <v>0.9509900499</v>
      </c>
      <c r="R51" s="19">
        <v>0.6590815232</v>
      </c>
      <c r="S51" s="19">
        <v>1.3382255776</v>
      </c>
      <c r="T51" s="20">
        <f>LN(Q51)</f>
        <v>-0.0502516792675072</v>
      </c>
      <c r="U51" s="21">
        <f>LN(R51)</f>
        <v>-0.416908044695255</v>
      </c>
      <c r="V51" s="21">
        <f>LN(S51)</f>
        <v>0.291344540619879</v>
      </c>
      <c r="W51" s="21">
        <f>(V51-U51)/(2*1.959964)</f>
        <v>0.180679998539548</v>
      </c>
      <c r="X51" s="19"/>
      <c r="Y51" s="19"/>
      <c r="Z51" t="s" s="18">
        <v>64</v>
      </c>
      <c r="AA51" t="s" s="18">
        <v>132</v>
      </c>
      <c r="AB51" s="19"/>
      <c r="AC51" s="19"/>
      <c r="AD51" s="19"/>
      <c r="AE51" s="19"/>
      <c r="AF51" s="19"/>
      <c r="AG51" s="19"/>
      <c r="AH51" s="19"/>
      <c r="AI51" s="19"/>
      <c r="AJ51" s="19"/>
      <c r="AK51" s="22"/>
      <c r="AL51" s="23"/>
      <c r="AM51" s="17"/>
      <c r="AN51" s="17"/>
      <c r="AO51" s="17"/>
      <c r="AP51" s="17"/>
      <c r="AQ51" s="17"/>
      <c r="AR51" s="17"/>
      <c r="AS51" s="17"/>
      <c r="AT51" s="17"/>
      <c r="AU51" s="17"/>
      <c r="AV51" s="17"/>
      <c r="AW51" s="17"/>
    </row>
    <row r="52" ht="13.55" customHeight="1">
      <c r="A52" t="s" s="53">
        <v>124</v>
      </c>
      <c r="B52" s="37"/>
      <c r="C52" s="37"/>
      <c r="D52" s="37"/>
      <c r="E52" s="37"/>
      <c r="F52" s="37"/>
      <c r="G52" s="37"/>
      <c r="H52" s="37"/>
      <c r="I52" s="37"/>
      <c r="J52" s="37"/>
      <c r="K52" s="37"/>
      <c r="L52" s="37"/>
      <c r="M52" s="37"/>
      <c r="N52" t="s" s="25">
        <v>65</v>
      </c>
      <c r="O52" t="s" s="25">
        <v>132</v>
      </c>
      <c r="P52" t="s" s="25">
        <v>58</v>
      </c>
      <c r="Q52" s="26">
        <v>0.6590815232</v>
      </c>
      <c r="R52" s="26">
        <v>0.3939040643</v>
      </c>
      <c r="S52" s="26">
        <v>1</v>
      </c>
      <c r="T52" s="27">
        <f>LN(Q52)</f>
        <v>-0.416908044695255</v>
      </c>
      <c r="U52" s="28">
        <f>LN(R52)</f>
        <v>-0.931647890957467</v>
      </c>
      <c r="V52" s="28">
        <f>LN(S52)</f>
        <v>0</v>
      </c>
      <c r="W52" s="28">
        <f>(V52-U52)/(2*1.959964)</f>
        <v>0.237669643666278</v>
      </c>
      <c r="X52" s="26"/>
      <c r="Y52" s="26"/>
      <c r="Z52" t="s" s="25">
        <v>65</v>
      </c>
      <c r="AA52" t="s" s="25">
        <v>132</v>
      </c>
      <c r="AB52" s="26"/>
      <c r="AC52" s="26"/>
      <c r="AD52" s="26"/>
      <c r="AE52" s="26"/>
      <c r="AF52" s="26"/>
      <c r="AG52" s="26"/>
      <c r="AH52" s="26"/>
      <c r="AI52" s="26"/>
      <c r="AJ52" s="26"/>
      <c r="AK52" s="54"/>
      <c r="AL52" s="43"/>
      <c r="AM52" s="37"/>
      <c r="AN52" s="37"/>
      <c r="AO52" s="37"/>
      <c r="AP52" s="37"/>
      <c r="AQ52" s="37"/>
      <c r="AR52" s="37"/>
      <c r="AS52" s="37"/>
      <c r="AT52" s="37"/>
      <c r="AU52" s="37"/>
      <c r="AV52" s="37"/>
      <c r="AW52" s="37"/>
    </row>
    <row r="53" ht="13.55" customHeight="1">
      <c r="A53" s="61">
        <v>53</v>
      </c>
      <c r="B53" t="s" s="30">
        <v>125</v>
      </c>
      <c r="C53" s="45">
        <v>2019</v>
      </c>
      <c r="D53" t="s" s="30">
        <v>133</v>
      </c>
      <c r="E53" t="s" s="30">
        <v>51</v>
      </c>
      <c r="F53" s="46">
        <v>67.7</v>
      </c>
      <c r="G53" s="46">
        <v>93378</v>
      </c>
      <c r="H53" t="s" s="30">
        <v>52</v>
      </c>
      <c r="I53" s="47">
        <v>20672</v>
      </c>
      <c r="J53" t="s" s="30">
        <v>134</v>
      </c>
      <c r="K53" t="s" s="30">
        <v>135</v>
      </c>
      <c r="L53" t="s" s="30">
        <v>136</v>
      </c>
      <c r="M53" s="82">
        <v>22</v>
      </c>
      <c r="N53" s="83"/>
      <c r="O53" s="83"/>
      <c r="P53" s="83"/>
      <c r="Q53" s="83"/>
      <c r="R53" s="83"/>
      <c r="S53" s="83"/>
      <c r="T53" s="84"/>
      <c r="U53" s="85"/>
      <c r="V53" s="85"/>
      <c r="W53" s="85"/>
      <c r="X53" s="83"/>
      <c r="Y53" s="83"/>
      <c r="Z53" s="83"/>
      <c r="AA53" s="83"/>
      <c r="AB53" s="83"/>
      <c r="AC53" s="83"/>
      <c r="AD53" s="83"/>
      <c r="AE53" s="83"/>
      <c r="AF53" s="83"/>
      <c r="AG53" s="83"/>
      <c r="AH53" s="83"/>
      <c r="AI53" s="83"/>
      <c r="AJ53" s="83"/>
      <c r="AK53" s="86"/>
      <c r="AL53" t="s" s="49">
        <v>137</v>
      </c>
      <c r="AM53" t="s" s="30">
        <v>60</v>
      </c>
      <c r="AN53" t="s" s="30">
        <v>93</v>
      </c>
      <c r="AO53" t="s" s="30">
        <v>60</v>
      </c>
      <c r="AP53" t="s" s="30">
        <v>60</v>
      </c>
      <c r="AQ53" t="s" s="30">
        <v>60</v>
      </c>
      <c r="AR53" t="s" s="30">
        <v>60</v>
      </c>
      <c r="AS53" s="50"/>
      <c r="AT53" t="s" s="30">
        <v>60</v>
      </c>
      <c r="AU53" t="s" s="30">
        <v>60</v>
      </c>
      <c r="AV53" t="s" s="30">
        <v>60</v>
      </c>
      <c r="AW53" s="50"/>
    </row>
    <row r="54" ht="13.55" customHeight="1">
      <c r="A54" t="s" s="51">
        <v>138</v>
      </c>
      <c r="B54" s="17"/>
      <c r="C54" s="17"/>
      <c r="D54" t="s" s="18">
        <v>139</v>
      </c>
      <c r="E54" t="s" s="18">
        <v>140</v>
      </c>
      <c r="F54" s="87">
        <v>67.8</v>
      </c>
      <c r="G54" s="57">
        <v>63412</v>
      </c>
      <c r="H54" s="17"/>
      <c r="I54" s="57">
        <v>12774</v>
      </c>
      <c r="J54" s="17"/>
      <c r="K54" s="17"/>
      <c r="L54" s="17"/>
      <c r="M54" s="17"/>
      <c r="N54" t="s" s="8">
        <v>141</v>
      </c>
      <c r="O54" t="s" s="8">
        <v>61</v>
      </c>
      <c r="P54" t="s" s="8">
        <v>58</v>
      </c>
      <c r="Q54" s="9">
        <v>0.86</v>
      </c>
      <c r="R54" s="10">
        <v>0.77</v>
      </c>
      <c r="S54" s="9">
        <v>0.95</v>
      </c>
      <c r="T54" s="11">
        <f>LN(Q54)</f>
        <v>-0.150822889734584</v>
      </c>
      <c r="U54" s="12">
        <f>LN(R54)</f>
        <v>-0.261364764134408</v>
      </c>
      <c r="V54" s="12">
        <f>LN(S54)</f>
        <v>-0.0512932943875506</v>
      </c>
      <c r="W54" s="12">
        <f>(V54-U54)/(2*1.959964)</f>
        <v>0.0535906449676773</v>
      </c>
      <c r="X54" s="15"/>
      <c r="Y54" s="15"/>
      <c r="Z54" s="15"/>
      <c r="AA54" s="15"/>
      <c r="AB54" t="s" s="8">
        <v>141</v>
      </c>
      <c r="AC54" t="s" s="8">
        <v>61</v>
      </c>
      <c r="AD54" s="15"/>
      <c r="AE54" s="15"/>
      <c r="AF54" s="15"/>
      <c r="AG54" s="15"/>
      <c r="AH54" s="15"/>
      <c r="AI54" s="15"/>
      <c r="AJ54" s="15"/>
      <c r="AK54" s="88"/>
      <c r="AL54" s="23"/>
      <c r="AM54" s="17"/>
      <c r="AN54" s="17"/>
      <c r="AO54" s="17"/>
      <c r="AP54" s="17"/>
      <c r="AQ54" s="17"/>
      <c r="AR54" s="17"/>
      <c r="AS54" s="17"/>
      <c r="AT54" s="17"/>
      <c r="AU54" s="17"/>
      <c r="AV54" s="17"/>
      <c r="AW54" s="17"/>
    </row>
    <row r="55" ht="13.55" customHeight="1">
      <c r="A55" t="s" s="51">
        <v>138</v>
      </c>
      <c r="B55" s="17"/>
      <c r="C55" s="17"/>
      <c r="D55" s="17"/>
      <c r="E55" s="17"/>
      <c r="F55" s="89"/>
      <c r="G55" s="17"/>
      <c r="H55" s="17"/>
      <c r="I55" s="17"/>
      <c r="J55" s="17"/>
      <c r="K55" s="17"/>
      <c r="L55" s="17"/>
      <c r="M55" s="17"/>
      <c r="N55" t="s" s="18">
        <v>141</v>
      </c>
      <c r="O55" t="s" s="18">
        <v>67</v>
      </c>
      <c r="P55" t="s" s="18">
        <v>58</v>
      </c>
      <c r="Q55" s="57">
        <v>0.86</v>
      </c>
      <c r="R55" s="19">
        <v>0.8</v>
      </c>
      <c r="S55" s="57">
        <v>0.92</v>
      </c>
      <c r="T55" s="20">
        <f>LN(Q55)</f>
        <v>-0.150822889734584</v>
      </c>
      <c r="U55" s="21">
        <f>LN(R55)</f>
        <v>-0.22314355131421</v>
      </c>
      <c r="V55" s="21">
        <f>LN(S55)</f>
        <v>-0.083381608939051</v>
      </c>
      <c r="W55" s="21">
        <f>(V55-U55)/(2*1.959964)</f>
        <v>0.0356542116016312</v>
      </c>
      <c r="X55" s="17"/>
      <c r="Y55" s="17"/>
      <c r="Z55" s="17"/>
      <c r="AA55" s="17"/>
      <c r="AB55" t="s" s="18">
        <v>141</v>
      </c>
      <c r="AC55" t="s" s="18">
        <v>67</v>
      </c>
      <c r="AD55" s="17"/>
      <c r="AE55" s="17"/>
      <c r="AF55" s="17"/>
      <c r="AG55" s="17"/>
      <c r="AH55" s="17"/>
      <c r="AI55" s="17"/>
      <c r="AJ55" s="17"/>
      <c r="AK55" s="58"/>
      <c r="AL55" t="s" s="52">
        <v>142</v>
      </c>
      <c r="AM55" s="17"/>
      <c r="AN55" s="17"/>
      <c r="AO55" s="17"/>
      <c r="AP55" s="17"/>
      <c r="AQ55" s="17"/>
      <c r="AR55" s="17"/>
      <c r="AS55" s="17"/>
      <c r="AT55" s="17"/>
      <c r="AU55" s="17"/>
      <c r="AV55" s="17"/>
      <c r="AW55" s="17"/>
    </row>
    <row r="56" ht="13.55" customHeight="1">
      <c r="A56" t="s" s="51">
        <v>138</v>
      </c>
      <c r="B56" s="17"/>
      <c r="C56" s="17"/>
      <c r="D56" s="17"/>
      <c r="E56" s="17"/>
      <c r="F56" s="89"/>
      <c r="G56" s="17"/>
      <c r="H56" s="17"/>
      <c r="I56" s="17"/>
      <c r="J56" s="17"/>
      <c r="K56" s="17"/>
      <c r="L56" s="17"/>
      <c r="M56" s="17"/>
      <c r="N56" t="s" s="18">
        <v>141</v>
      </c>
      <c r="O56" t="s" s="18">
        <v>132</v>
      </c>
      <c r="P56" t="s" s="18">
        <v>58</v>
      </c>
      <c r="Q56" s="19">
        <v>0.747265645470204</v>
      </c>
      <c r="R56" s="19">
        <v>0.627617769267251</v>
      </c>
      <c r="S56" s="19">
        <v>0.926679030570995</v>
      </c>
      <c r="T56" s="20">
        <f>LN(Q56)</f>
        <v>-0.291334540639878</v>
      </c>
      <c r="U56" s="21">
        <f>LN(R56)</f>
        <v>-0.465823945478733</v>
      </c>
      <c r="V56" s="21">
        <f>LN(S56)</f>
        <v>-0.0761480187117719</v>
      </c>
      <c r="W56" s="21">
        <f>(V56-U56)/(2*1.959964)</f>
        <v>0.0994089500539196</v>
      </c>
      <c r="X56" s="19"/>
      <c r="Y56" s="19"/>
      <c r="Z56" s="19"/>
      <c r="AA56" s="19"/>
      <c r="AB56" t="s" s="18">
        <v>141</v>
      </c>
      <c r="AC56" t="s" s="18">
        <v>132</v>
      </c>
      <c r="AD56" s="19"/>
      <c r="AE56" s="19"/>
      <c r="AF56" s="19"/>
      <c r="AG56" s="19"/>
      <c r="AH56" s="19"/>
      <c r="AI56" s="19"/>
      <c r="AJ56" s="19"/>
      <c r="AK56" s="22"/>
      <c r="AL56" s="23"/>
      <c r="AM56" s="17"/>
      <c r="AN56" s="17"/>
      <c r="AO56" s="17"/>
      <c r="AP56" s="17"/>
      <c r="AQ56" s="17"/>
      <c r="AR56" s="17"/>
      <c r="AS56" s="17"/>
      <c r="AT56" s="17"/>
      <c r="AU56" s="17"/>
      <c r="AV56" s="17"/>
      <c r="AW56" s="17"/>
    </row>
    <row r="57" ht="13.55" customHeight="1">
      <c r="A57" t="s" s="90">
        <v>138</v>
      </c>
      <c r="B57" s="37"/>
      <c r="C57" s="37"/>
      <c r="D57" s="37"/>
      <c r="E57" s="37"/>
      <c r="F57" s="91"/>
      <c r="G57" s="37"/>
      <c r="H57" s="37"/>
      <c r="I57" s="37"/>
      <c r="J57" s="37"/>
      <c r="K57" s="37"/>
      <c r="L57" s="37"/>
      <c r="M57" s="37"/>
      <c r="N57" t="s" s="25">
        <v>141</v>
      </c>
      <c r="O57" t="s" s="25">
        <v>143</v>
      </c>
      <c r="P57" t="s" s="25">
        <v>58</v>
      </c>
      <c r="Q57" s="59">
        <v>0.77</v>
      </c>
      <c r="R57" s="26">
        <v>0.7</v>
      </c>
      <c r="S57" s="59">
        <v>0.84</v>
      </c>
      <c r="T57" s="27">
        <f>LN(Q57)</f>
        <v>-0.261364764134408</v>
      </c>
      <c r="U57" s="28">
        <f>LN(R57)</f>
        <v>-0.356674943938732</v>
      </c>
      <c r="V57" s="28">
        <f>LN(S57)</f>
        <v>-0.174353387144778</v>
      </c>
      <c r="W57" s="28">
        <f>(V57-U57)/(2*1.959964)</f>
        <v>0.0465114555149875</v>
      </c>
      <c r="X57" s="37"/>
      <c r="Y57" s="37"/>
      <c r="Z57" s="37"/>
      <c r="AA57" s="37"/>
      <c r="AB57" t="s" s="25">
        <v>141</v>
      </c>
      <c r="AC57" t="s" s="25">
        <v>143</v>
      </c>
      <c r="AD57" s="37"/>
      <c r="AE57" s="37"/>
      <c r="AF57" s="37"/>
      <c r="AG57" s="37"/>
      <c r="AH57" s="37"/>
      <c r="AI57" s="37"/>
      <c r="AJ57" s="37"/>
      <c r="AK57" s="60"/>
      <c r="AL57" s="43"/>
      <c r="AM57" s="37"/>
      <c r="AN57" s="37"/>
      <c r="AO57" s="37"/>
      <c r="AP57" s="37"/>
      <c r="AQ57" s="37"/>
      <c r="AR57" s="37"/>
      <c r="AS57" s="37"/>
      <c r="AT57" s="37"/>
      <c r="AU57" s="37"/>
      <c r="AV57" s="37"/>
      <c r="AW57" s="37"/>
    </row>
    <row r="58" ht="13.55" customHeight="1">
      <c r="A58" t="s" s="92">
        <v>144</v>
      </c>
      <c r="B58" s="50"/>
      <c r="C58" s="50"/>
      <c r="D58" t="s" s="30">
        <v>145</v>
      </c>
      <c r="E58" t="s" s="30">
        <v>89</v>
      </c>
      <c r="F58" s="46">
        <v>67.7</v>
      </c>
      <c r="G58" s="47">
        <v>29966</v>
      </c>
      <c r="H58" s="50"/>
      <c r="I58" s="47">
        <v>7898</v>
      </c>
      <c r="J58" s="50"/>
      <c r="K58" s="50"/>
      <c r="L58" s="50"/>
      <c r="M58" s="50"/>
      <c r="N58" t="s" s="30">
        <v>141</v>
      </c>
      <c r="O58" t="s" s="30">
        <v>61</v>
      </c>
      <c r="P58" t="s" s="30">
        <v>58</v>
      </c>
      <c r="Q58" s="47">
        <v>0.8100000000000001</v>
      </c>
      <c r="R58" s="31">
        <v>0.7</v>
      </c>
      <c r="S58" s="47">
        <v>0.95</v>
      </c>
      <c r="T58" s="32">
        <f>LN(Q58)</f>
        <v>-0.210721031315653</v>
      </c>
      <c r="U58" s="33">
        <f>LN(R58)</f>
        <v>-0.356674943938732</v>
      </c>
      <c r="V58" s="33">
        <f>LN(S58)</f>
        <v>-0.0512932943875506</v>
      </c>
      <c r="W58" s="33">
        <f>(V58-U58)/(2*1.959964)</f>
        <v>0.0779049129349267</v>
      </c>
      <c r="X58" s="50"/>
      <c r="Y58" s="50"/>
      <c r="Z58" s="50"/>
      <c r="AA58" s="50"/>
      <c r="AB58" t="s" s="30">
        <v>141</v>
      </c>
      <c r="AC58" t="s" s="30">
        <v>61</v>
      </c>
      <c r="AD58" s="50"/>
      <c r="AE58" s="50"/>
      <c r="AF58" s="50"/>
      <c r="AG58" s="50"/>
      <c r="AH58" s="50"/>
      <c r="AI58" s="50"/>
      <c r="AJ58" s="50"/>
      <c r="AK58" s="56"/>
      <c r="AL58" t="s" s="49">
        <v>146</v>
      </c>
      <c r="AM58" s="50"/>
      <c r="AN58" s="50"/>
      <c r="AO58" s="50"/>
      <c r="AP58" s="50"/>
      <c r="AQ58" s="50"/>
      <c r="AR58" s="50"/>
      <c r="AS58" s="50"/>
      <c r="AT58" s="50"/>
      <c r="AU58" s="50"/>
      <c r="AV58" s="50"/>
      <c r="AW58" s="50"/>
    </row>
    <row r="59" ht="13.55" customHeight="1">
      <c r="A59" t="s" s="51">
        <v>144</v>
      </c>
      <c r="B59" s="17"/>
      <c r="C59" s="17"/>
      <c r="D59" s="17"/>
      <c r="E59" s="17"/>
      <c r="F59" s="89"/>
      <c r="G59" s="17"/>
      <c r="H59" s="17"/>
      <c r="I59" s="17"/>
      <c r="J59" s="17"/>
      <c r="K59" s="17"/>
      <c r="L59" s="17"/>
      <c r="M59" s="17"/>
      <c r="N59" t="s" s="18">
        <v>141</v>
      </c>
      <c r="O59" t="s" s="18">
        <v>67</v>
      </c>
      <c r="P59" t="s" s="18">
        <v>58</v>
      </c>
      <c r="Q59" s="57">
        <v>0.88</v>
      </c>
      <c r="R59" s="19">
        <v>0.8</v>
      </c>
      <c r="S59" s="57">
        <v>0.96</v>
      </c>
      <c r="T59" s="20">
        <f>LN(Q59)</f>
        <v>-0.127833371509885</v>
      </c>
      <c r="U59" s="21">
        <f>LN(R59)</f>
        <v>-0.22314355131421</v>
      </c>
      <c r="V59" s="21">
        <f>LN(S59)</f>
        <v>-0.0408219945202552</v>
      </c>
      <c r="W59" s="21">
        <f>(V59-U59)/(2*1.959964)</f>
        <v>0.0465114555149877</v>
      </c>
      <c r="X59" s="17"/>
      <c r="Y59" s="17"/>
      <c r="Z59" s="17"/>
      <c r="AA59" s="17"/>
      <c r="AB59" t="s" s="18">
        <v>141</v>
      </c>
      <c r="AC59" t="s" s="18">
        <v>67</v>
      </c>
      <c r="AD59" s="17"/>
      <c r="AE59" s="17"/>
      <c r="AF59" s="17"/>
      <c r="AG59" s="17"/>
      <c r="AH59" s="17"/>
      <c r="AI59" s="17"/>
      <c r="AJ59" s="17"/>
      <c r="AK59" s="58"/>
      <c r="AL59" t="s" s="52">
        <v>142</v>
      </c>
      <c r="AM59" s="17"/>
      <c r="AN59" s="17"/>
      <c r="AO59" s="17"/>
      <c r="AP59" s="17"/>
      <c r="AQ59" s="17"/>
      <c r="AR59" s="17"/>
      <c r="AS59" s="17"/>
      <c r="AT59" s="17"/>
      <c r="AU59" s="17"/>
      <c r="AV59" s="17"/>
      <c r="AW59" s="17"/>
    </row>
    <row r="60" ht="13.55" customHeight="1">
      <c r="A60" t="s" s="51">
        <v>144</v>
      </c>
      <c r="B60" s="17"/>
      <c r="C60" s="17"/>
      <c r="D60" s="17"/>
      <c r="E60" s="17"/>
      <c r="F60" s="17"/>
      <c r="G60" s="17"/>
      <c r="H60" s="17"/>
      <c r="I60" s="17"/>
      <c r="J60" s="17"/>
      <c r="K60" s="17"/>
      <c r="L60" s="17"/>
      <c r="M60" s="17"/>
      <c r="N60" t="s" s="18">
        <v>141</v>
      </c>
      <c r="O60" t="s" s="18">
        <v>132</v>
      </c>
      <c r="P60" t="s" s="18">
        <v>58</v>
      </c>
      <c r="Q60" s="19">
        <v>0.834079354318281</v>
      </c>
      <c r="R60" s="19">
        <v>0.646693082072168</v>
      </c>
      <c r="S60" s="19">
        <v>1.10301990118039</v>
      </c>
      <c r="T60" s="20">
        <f>LN(Q60)</f>
        <v>-0.181426732087088</v>
      </c>
      <c r="U60" s="21">
        <f>LN(R60)</f>
        <v>-0.435883467861945</v>
      </c>
      <c r="V60" s="21">
        <f>LN(S60)</f>
        <v>0.0980517828832022</v>
      </c>
      <c r="W60" s="21">
        <f>(V60-U60)/(2*1.959964)</f>
        <v>0.136210473953896</v>
      </c>
      <c r="X60" s="19"/>
      <c r="Y60" s="19"/>
      <c r="Z60" s="19"/>
      <c r="AA60" s="19"/>
      <c r="AB60" t="s" s="18">
        <v>141</v>
      </c>
      <c r="AC60" t="s" s="18">
        <v>132</v>
      </c>
      <c r="AD60" s="19"/>
      <c r="AE60" s="19"/>
      <c r="AF60" s="19"/>
      <c r="AG60" s="19"/>
      <c r="AH60" s="19"/>
      <c r="AI60" s="19"/>
      <c r="AJ60" s="19"/>
      <c r="AK60" s="22"/>
      <c r="AL60" s="23"/>
      <c r="AM60" s="17"/>
      <c r="AN60" s="17"/>
      <c r="AO60" s="17"/>
      <c r="AP60" s="17"/>
      <c r="AQ60" s="17"/>
      <c r="AR60" s="17"/>
      <c r="AS60" s="17"/>
      <c r="AT60" s="17"/>
      <c r="AU60" s="17"/>
      <c r="AV60" s="17"/>
      <c r="AW60" s="17"/>
    </row>
    <row r="61" ht="13.55" customHeight="1">
      <c r="A61" t="s" s="53">
        <v>144</v>
      </c>
      <c r="B61" s="37"/>
      <c r="C61" s="37"/>
      <c r="D61" s="37"/>
      <c r="E61" s="37"/>
      <c r="F61" s="37"/>
      <c r="G61" s="37"/>
      <c r="H61" s="37"/>
      <c r="I61" s="37"/>
      <c r="J61" s="37"/>
      <c r="K61" s="37"/>
      <c r="L61" s="37"/>
      <c r="M61" s="37"/>
      <c r="N61" t="s" s="25">
        <v>141</v>
      </c>
      <c r="O61" t="s" s="25">
        <v>143</v>
      </c>
      <c r="P61" t="s" s="25">
        <v>58</v>
      </c>
      <c r="Q61" s="59">
        <v>0.77</v>
      </c>
      <c r="R61" s="26">
        <v>0.6899999999999999</v>
      </c>
      <c r="S61" s="59">
        <v>0.86</v>
      </c>
      <c r="T61" s="27">
        <f>LN(Q61)</f>
        <v>-0.261364764134408</v>
      </c>
      <c r="U61" s="28">
        <f>LN(R61)</f>
        <v>-0.371063681390832</v>
      </c>
      <c r="V61" s="28">
        <f>LN(S61)</f>
        <v>-0.150822889734584</v>
      </c>
      <c r="W61" s="28">
        <f>(V61-U61)/(2*1.959964)</f>
        <v>0.056184907390199</v>
      </c>
      <c r="X61" s="37"/>
      <c r="Y61" s="37"/>
      <c r="Z61" s="37"/>
      <c r="AA61" s="37"/>
      <c r="AB61" t="s" s="25">
        <v>141</v>
      </c>
      <c r="AC61" t="s" s="25">
        <v>143</v>
      </c>
      <c r="AD61" s="37"/>
      <c r="AE61" s="37"/>
      <c r="AF61" s="37"/>
      <c r="AG61" s="37"/>
      <c r="AH61" s="37"/>
      <c r="AI61" s="37"/>
      <c r="AJ61" s="37"/>
      <c r="AK61" s="60"/>
      <c r="AL61" s="43"/>
      <c r="AM61" s="37"/>
      <c r="AN61" s="37"/>
      <c r="AO61" s="37"/>
      <c r="AP61" s="37"/>
      <c r="AQ61" s="37"/>
      <c r="AR61" s="37"/>
      <c r="AS61" s="37"/>
      <c r="AT61" s="37"/>
      <c r="AU61" s="37"/>
      <c r="AV61" s="37"/>
      <c r="AW61" s="37"/>
    </row>
    <row r="62" ht="13.55" customHeight="1">
      <c r="A62" t="s" s="44">
        <v>147</v>
      </c>
      <c r="B62" t="s" s="30">
        <v>148</v>
      </c>
      <c r="C62" s="45">
        <v>2016</v>
      </c>
      <c r="D62" t="s" s="30">
        <v>126</v>
      </c>
      <c r="E62" t="s" s="30">
        <v>51</v>
      </c>
      <c r="F62" s="47">
        <v>67</v>
      </c>
      <c r="G62" s="47">
        <v>7216</v>
      </c>
      <c r="H62" t="s" s="30">
        <v>52</v>
      </c>
      <c r="I62" s="47">
        <v>323</v>
      </c>
      <c r="J62" t="s" s="30">
        <v>149</v>
      </c>
      <c r="K62" t="s" s="30">
        <v>128</v>
      </c>
      <c r="L62" t="s" s="30">
        <v>150</v>
      </c>
      <c r="M62" s="47">
        <v>4.8</v>
      </c>
      <c r="N62" t="s" s="30">
        <v>63</v>
      </c>
      <c r="O62" t="s" s="30">
        <v>67</v>
      </c>
      <c r="P62" t="s" s="30">
        <v>58</v>
      </c>
      <c r="Q62" s="31">
        <v>1.297449</v>
      </c>
      <c r="R62" s="31">
        <v>0.9427356</v>
      </c>
      <c r="S62" s="31">
        <v>1.785628</v>
      </c>
      <c r="T62" s="32">
        <f>LN(Q62)</f>
        <v>0.26040002892701</v>
      </c>
      <c r="U62" s="33">
        <f>LN(R62)</f>
        <v>-0.0589694174233335</v>
      </c>
      <c r="V62" s="33">
        <f>LN(S62)</f>
        <v>0.579770174085493</v>
      </c>
      <c r="W62" s="33">
        <f>(V62-U62)/(2*1.959964)</f>
        <v>0.162946766243877</v>
      </c>
      <c r="X62" t="s" s="30">
        <v>63</v>
      </c>
      <c r="Y62" t="s" s="30">
        <v>67</v>
      </c>
      <c r="Z62" s="31"/>
      <c r="AA62" s="31"/>
      <c r="AB62" s="31"/>
      <c r="AC62" s="31"/>
      <c r="AD62" s="31"/>
      <c r="AE62" s="31"/>
      <c r="AF62" s="31"/>
      <c r="AG62" s="31"/>
      <c r="AH62" s="31"/>
      <c r="AI62" s="31"/>
      <c r="AJ62" s="31"/>
      <c r="AK62" s="34"/>
      <c r="AL62" t="s" s="49">
        <v>151</v>
      </c>
      <c r="AM62" t="s" s="30">
        <v>60</v>
      </c>
      <c r="AN62" t="s" s="30">
        <v>60</v>
      </c>
      <c r="AO62" t="s" s="30">
        <v>60</v>
      </c>
      <c r="AP62" t="s" s="30">
        <v>60</v>
      </c>
      <c r="AQ62" t="s" s="30">
        <v>60</v>
      </c>
      <c r="AR62" t="s" s="30">
        <v>60</v>
      </c>
      <c r="AS62" s="50"/>
      <c r="AT62" t="s" s="30">
        <v>60</v>
      </c>
      <c r="AU62" t="s" s="30">
        <v>60</v>
      </c>
      <c r="AV62" t="s" s="30">
        <v>60</v>
      </c>
      <c r="AW62" s="50"/>
    </row>
    <row r="63" ht="13.55" customHeight="1">
      <c r="A63" t="s" s="51">
        <v>147</v>
      </c>
      <c r="B63" s="17"/>
      <c r="C63" s="17"/>
      <c r="D63" s="17"/>
      <c r="E63" s="17"/>
      <c r="F63" s="17"/>
      <c r="G63" s="17"/>
      <c r="H63" s="17"/>
      <c r="I63" s="17"/>
      <c r="J63" s="17"/>
      <c r="K63" s="17"/>
      <c r="L63" s="17"/>
      <c r="M63" s="17"/>
      <c r="N63" t="s" s="18">
        <v>63</v>
      </c>
      <c r="O63" t="s" s="18">
        <v>62</v>
      </c>
      <c r="P63" t="s" s="18">
        <v>58</v>
      </c>
      <c r="Q63" s="19">
        <v>1.40858</v>
      </c>
      <c r="R63" s="19">
        <v>1.027116</v>
      </c>
      <c r="S63" s="19">
        <v>1.931718</v>
      </c>
      <c r="T63" s="20">
        <f>LN(Q63)</f>
        <v>0.342582104733414</v>
      </c>
      <c r="U63" s="21">
        <f>LN(R63)</f>
        <v>0.0267548749088101</v>
      </c>
      <c r="V63" s="21">
        <f>LN(S63)</f>
        <v>0.658409762403811</v>
      </c>
      <c r="W63" s="21">
        <f>(V63-U63)/(2*1.959964)</f>
        <v>0.161139410595042</v>
      </c>
      <c r="X63" t="s" s="18">
        <v>63</v>
      </c>
      <c r="Y63" t="s" s="18">
        <v>62</v>
      </c>
      <c r="Z63" s="19"/>
      <c r="AA63" s="19"/>
      <c r="AB63" s="19"/>
      <c r="AC63" s="19"/>
      <c r="AD63" s="19"/>
      <c r="AE63" s="19"/>
      <c r="AF63" s="19"/>
      <c r="AG63" s="19"/>
      <c r="AH63" s="19"/>
      <c r="AI63" s="19"/>
      <c r="AJ63" s="19"/>
      <c r="AK63" s="22"/>
      <c r="AL63" t="s" s="52">
        <v>152</v>
      </c>
      <c r="AM63" s="17"/>
      <c r="AN63" s="17"/>
      <c r="AO63" s="17"/>
      <c r="AP63" s="17"/>
      <c r="AQ63" s="17"/>
      <c r="AR63" s="17"/>
      <c r="AS63" s="17"/>
      <c r="AT63" s="17"/>
      <c r="AU63" s="17"/>
      <c r="AV63" s="17"/>
      <c r="AW63" s="17"/>
    </row>
    <row r="64" ht="13.55" customHeight="1">
      <c r="A64" t="s" s="51">
        <v>153</v>
      </c>
      <c r="B64" s="17"/>
      <c r="C64" s="17"/>
      <c r="D64" s="17"/>
      <c r="E64" s="17"/>
      <c r="F64" s="17"/>
      <c r="G64" s="17"/>
      <c r="H64" s="17"/>
      <c r="I64" s="17"/>
      <c r="J64" s="17"/>
      <c r="K64" s="17"/>
      <c r="L64" s="17"/>
      <c r="M64" s="17"/>
      <c r="N64" t="s" s="18">
        <v>57</v>
      </c>
      <c r="O64" t="s" s="18">
        <v>67</v>
      </c>
      <c r="P64" t="s" s="18">
        <v>58</v>
      </c>
      <c r="Q64" s="19">
        <v>1.358356</v>
      </c>
      <c r="R64" s="19">
        <v>1.003117</v>
      </c>
      <c r="S64" s="19">
        <v>1.839398</v>
      </c>
      <c r="T64" s="20">
        <f>LN(Q64)</f>
        <v>0.306275145002052</v>
      </c>
      <c r="U64" s="21">
        <f>LN(R64)</f>
        <v>0.00311215222656095</v>
      </c>
      <c r="V64" s="21">
        <f>LN(S64)</f>
        <v>0.609438344174789</v>
      </c>
      <c r="W64" s="21">
        <f>(V64-U64)/(2*1.959964)</f>
        <v>0.154677889988854</v>
      </c>
      <c r="X64" s="19"/>
      <c r="Y64" s="19"/>
      <c r="Z64" s="19"/>
      <c r="AA64" s="19"/>
      <c r="AB64" s="19"/>
      <c r="AC64" s="19"/>
      <c r="AD64" t="s" s="18">
        <v>57</v>
      </c>
      <c r="AE64" t="s" s="18">
        <v>67</v>
      </c>
      <c r="AF64" s="19"/>
      <c r="AG64" s="19"/>
      <c r="AH64" s="19"/>
      <c r="AI64" s="19"/>
      <c r="AJ64" s="19"/>
      <c r="AK64" s="22"/>
      <c r="AL64" t="s" s="52">
        <v>154</v>
      </c>
      <c r="AM64" s="17"/>
      <c r="AN64" s="17"/>
      <c r="AO64" s="17"/>
      <c r="AP64" s="17"/>
      <c r="AQ64" s="17"/>
      <c r="AR64" s="17"/>
      <c r="AS64" s="17"/>
      <c r="AT64" s="17"/>
      <c r="AU64" s="17"/>
      <c r="AV64" s="17"/>
      <c r="AW64" s="17"/>
    </row>
    <row r="65" ht="13.55" customHeight="1">
      <c r="A65" t="s" s="53">
        <v>153</v>
      </c>
      <c r="B65" s="37"/>
      <c r="C65" s="37"/>
      <c r="D65" s="37"/>
      <c r="E65" s="37"/>
      <c r="F65" s="37"/>
      <c r="G65" s="37"/>
      <c r="H65" s="37"/>
      <c r="I65" s="37"/>
      <c r="J65" s="37"/>
      <c r="K65" s="37"/>
      <c r="L65" s="37"/>
      <c r="M65" s="37"/>
      <c r="N65" t="s" s="25">
        <v>56</v>
      </c>
      <c r="O65" t="s" s="25">
        <v>67</v>
      </c>
      <c r="P65" t="s" s="25">
        <v>58</v>
      </c>
      <c r="Q65" s="26">
        <v>1.532172</v>
      </c>
      <c r="R65" s="26">
        <v>0.6583206</v>
      </c>
      <c r="S65" s="26">
        <v>3.565968</v>
      </c>
      <c r="T65" s="27">
        <f>LN(Q65)</f>
        <v>0.426686336556892</v>
      </c>
      <c r="U65" s="28">
        <f>LN(R65)</f>
        <v>-0.418063232274231</v>
      </c>
      <c r="V65" s="28">
        <f>LN(S65)</f>
        <v>1.27143554576075</v>
      </c>
      <c r="W65" s="28">
        <f>(V65-U65)/(2*1.959964)</f>
        <v>0.43100250260591</v>
      </c>
      <c r="X65" s="26"/>
      <c r="Y65" s="26"/>
      <c r="Z65" s="26"/>
      <c r="AA65" s="26"/>
      <c r="AB65" s="26"/>
      <c r="AC65" s="26"/>
      <c r="AD65" t="s" s="25">
        <v>56</v>
      </c>
      <c r="AE65" t="s" s="25">
        <v>67</v>
      </c>
      <c r="AF65" s="26"/>
      <c r="AG65" s="26"/>
      <c r="AH65" s="26"/>
      <c r="AI65" s="26"/>
      <c r="AJ65" s="26"/>
      <c r="AK65" s="54"/>
      <c r="AL65" t="s" s="55">
        <v>155</v>
      </c>
      <c r="AM65" s="37"/>
      <c r="AN65" s="37"/>
      <c r="AO65" s="37"/>
      <c r="AP65" s="37"/>
      <c r="AQ65" s="37"/>
      <c r="AR65" s="37"/>
      <c r="AS65" s="37"/>
      <c r="AT65" s="37"/>
      <c r="AU65" s="37"/>
      <c r="AV65" s="37"/>
      <c r="AW65" s="37"/>
    </row>
    <row r="66" ht="13.55" customHeight="1">
      <c r="A66" t="s" s="44">
        <v>156</v>
      </c>
      <c r="B66" t="s" s="30">
        <v>157</v>
      </c>
      <c r="C66" s="47">
        <v>2020</v>
      </c>
      <c r="D66" t="s" s="30">
        <v>158</v>
      </c>
      <c r="E66" t="s" s="30">
        <v>51</v>
      </c>
      <c r="F66" s="47">
        <v>56</v>
      </c>
      <c r="G66" s="47">
        <v>208294</v>
      </c>
      <c r="H66" t="s" s="30">
        <v>52</v>
      </c>
      <c r="I66" s="47">
        <v>12611</v>
      </c>
      <c r="J66" t="s" s="30">
        <v>159</v>
      </c>
      <c r="K66" t="s" s="30">
        <v>160</v>
      </c>
      <c r="L66" t="s" s="30">
        <v>161</v>
      </c>
      <c r="M66" s="47">
        <v>13.2</v>
      </c>
      <c r="N66" t="s" s="30">
        <v>62</v>
      </c>
      <c r="O66" t="s" s="30">
        <v>67</v>
      </c>
      <c r="P66" t="s" s="30">
        <v>58</v>
      </c>
      <c r="Q66" s="93">
        <v>0.953154970711325</v>
      </c>
      <c r="R66" s="93">
        <v>0.937490408803036</v>
      </c>
      <c r="S66" s="93">
        <v>0.969081272363802</v>
      </c>
      <c r="T66" s="32">
        <v>-0.047977775</v>
      </c>
      <c r="U66" s="33">
        <f>LN(R66)</f>
        <v>-0.0645487517999991</v>
      </c>
      <c r="V66" s="33">
        <f>LN(S66)</f>
        <v>-0.0314067982000002</v>
      </c>
      <c r="W66" s="33">
        <f>(V66-U66)/(2*1.959964)</f>
        <v>0.00845473529105609</v>
      </c>
      <c r="X66" t="s" s="30">
        <v>62</v>
      </c>
      <c r="Y66" t="s" s="30">
        <v>67</v>
      </c>
      <c r="Z66" s="31"/>
      <c r="AA66" s="31"/>
      <c r="AB66" s="31"/>
      <c r="AC66" s="31"/>
      <c r="AD66" s="31"/>
      <c r="AE66" s="31"/>
      <c r="AF66" s="31"/>
      <c r="AG66" s="31"/>
      <c r="AH66" s="31"/>
      <c r="AI66" s="31"/>
      <c r="AJ66" s="31"/>
      <c r="AK66" s="34"/>
      <c r="AL66" t="s" s="49">
        <v>162</v>
      </c>
      <c r="AM66" t="s" s="30">
        <v>60</v>
      </c>
      <c r="AN66" t="s" s="30">
        <v>60</v>
      </c>
      <c r="AO66" t="s" s="30">
        <v>60</v>
      </c>
      <c r="AP66" t="s" s="30">
        <v>60</v>
      </c>
      <c r="AQ66" t="s" s="30">
        <v>60</v>
      </c>
      <c r="AR66" t="s" s="30">
        <v>60</v>
      </c>
      <c r="AS66" t="s" s="30">
        <v>60</v>
      </c>
      <c r="AT66" t="s" s="30">
        <v>60</v>
      </c>
      <c r="AU66" t="s" s="30">
        <v>60</v>
      </c>
      <c r="AV66" t="s" s="30">
        <v>60</v>
      </c>
      <c r="AW66" s="50"/>
    </row>
    <row r="67" ht="13.55" customHeight="1">
      <c r="A67" t="s" s="51">
        <v>156</v>
      </c>
      <c r="B67" s="17"/>
      <c r="C67" s="17"/>
      <c r="D67" s="17"/>
      <c r="E67" s="17"/>
      <c r="F67" s="17"/>
      <c r="G67" s="17"/>
      <c r="H67" s="17"/>
      <c r="I67" s="17"/>
      <c r="J67" s="17"/>
      <c r="K67" s="17"/>
      <c r="L67" s="17"/>
      <c r="M67" s="17"/>
      <c r="N67" t="s" s="18">
        <v>63</v>
      </c>
      <c r="O67" t="s" s="18">
        <v>67</v>
      </c>
      <c r="P67" t="s" s="18">
        <v>58</v>
      </c>
      <c r="Q67" s="94">
        <v>0.924166956324319</v>
      </c>
      <c r="R67" s="94">
        <v>0.898330940811775</v>
      </c>
      <c r="S67" s="94">
        <v>0.950746016150756</v>
      </c>
      <c r="T67" s="20">
        <v>-0.078862535</v>
      </c>
      <c r="U67" s="21">
        <f>LN(R67)</f>
        <v>-0.1072167476</v>
      </c>
      <c r="V67" s="21">
        <f>LN(S67)</f>
        <v>-0.0505083224000005</v>
      </c>
      <c r="W67" s="21">
        <f>(V67-U67)/(2*1.959964)</f>
        <v>0.014466700714911</v>
      </c>
      <c r="X67" t="s" s="18">
        <v>63</v>
      </c>
      <c r="Y67" t="s" s="18">
        <v>67</v>
      </c>
      <c r="Z67" s="19"/>
      <c r="AA67" s="19"/>
      <c r="AB67" s="19"/>
      <c r="AC67" s="19"/>
      <c r="AD67" s="19"/>
      <c r="AE67" s="19"/>
      <c r="AF67" s="19"/>
      <c r="AG67" s="19"/>
      <c r="AH67" s="19"/>
      <c r="AI67" s="19"/>
      <c r="AJ67" s="19"/>
      <c r="AK67" s="22"/>
      <c r="AL67" s="23"/>
      <c r="AM67" s="17"/>
      <c r="AN67" s="17"/>
      <c r="AO67" s="17"/>
      <c r="AP67" s="17"/>
      <c r="AQ67" s="17"/>
      <c r="AR67" s="17"/>
      <c r="AS67" s="17"/>
      <c r="AT67" s="17"/>
      <c r="AU67" s="17"/>
      <c r="AV67" s="17"/>
      <c r="AW67" s="17"/>
    </row>
    <row r="68" ht="13.55" customHeight="1">
      <c r="A68" t="s" s="51">
        <v>156</v>
      </c>
      <c r="B68" s="17"/>
      <c r="C68" s="17"/>
      <c r="D68" s="17"/>
      <c r="E68" s="17"/>
      <c r="F68" s="17"/>
      <c r="G68" s="17"/>
      <c r="H68" s="17"/>
      <c r="I68" s="17"/>
      <c r="J68" s="17"/>
      <c r="K68" s="17"/>
      <c r="L68" s="17"/>
      <c r="M68" s="17"/>
      <c r="N68" t="s" s="18">
        <v>63</v>
      </c>
      <c r="O68" t="s" s="18">
        <v>62</v>
      </c>
      <c r="P68" t="s" s="18">
        <v>58</v>
      </c>
      <c r="Q68" s="94">
        <v>0.969587297030821</v>
      </c>
      <c r="R68" s="94">
        <v>0.9388293875335399</v>
      </c>
      <c r="S68" s="94">
        <v>1.00135289653995</v>
      </c>
      <c r="T68" s="20">
        <v>-0.0308847650000001</v>
      </c>
      <c r="U68" s="21">
        <f>LN(R68)</f>
        <v>-0.0631215121999999</v>
      </c>
      <c r="V68" s="21">
        <f>LN(S68)</f>
        <v>0.00135198220000483</v>
      </c>
      <c r="W68" s="21">
        <f>(V68-U68)/(2*1.959964)</f>
        <v>0.0164476220991826</v>
      </c>
      <c r="X68" t="s" s="18">
        <v>63</v>
      </c>
      <c r="Y68" t="s" s="18">
        <v>62</v>
      </c>
      <c r="Z68" s="19"/>
      <c r="AA68" s="19"/>
      <c r="AB68" s="19"/>
      <c r="AC68" s="19"/>
      <c r="AD68" s="19"/>
      <c r="AE68" s="19"/>
      <c r="AF68" s="19"/>
      <c r="AG68" s="19"/>
      <c r="AH68" s="19"/>
      <c r="AI68" s="19"/>
      <c r="AJ68" s="19"/>
      <c r="AK68" s="22"/>
      <c r="AL68" s="23"/>
      <c r="AM68" s="17"/>
      <c r="AN68" s="17"/>
      <c r="AO68" s="17"/>
      <c r="AP68" s="17"/>
      <c r="AQ68" s="17"/>
      <c r="AR68" s="17"/>
      <c r="AS68" s="17"/>
      <c r="AT68" s="17"/>
      <c r="AU68" s="17"/>
      <c r="AV68" s="17"/>
      <c r="AW68" s="17"/>
    </row>
    <row r="69" ht="13.55" customHeight="1">
      <c r="A69" t="s" s="51">
        <v>163</v>
      </c>
      <c r="B69" s="17"/>
      <c r="C69" s="17"/>
      <c r="D69" s="17"/>
      <c r="E69" s="17"/>
      <c r="F69" s="17"/>
      <c r="G69" s="17"/>
      <c r="H69" s="17"/>
      <c r="I69" s="17"/>
      <c r="J69" s="17"/>
      <c r="K69" s="17"/>
      <c r="L69" s="17"/>
      <c r="M69" s="17"/>
      <c r="N69" t="s" s="18">
        <v>61</v>
      </c>
      <c r="O69" t="s" s="18">
        <v>67</v>
      </c>
      <c r="P69" t="s" s="18">
        <v>58</v>
      </c>
      <c r="Q69" s="94">
        <v>0.971511706805484</v>
      </c>
      <c r="R69" s="94">
        <v>0.923723376171773</v>
      </c>
      <c r="S69" s="94">
        <v>1.02177234094874</v>
      </c>
      <c r="T69" s="20">
        <v>-0.02890196</v>
      </c>
      <c r="U69" s="21">
        <f>LN(R69)</f>
        <v>-0.0793426285999996</v>
      </c>
      <c r="V69" s="21">
        <f>LN(S69)</f>
        <v>0.0215387086000005</v>
      </c>
      <c r="W69" s="21">
        <f>(V69-U69)/(2*1.959964)</f>
        <v>0.0257355076929985</v>
      </c>
      <c r="X69" s="19"/>
      <c r="Y69" s="19"/>
      <c r="Z69" t="s" s="18">
        <v>61</v>
      </c>
      <c r="AA69" t="s" s="18">
        <v>67</v>
      </c>
      <c r="AB69" s="19"/>
      <c r="AC69" s="19"/>
      <c r="AD69" s="19"/>
      <c r="AE69" s="19"/>
      <c r="AF69" s="19"/>
      <c r="AG69" s="19"/>
      <c r="AH69" s="19"/>
      <c r="AI69" s="19"/>
      <c r="AJ69" s="19"/>
      <c r="AK69" s="22"/>
      <c r="AL69" s="23"/>
      <c r="AM69" s="17"/>
      <c r="AN69" s="17"/>
      <c r="AO69" s="17"/>
      <c r="AP69" s="17"/>
      <c r="AQ69" s="17"/>
      <c r="AR69" s="17"/>
      <c r="AS69" s="17"/>
      <c r="AT69" s="17"/>
      <c r="AU69" s="17"/>
      <c r="AV69" s="17"/>
      <c r="AW69" s="17"/>
    </row>
    <row r="70" ht="13.55" customHeight="1">
      <c r="A70" t="s" s="51">
        <v>163</v>
      </c>
      <c r="B70" s="17"/>
      <c r="C70" s="17"/>
      <c r="D70" s="17"/>
      <c r="E70" s="17"/>
      <c r="F70" s="17"/>
      <c r="G70" s="17"/>
      <c r="H70" s="17"/>
      <c r="I70" s="17"/>
      <c r="J70" s="17"/>
      <c r="K70" s="17"/>
      <c r="L70" s="17"/>
      <c r="M70" s="17"/>
      <c r="N70" t="s" s="18">
        <v>64</v>
      </c>
      <c r="O70" t="s" s="18">
        <v>67</v>
      </c>
      <c r="P70" t="s" s="18">
        <v>58</v>
      </c>
      <c r="Q70" s="94">
        <v>0.960237811389924</v>
      </c>
      <c r="R70" s="94">
        <v>0.908173178087982</v>
      </c>
      <c r="S70" s="94">
        <v>1.0152872565166</v>
      </c>
      <c r="T70" s="20">
        <v>-0.040574305</v>
      </c>
      <c r="U70" s="21">
        <f>LN(R70)</f>
        <v>-0.0963201937999997</v>
      </c>
      <c r="V70" s="21">
        <f>LN(S70)</f>
        <v>0.0151715837999979</v>
      </c>
      <c r="W70" s="21">
        <f>(V70-U70)/(2*1.959964)</f>
        <v>0.0284423024096355</v>
      </c>
      <c r="X70" s="19"/>
      <c r="Y70" s="19"/>
      <c r="Z70" t="s" s="18">
        <v>64</v>
      </c>
      <c r="AA70" t="s" s="18">
        <v>67</v>
      </c>
      <c r="AB70" s="19"/>
      <c r="AC70" s="19"/>
      <c r="AD70" s="19"/>
      <c r="AE70" s="19"/>
      <c r="AF70" s="19"/>
      <c r="AG70" s="19"/>
      <c r="AH70" s="19"/>
      <c r="AI70" s="19"/>
      <c r="AJ70" s="19"/>
      <c r="AK70" s="22"/>
      <c r="AL70" s="23"/>
      <c r="AM70" s="17"/>
      <c r="AN70" s="17"/>
      <c r="AO70" s="17"/>
      <c r="AP70" s="17"/>
      <c r="AQ70" s="17"/>
      <c r="AR70" s="17"/>
      <c r="AS70" s="17"/>
      <c r="AT70" s="17"/>
      <c r="AU70" s="17"/>
      <c r="AV70" s="17"/>
      <c r="AW70" s="17"/>
    </row>
    <row r="71" ht="13.55" customHeight="1">
      <c r="A71" t="s" s="51">
        <v>163</v>
      </c>
      <c r="B71" s="17"/>
      <c r="C71" s="17"/>
      <c r="D71" s="17"/>
      <c r="E71" s="17"/>
      <c r="F71" s="17"/>
      <c r="G71" s="17"/>
      <c r="H71" s="17"/>
      <c r="I71" s="17"/>
      <c r="J71" s="17"/>
      <c r="K71" s="17"/>
      <c r="L71" s="17"/>
      <c r="M71" s="17"/>
      <c r="N71" t="s" s="18">
        <v>65</v>
      </c>
      <c r="O71" t="s" s="18">
        <v>67</v>
      </c>
      <c r="P71" t="s" s="18">
        <v>58</v>
      </c>
      <c r="Q71" s="94">
        <v>0.901362456323123</v>
      </c>
      <c r="R71" s="94">
        <v>0.834710358462103</v>
      </c>
      <c r="S71" s="94">
        <v>0.973336762186281</v>
      </c>
      <c r="T71" s="20">
        <v>-0.10384782</v>
      </c>
      <c r="U71" s="21">
        <f>LN(R71)</f>
        <v>-0.1806704904</v>
      </c>
      <c r="V71" s="21">
        <f>LN(S71)</f>
        <v>-0.0270251496000001</v>
      </c>
      <c r="W71" s="21">
        <f>(V71-U71)/(2*1.959964)</f>
        <v>0.0391959599257945</v>
      </c>
      <c r="X71" s="19"/>
      <c r="Y71" s="19"/>
      <c r="Z71" t="s" s="18">
        <v>65</v>
      </c>
      <c r="AA71" t="s" s="18">
        <v>67</v>
      </c>
      <c r="AB71" s="19"/>
      <c r="AC71" s="19"/>
      <c r="AD71" s="19"/>
      <c r="AE71" s="19"/>
      <c r="AF71" s="19"/>
      <c r="AG71" s="19"/>
      <c r="AH71" s="19"/>
      <c r="AI71" s="19"/>
      <c r="AJ71" s="19"/>
      <c r="AK71" s="22"/>
      <c r="AL71" s="23"/>
      <c r="AM71" s="17"/>
      <c r="AN71" s="17"/>
      <c r="AO71" s="17"/>
      <c r="AP71" s="17"/>
      <c r="AQ71" s="17"/>
      <c r="AR71" s="17"/>
      <c r="AS71" s="17"/>
      <c r="AT71" s="17"/>
      <c r="AU71" s="17"/>
      <c r="AV71" s="17"/>
      <c r="AW71" s="17"/>
    </row>
    <row r="72" ht="13.55" customHeight="1">
      <c r="A72" t="s" s="51">
        <v>163</v>
      </c>
      <c r="B72" s="17"/>
      <c r="C72" s="17"/>
      <c r="D72" s="17"/>
      <c r="E72" s="17"/>
      <c r="F72" s="17"/>
      <c r="G72" s="17"/>
      <c r="H72" s="17"/>
      <c r="I72" s="17"/>
      <c r="J72" s="17"/>
      <c r="K72" s="17"/>
      <c r="L72" s="17"/>
      <c r="M72" s="17"/>
      <c r="N72" t="s" s="18">
        <v>132</v>
      </c>
      <c r="O72" t="s" s="18">
        <v>67</v>
      </c>
      <c r="P72" t="s" s="18">
        <v>58</v>
      </c>
      <c r="Q72" s="94">
        <v>0.965448450544349</v>
      </c>
      <c r="R72" s="94">
        <v>0.563266084435958</v>
      </c>
      <c r="S72" s="94">
        <v>1.65479643886576</v>
      </c>
      <c r="T72" s="20">
        <v>-0.03516257</v>
      </c>
      <c r="U72" s="21">
        <f>LN(R72)</f>
        <v>-0.574003143600001</v>
      </c>
      <c r="V72" s="21">
        <f>LN(S72)</f>
        <v>0.5036780036</v>
      </c>
      <c r="W72" s="21">
        <f>(V72-U72)/(2*1.959964)</f>
        <v>0.274923709619157</v>
      </c>
      <c r="X72" s="19"/>
      <c r="Y72" s="19"/>
      <c r="Z72" t="s" s="18">
        <v>132</v>
      </c>
      <c r="AA72" t="s" s="18">
        <v>67</v>
      </c>
      <c r="AB72" s="19"/>
      <c r="AC72" s="19"/>
      <c r="AD72" s="19"/>
      <c r="AE72" s="19"/>
      <c r="AF72" s="19"/>
      <c r="AG72" s="19"/>
      <c r="AH72" s="19"/>
      <c r="AI72" s="19"/>
      <c r="AJ72" s="19"/>
      <c r="AK72" s="22"/>
      <c r="AL72" s="23"/>
      <c r="AM72" s="17"/>
      <c r="AN72" s="17"/>
      <c r="AO72" s="17"/>
      <c r="AP72" s="17"/>
      <c r="AQ72" s="17"/>
      <c r="AR72" s="17"/>
      <c r="AS72" s="17"/>
      <c r="AT72" s="17"/>
      <c r="AU72" s="17"/>
      <c r="AV72" s="17"/>
      <c r="AW72" s="17"/>
    </row>
    <row r="73" ht="13.55" customHeight="1">
      <c r="A73" t="s" s="51">
        <v>163</v>
      </c>
      <c r="B73" s="17"/>
      <c r="C73" s="17"/>
      <c r="D73" s="17"/>
      <c r="E73" s="17"/>
      <c r="F73" s="17"/>
      <c r="G73" s="17"/>
      <c r="H73" s="17"/>
      <c r="I73" s="17"/>
      <c r="J73" s="17"/>
      <c r="K73" s="17"/>
      <c r="L73" s="17"/>
      <c r="M73" s="17"/>
      <c r="N73" t="s" s="18">
        <v>64</v>
      </c>
      <c r="O73" t="s" s="18">
        <v>61</v>
      </c>
      <c r="P73" t="s" s="18">
        <v>58</v>
      </c>
      <c r="Q73" s="94">
        <v>0.988395507601426</v>
      </c>
      <c r="R73" s="94">
        <v>0.9008304057530661</v>
      </c>
      <c r="S73" s="94">
        <v>1.08447236372977</v>
      </c>
      <c r="T73" s="20">
        <v>-0.01167235</v>
      </c>
      <c r="U73" s="21">
        <f>LN(R73)</f>
        <v>-0.104438268</v>
      </c>
      <c r="V73" s="21">
        <f>LN(S73)</f>
        <v>0.0810935679999944</v>
      </c>
      <c r="W73" s="21">
        <f>(V73-U73)/(2*1.959964)</f>
        <v>0.0473304193342312</v>
      </c>
      <c r="X73" s="19"/>
      <c r="Y73" s="19"/>
      <c r="Z73" t="s" s="18">
        <v>64</v>
      </c>
      <c r="AA73" t="s" s="18">
        <v>61</v>
      </c>
      <c r="AB73" s="19"/>
      <c r="AC73" s="19"/>
      <c r="AD73" s="19"/>
      <c r="AE73" s="19"/>
      <c r="AF73" s="19"/>
      <c r="AG73" s="19"/>
      <c r="AH73" s="19"/>
      <c r="AI73" s="19"/>
      <c r="AJ73" s="19"/>
      <c r="AK73" s="22"/>
      <c r="AL73" s="23"/>
      <c r="AM73" s="17"/>
      <c r="AN73" s="17"/>
      <c r="AO73" s="17"/>
      <c r="AP73" s="17"/>
      <c r="AQ73" s="17"/>
      <c r="AR73" s="17"/>
      <c r="AS73" s="17"/>
      <c r="AT73" s="17"/>
      <c r="AU73" s="17"/>
      <c r="AV73" s="17"/>
      <c r="AW73" s="17"/>
    </row>
    <row r="74" ht="13.55" customHeight="1">
      <c r="A74" t="s" s="51">
        <v>163</v>
      </c>
      <c r="B74" s="17"/>
      <c r="C74" s="17"/>
      <c r="D74" s="17"/>
      <c r="E74" s="17"/>
      <c r="F74" s="17"/>
      <c r="G74" s="17"/>
      <c r="H74" s="17"/>
      <c r="I74" s="17"/>
      <c r="J74" s="17"/>
      <c r="K74" s="17"/>
      <c r="L74" s="17"/>
      <c r="M74" s="17"/>
      <c r="N74" t="s" s="18">
        <v>65</v>
      </c>
      <c r="O74" t="s" s="18">
        <v>61</v>
      </c>
      <c r="P74" t="s" s="18">
        <v>58</v>
      </c>
      <c r="Q74" s="94">
        <v>0.927793711081632</v>
      </c>
      <c r="R74" s="94">
        <v>0.861572081803471</v>
      </c>
      <c r="S74" s="94">
        <v>0.999105226948358</v>
      </c>
      <c r="T74" s="20">
        <v>-0.074945865</v>
      </c>
      <c r="U74" s="21">
        <f>LN(R74)</f>
        <v>-0.1489965564</v>
      </c>
      <c r="V74" s="21">
        <f>LN(S74)</f>
        <v>-0.0008951736000000319</v>
      </c>
      <c r="W74" s="21">
        <f>(V74-U74)/(2*1.959964)</f>
        <v>0.0377816589488378</v>
      </c>
      <c r="X74" s="19"/>
      <c r="Y74" s="19"/>
      <c r="Z74" t="s" s="18">
        <v>65</v>
      </c>
      <c r="AA74" t="s" s="18">
        <v>61</v>
      </c>
      <c r="AB74" s="19"/>
      <c r="AC74" s="19"/>
      <c r="AD74" s="19"/>
      <c r="AE74" s="19"/>
      <c r="AF74" s="19"/>
      <c r="AG74" s="19"/>
      <c r="AH74" s="19"/>
      <c r="AI74" s="19"/>
      <c r="AJ74" s="19"/>
      <c r="AK74" s="22"/>
      <c r="AL74" s="23"/>
      <c r="AM74" s="17"/>
      <c r="AN74" s="17"/>
      <c r="AO74" s="17"/>
      <c r="AP74" s="17"/>
      <c r="AQ74" s="17"/>
      <c r="AR74" s="17"/>
      <c r="AS74" s="17"/>
      <c r="AT74" s="17"/>
      <c r="AU74" s="17"/>
      <c r="AV74" s="17"/>
      <c r="AW74" s="17"/>
    </row>
    <row r="75" ht="13.55" customHeight="1">
      <c r="A75" t="s" s="51">
        <v>163</v>
      </c>
      <c r="B75" s="17"/>
      <c r="C75" s="17"/>
      <c r="D75" s="17"/>
      <c r="E75" s="17"/>
      <c r="F75" s="17"/>
      <c r="G75" s="17"/>
      <c r="H75" s="17"/>
      <c r="I75" s="17"/>
      <c r="J75" s="17"/>
      <c r="K75" s="17"/>
      <c r="L75" s="17"/>
      <c r="M75" s="17"/>
      <c r="N75" t="s" s="18">
        <v>132</v>
      </c>
      <c r="O75" t="s" s="18">
        <v>61</v>
      </c>
      <c r="P75" t="s" s="18">
        <v>58</v>
      </c>
      <c r="Q75" s="94">
        <v>0.99375894181624</v>
      </c>
      <c r="R75" s="94">
        <v>0.559167920769539</v>
      </c>
      <c r="S75" s="94">
        <v>1.76611854464154</v>
      </c>
      <c r="T75" s="20">
        <v>-0.006260615</v>
      </c>
      <c r="U75" s="21">
        <f>LN(R75)</f>
        <v>-0.5813054560000001</v>
      </c>
      <c r="V75" s="21">
        <f>LN(S75)</f>
        <v>0.568784226000002</v>
      </c>
      <c r="W75" s="21">
        <f>(V75-U75)/(2*1.959964)</f>
        <v>0.293395613899031</v>
      </c>
      <c r="X75" s="19"/>
      <c r="Y75" s="19"/>
      <c r="Z75" t="s" s="18">
        <v>132</v>
      </c>
      <c r="AA75" t="s" s="18">
        <v>61</v>
      </c>
      <c r="AB75" s="19"/>
      <c r="AC75" s="19"/>
      <c r="AD75" s="19"/>
      <c r="AE75" s="19"/>
      <c r="AF75" s="19"/>
      <c r="AG75" s="19"/>
      <c r="AH75" s="19"/>
      <c r="AI75" s="19"/>
      <c r="AJ75" s="19"/>
      <c r="AK75" s="22"/>
      <c r="AL75" s="23"/>
      <c r="AM75" s="17"/>
      <c r="AN75" s="17"/>
      <c r="AO75" s="17"/>
      <c r="AP75" s="17"/>
      <c r="AQ75" s="17"/>
      <c r="AR75" s="17"/>
      <c r="AS75" s="17"/>
      <c r="AT75" s="17"/>
      <c r="AU75" s="17"/>
      <c r="AV75" s="17"/>
      <c r="AW75" s="17"/>
    </row>
    <row r="76" ht="13.55" customHeight="1">
      <c r="A76" t="s" s="51">
        <v>163</v>
      </c>
      <c r="B76" s="17"/>
      <c r="C76" s="17"/>
      <c r="D76" s="17"/>
      <c r="E76" s="17"/>
      <c r="F76" s="17"/>
      <c r="G76" s="17"/>
      <c r="H76" s="17"/>
      <c r="I76" s="17"/>
      <c r="J76" s="17"/>
      <c r="K76" s="17"/>
      <c r="L76" s="17"/>
      <c r="M76" s="17"/>
      <c r="N76" t="s" s="18">
        <v>63</v>
      </c>
      <c r="O76" t="s" s="18">
        <v>61</v>
      </c>
      <c r="P76" t="s" s="18">
        <v>58</v>
      </c>
      <c r="Q76" s="94">
        <v>0.952849824111293</v>
      </c>
      <c r="R76" s="94">
        <v>0.904843690390682</v>
      </c>
      <c r="S76" s="94">
        <v>1.00340290477896</v>
      </c>
      <c r="T76" s="20">
        <v>-0.04829797</v>
      </c>
      <c r="U76" s="21">
        <f>LN(R76)</f>
        <v>-0.0999930679999993</v>
      </c>
      <c r="V76" s="21">
        <f>LN(S76)</f>
        <v>0.00339712800000233</v>
      </c>
      <c r="W76" s="21">
        <f>(V76-U76)/(2*1.959964)</f>
        <v>0.0263755344485923</v>
      </c>
      <c r="X76" s="19"/>
      <c r="Y76" s="19"/>
      <c r="Z76" t="s" s="18">
        <v>63</v>
      </c>
      <c r="AA76" t="s" s="18">
        <v>61</v>
      </c>
      <c r="AB76" s="19"/>
      <c r="AC76" s="19"/>
      <c r="AD76" s="19"/>
      <c r="AE76" s="19"/>
      <c r="AF76" s="19"/>
      <c r="AG76" s="19"/>
      <c r="AH76" s="19"/>
      <c r="AI76" s="19"/>
      <c r="AJ76" s="19"/>
      <c r="AK76" s="22"/>
      <c r="AL76" s="23"/>
      <c r="AM76" s="17"/>
      <c r="AN76" s="17"/>
      <c r="AO76" s="17"/>
      <c r="AP76" s="17"/>
      <c r="AQ76" s="17"/>
      <c r="AR76" s="17"/>
      <c r="AS76" s="17"/>
      <c r="AT76" s="17"/>
      <c r="AU76" s="17"/>
      <c r="AV76" s="17"/>
      <c r="AW76" s="17"/>
    </row>
    <row r="77" ht="13.55" customHeight="1">
      <c r="A77" t="s" s="51">
        <v>163</v>
      </c>
      <c r="B77" s="17"/>
      <c r="C77" s="17"/>
      <c r="D77" s="17"/>
      <c r="E77" s="17"/>
      <c r="F77" s="17"/>
      <c r="G77" s="17"/>
      <c r="H77" s="17"/>
      <c r="I77" s="17"/>
      <c r="J77" s="17"/>
      <c r="K77" s="17"/>
      <c r="L77" s="17"/>
      <c r="M77" s="17"/>
      <c r="N77" t="s" s="18">
        <v>65</v>
      </c>
      <c r="O77" t="s" s="18">
        <v>64</v>
      </c>
      <c r="P77" t="s" s="18">
        <v>58</v>
      </c>
      <c r="Q77" s="94">
        <v>0.93868669368312</v>
      </c>
      <c r="R77" s="94">
        <v>0.829532240928836</v>
      </c>
      <c r="S77" s="94">
        <v>1.06220429468918</v>
      </c>
      <c r="T77" s="20">
        <v>-0.063273515</v>
      </c>
      <c r="U77" s="21">
        <f>LN(R77)</f>
        <v>-0.1868933022</v>
      </c>
      <c r="V77" s="21">
        <f>LN(S77)</f>
        <v>0.0603462722000028</v>
      </c>
      <c r="W77" s="21">
        <f>(V77-U77)/(2*1.959964)</f>
        <v>0.0630724784740951</v>
      </c>
      <c r="X77" s="19"/>
      <c r="Y77" s="19"/>
      <c r="Z77" t="s" s="18">
        <v>65</v>
      </c>
      <c r="AA77" t="s" s="18">
        <v>64</v>
      </c>
      <c r="AB77" s="19"/>
      <c r="AC77" s="19"/>
      <c r="AD77" s="19"/>
      <c r="AE77" s="19"/>
      <c r="AF77" s="19"/>
      <c r="AG77" s="19"/>
      <c r="AH77" s="19"/>
      <c r="AI77" s="19"/>
      <c r="AJ77" s="19"/>
      <c r="AK77" s="22"/>
      <c r="AL77" s="23"/>
      <c r="AM77" s="17"/>
      <c r="AN77" s="17"/>
      <c r="AO77" s="17"/>
      <c r="AP77" s="17"/>
      <c r="AQ77" s="17"/>
      <c r="AR77" s="17"/>
      <c r="AS77" s="17"/>
      <c r="AT77" s="17"/>
      <c r="AU77" s="17"/>
      <c r="AV77" s="17"/>
      <c r="AW77" s="17"/>
    </row>
    <row r="78" ht="13.55" customHeight="1">
      <c r="A78" t="s" s="51">
        <v>163</v>
      </c>
      <c r="B78" s="17"/>
      <c r="C78" s="17"/>
      <c r="D78" s="17"/>
      <c r="E78" s="17"/>
      <c r="F78" s="17"/>
      <c r="G78" s="17"/>
      <c r="H78" s="17"/>
      <c r="I78" s="17"/>
      <c r="J78" s="17"/>
      <c r="K78" s="17"/>
      <c r="L78" s="17"/>
      <c r="M78" s="17"/>
      <c r="N78" t="s" s="18">
        <v>132</v>
      </c>
      <c r="O78" t="s" s="18">
        <v>64</v>
      </c>
      <c r="P78" t="s" s="18">
        <v>58</v>
      </c>
      <c r="Q78" s="94">
        <v>1.0054264048891</v>
      </c>
      <c r="R78" s="94">
        <v>0.592530396132071</v>
      </c>
      <c r="S78" s="94">
        <v>1.7060428667408</v>
      </c>
      <c r="T78" s="20">
        <v>0.005411735</v>
      </c>
      <c r="U78" s="21">
        <f>LN(R78)</f>
        <v>-0.5233531058000001</v>
      </c>
      <c r="V78" s="21">
        <f>LN(S78)</f>
        <v>0.534176575799998</v>
      </c>
      <c r="W78" s="21">
        <f>(V78-U78)/(2*1.959964)</f>
        <v>0.269782935196768</v>
      </c>
      <c r="X78" s="19"/>
      <c r="Y78" s="19"/>
      <c r="Z78" t="s" s="18">
        <v>132</v>
      </c>
      <c r="AA78" t="s" s="18">
        <v>64</v>
      </c>
      <c r="AB78" s="19"/>
      <c r="AC78" s="19"/>
      <c r="AD78" s="19"/>
      <c r="AE78" s="19"/>
      <c r="AF78" s="19"/>
      <c r="AG78" s="19"/>
      <c r="AH78" s="19"/>
      <c r="AI78" s="19"/>
      <c r="AJ78" s="19"/>
      <c r="AK78" s="22"/>
      <c r="AL78" s="23"/>
      <c r="AM78" s="17"/>
      <c r="AN78" s="17"/>
      <c r="AO78" s="17"/>
      <c r="AP78" s="17"/>
      <c r="AQ78" s="17"/>
      <c r="AR78" s="17"/>
      <c r="AS78" s="17"/>
      <c r="AT78" s="17"/>
      <c r="AU78" s="17"/>
      <c r="AV78" s="17"/>
      <c r="AW78" s="17"/>
    </row>
    <row r="79" ht="13.55" customHeight="1">
      <c r="A79" t="s" s="51">
        <v>163</v>
      </c>
      <c r="B79" s="17"/>
      <c r="C79" s="17"/>
      <c r="D79" s="17"/>
      <c r="E79" s="17"/>
      <c r="F79" s="17"/>
      <c r="G79" s="17"/>
      <c r="H79" s="17"/>
      <c r="I79" s="17"/>
      <c r="J79" s="17"/>
      <c r="K79" s="17"/>
      <c r="L79" s="17"/>
      <c r="M79" s="17"/>
      <c r="N79" t="s" s="18">
        <v>63</v>
      </c>
      <c r="O79" t="s" s="18">
        <v>64</v>
      </c>
      <c r="P79" t="s" s="18">
        <v>58</v>
      </c>
      <c r="Q79" s="94">
        <v>0.964036983963643</v>
      </c>
      <c r="R79" s="94">
        <v>0.902790810661118</v>
      </c>
      <c r="S79" s="94">
        <v>1.02943815496874</v>
      </c>
      <c r="T79" s="20">
        <v>-0.03662562</v>
      </c>
      <c r="U79" s="21">
        <f>LN(R79)</f>
        <v>-0.102264412799999</v>
      </c>
      <c r="V79" s="21">
        <f>LN(S79)</f>
        <v>0.0290131727999965</v>
      </c>
      <c r="W79" s="21">
        <f>(V79-U79)/(2*1.959964)</f>
        <v>0.0334897951186847</v>
      </c>
      <c r="X79" s="19"/>
      <c r="Y79" s="19"/>
      <c r="Z79" t="s" s="18">
        <v>63</v>
      </c>
      <c r="AA79" t="s" s="18">
        <v>64</v>
      </c>
      <c r="AB79" s="19"/>
      <c r="AC79" s="19"/>
      <c r="AD79" s="19"/>
      <c r="AE79" s="19"/>
      <c r="AF79" s="19"/>
      <c r="AG79" s="19"/>
      <c r="AH79" s="19"/>
      <c r="AI79" s="19"/>
      <c r="AJ79" s="19"/>
      <c r="AK79" s="22"/>
      <c r="AL79" s="23"/>
      <c r="AM79" s="17"/>
      <c r="AN79" s="17"/>
      <c r="AO79" s="17"/>
      <c r="AP79" s="17"/>
      <c r="AQ79" s="17"/>
      <c r="AR79" s="17"/>
      <c r="AS79" s="17"/>
      <c r="AT79" s="17"/>
      <c r="AU79" s="17"/>
      <c r="AV79" s="17"/>
      <c r="AW79" s="17"/>
    </row>
    <row r="80" ht="13.55" customHeight="1">
      <c r="A80" t="s" s="51">
        <v>163</v>
      </c>
      <c r="B80" s="17"/>
      <c r="C80" s="17"/>
      <c r="D80" s="17"/>
      <c r="E80" s="17"/>
      <c r="F80" s="17"/>
      <c r="G80" s="17"/>
      <c r="H80" s="17"/>
      <c r="I80" s="17"/>
      <c r="J80" s="17"/>
      <c r="K80" s="17"/>
      <c r="L80" s="17"/>
      <c r="M80" s="17"/>
      <c r="N80" t="s" s="18">
        <v>132</v>
      </c>
      <c r="O80" t="s" s="18">
        <v>65</v>
      </c>
      <c r="P80" t="s" s="18">
        <v>58</v>
      </c>
      <c r="Q80" s="94">
        <v>1.07109902766824</v>
      </c>
      <c r="R80" s="94">
        <v>0.616429746663044</v>
      </c>
      <c r="S80" s="94">
        <v>1.86112551070472</v>
      </c>
      <c r="T80" s="20">
        <v>0.06868525</v>
      </c>
      <c r="U80" s="21">
        <f>LN(R80)</f>
        <v>-0.483810918</v>
      </c>
      <c r="V80" s="21">
        <f>LN(S80)</f>
        <v>0.621181417999998</v>
      </c>
      <c r="W80" s="21">
        <f>(V80-U80)/(2*1.959964)</f>
        <v>0.281890977589384</v>
      </c>
      <c r="X80" s="19"/>
      <c r="Y80" s="19"/>
      <c r="Z80" t="s" s="18">
        <v>132</v>
      </c>
      <c r="AA80" t="s" s="18">
        <v>65</v>
      </c>
      <c r="AB80" s="19"/>
      <c r="AC80" s="19"/>
      <c r="AD80" s="19"/>
      <c r="AE80" s="19"/>
      <c r="AF80" s="19"/>
      <c r="AG80" s="19"/>
      <c r="AH80" s="19"/>
      <c r="AI80" s="19"/>
      <c r="AJ80" s="19"/>
      <c r="AK80" s="22"/>
      <c r="AL80" s="23"/>
      <c r="AM80" s="17"/>
      <c r="AN80" s="17"/>
      <c r="AO80" s="17"/>
      <c r="AP80" s="17"/>
      <c r="AQ80" s="17"/>
      <c r="AR80" s="17"/>
      <c r="AS80" s="17"/>
      <c r="AT80" s="17"/>
      <c r="AU80" s="17"/>
      <c r="AV80" s="17"/>
      <c r="AW80" s="17"/>
    </row>
    <row r="81" ht="13.55" customHeight="1">
      <c r="A81" t="s" s="51">
        <v>163</v>
      </c>
      <c r="B81" s="17"/>
      <c r="C81" s="17"/>
      <c r="D81" s="17"/>
      <c r="E81" s="17"/>
      <c r="F81" s="17"/>
      <c r="G81" s="17"/>
      <c r="H81" s="17"/>
      <c r="I81" s="17"/>
      <c r="J81" s="17"/>
      <c r="K81" s="17"/>
      <c r="L81" s="17"/>
      <c r="M81" s="17"/>
      <c r="N81" t="s" s="18">
        <v>63</v>
      </c>
      <c r="O81" t="s" s="18">
        <v>65</v>
      </c>
      <c r="P81" t="s" s="18">
        <v>58</v>
      </c>
      <c r="Q81" s="94">
        <v>1.02700612510129</v>
      </c>
      <c r="R81" s="94">
        <v>0.947409712124282</v>
      </c>
      <c r="S81" s="94">
        <v>1.11328981273648</v>
      </c>
      <c r="T81" s="20">
        <v>0.026647895</v>
      </c>
      <c r="U81" s="21">
        <f>LN(R81)</f>
        <v>-0.0540236371999997</v>
      </c>
      <c r="V81" s="21">
        <f>LN(S81)</f>
        <v>0.107319427199996</v>
      </c>
      <c r="W81" s="21">
        <f>(V81-U81)/(2*1.959964)</f>
        <v>0.041159700994507</v>
      </c>
      <c r="X81" s="19"/>
      <c r="Y81" s="19"/>
      <c r="Z81" t="s" s="18">
        <v>63</v>
      </c>
      <c r="AA81" t="s" s="18">
        <v>65</v>
      </c>
      <c r="AB81" s="19"/>
      <c r="AC81" s="19"/>
      <c r="AD81" s="19"/>
      <c r="AE81" s="19"/>
      <c r="AF81" s="19"/>
      <c r="AG81" s="19"/>
      <c r="AH81" s="19"/>
      <c r="AI81" s="19"/>
      <c r="AJ81" s="19"/>
      <c r="AK81" s="22"/>
      <c r="AL81" s="23"/>
      <c r="AM81" s="17"/>
      <c r="AN81" s="17"/>
      <c r="AO81" s="17"/>
      <c r="AP81" s="17"/>
      <c r="AQ81" s="17"/>
      <c r="AR81" s="17"/>
      <c r="AS81" s="17"/>
      <c r="AT81" s="17"/>
      <c r="AU81" s="17"/>
      <c r="AV81" s="17"/>
      <c r="AW81" s="17"/>
    </row>
    <row r="82" ht="13.55" customHeight="1">
      <c r="A82" t="s" s="51">
        <v>163</v>
      </c>
      <c r="B82" s="17"/>
      <c r="C82" s="17"/>
      <c r="D82" s="17"/>
      <c r="E82" s="17"/>
      <c r="F82" s="17"/>
      <c r="G82" s="17"/>
      <c r="H82" s="17"/>
      <c r="I82" s="17"/>
      <c r="J82" s="17"/>
      <c r="K82" s="17"/>
      <c r="L82" s="17"/>
      <c r="M82" s="17"/>
      <c r="N82" t="s" s="18">
        <v>63</v>
      </c>
      <c r="O82" t="s" s="18">
        <v>132</v>
      </c>
      <c r="P82" t="s" s="18">
        <v>58</v>
      </c>
      <c r="Q82" s="94">
        <v>0.958833962660824</v>
      </c>
      <c r="R82" s="94">
        <v>0.55469227581243</v>
      </c>
      <c r="S82" s="94">
        <v>1.65742810571017</v>
      </c>
      <c r="T82" s="20">
        <v>-0.042037355</v>
      </c>
      <c r="U82" s="21">
        <f>LN(R82)</f>
        <v>-0.589341777</v>
      </c>
      <c r="V82" s="21">
        <f>LN(S82)</f>
        <v>0.505267067</v>
      </c>
      <c r="W82" s="21">
        <f>(V82-U82)/(2*1.959964)</f>
        <v>0.279242078936144</v>
      </c>
      <c r="X82" s="19"/>
      <c r="Y82" s="19"/>
      <c r="Z82" t="s" s="18">
        <v>63</v>
      </c>
      <c r="AA82" t="s" s="18">
        <v>132</v>
      </c>
      <c r="AB82" s="19"/>
      <c r="AC82" s="19"/>
      <c r="AD82" s="19"/>
      <c r="AE82" s="19"/>
      <c r="AF82" s="19"/>
      <c r="AG82" s="19"/>
      <c r="AH82" s="19"/>
      <c r="AI82" s="19"/>
      <c r="AJ82" s="19"/>
      <c r="AK82" s="22"/>
      <c r="AL82" s="23"/>
      <c r="AM82" s="17"/>
      <c r="AN82" s="17"/>
      <c r="AO82" s="17"/>
      <c r="AP82" s="17"/>
      <c r="AQ82" s="17"/>
      <c r="AR82" s="17"/>
      <c r="AS82" s="17"/>
      <c r="AT82" s="17"/>
      <c r="AU82" s="17"/>
      <c r="AV82" s="17"/>
      <c r="AW82" s="17"/>
    </row>
    <row r="83" ht="13.55" customHeight="1">
      <c r="A83" t="s" s="51">
        <v>164</v>
      </c>
      <c r="B83" s="17"/>
      <c r="C83" s="17"/>
      <c r="D83" s="17"/>
      <c r="E83" s="17"/>
      <c r="F83" s="17"/>
      <c r="G83" s="17"/>
      <c r="H83" s="17"/>
      <c r="I83" s="17"/>
      <c r="J83" s="17"/>
      <c r="K83" s="17"/>
      <c r="L83" s="17"/>
      <c r="M83" s="17"/>
      <c r="N83" t="s" s="18">
        <v>57</v>
      </c>
      <c r="O83" t="s" s="18">
        <v>67</v>
      </c>
      <c r="P83" t="s" s="18">
        <v>58</v>
      </c>
      <c r="Q83" s="94">
        <v>0.9254040463288949</v>
      </c>
      <c r="R83" s="94">
        <v>0.898461706529078</v>
      </c>
      <c r="S83" s="94">
        <v>0.9531543111283129</v>
      </c>
      <c r="T83" s="20">
        <v>-0.07752483</v>
      </c>
      <c r="U83" s="21">
        <f>LN(R83)</f>
        <v>-0.107071192999999</v>
      </c>
      <c r="V83" s="21">
        <f>LN(S83)</f>
        <v>-0.0479784670000004</v>
      </c>
      <c r="W83" s="21">
        <f>(V83-U83)/(2*1.959964)</f>
        <v>0.015074951886871</v>
      </c>
      <c r="X83" s="19"/>
      <c r="Y83" s="19"/>
      <c r="Z83" s="19"/>
      <c r="AA83" s="19"/>
      <c r="AB83" s="19"/>
      <c r="AC83" s="19"/>
      <c r="AD83" t="s" s="18">
        <v>57</v>
      </c>
      <c r="AE83" t="s" s="18">
        <v>67</v>
      </c>
      <c r="AF83" s="19"/>
      <c r="AG83" s="19"/>
      <c r="AH83" s="19"/>
      <c r="AI83" s="19"/>
      <c r="AJ83" s="19"/>
      <c r="AK83" s="22"/>
      <c r="AL83" s="23"/>
      <c r="AM83" s="17"/>
      <c r="AN83" s="17"/>
      <c r="AO83" s="17"/>
      <c r="AP83" s="17"/>
      <c r="AQ83" s="17"/>
      <c r="AR83" s="17"/>
      <c r="AS83" s="17"/>
      <c r="AT83" s="17"/>
      <c r="AU83" s="17"/>
      <c r="AV83" s="17"/>
      <c r="AW83" s="17"/>
    </row>
    <row r="84" ht="13.55" customHeight="1">
      <c r="A84" t="s" s="51">
        <v>164</v>
      </c>
      <c r="B84" s="17"/>
      <c r="C84" s="17"/>
      <c r="D84" s="17"/>
      <c r="E84" s="17"/>
      <c r="F84" s="17"/>
      <c r="G84" s="17"/>
      <c r="H84" s="17"/>
      <c r="I84" s="17"/>
      <c r="J84" s="17"/>
      <c r="K84" s="17"/>
      <c r="L84" s="17"/>
      <c r="M84" s="17"/>
      <c r="N84" t="s" s="18">
        <v>56</v>
      </c>
      <c r="O84" t="s" s="18">
        <v>67</v>
      </c>
      <c r="P84" t="s" s="18">
        <v>58</v>
      </c>
      <c r="Q84" s="94">
        <v>0.907728866634759</v>
      </c>
      <c r="R84" s="94">
        <v>0.819776238205188</v>
      </c>
      <c r="S84" s="94">
        <v>1.00511780766666</v>
      </c>
      <c r="T84" s="20">
        <v>-0.09680954999999999</v>
      </c>
      <c r="U84" s="21">
        <f>LN(R84)</f>
        <v>-0.198723856200001</v>
      </c>
      <c r="V84" s="21">
        <f>LN(S84)</f>
        <v>0.00510475619999471</v>
      </c>
      <c r="W84" s="21">
        <f>(V84-U84)/(2*1.959964)</f>
        <v>0.0519980500662246</v>
      </c>
      <c r="X84" s="19"/>
      <c r="Y84" s="19"/>
      <c r="Z84" s="19"/>
      <c r="AA84" s="19"/>
      <c r="AB84" s="19"/>
      <c r="AC84" s="19"/>
      <c r="AD84" t="s" s="18">
        <v>56</v>
      </c>
      <c r="AE84" t="s" s="18">
        <v>67</v>
      </c>
      <c r="AF84" s="19"/>
      <c r="AG84" s="19"/>
      <c r="AH84" s="19"/>
      <c r="AI84" s="19"/>
      <c r="AJ84" s="19"/>
      <c r="AK84" s="22"/>
      <c r="AL84" s="23"/>
      <c r="AM84" s="17"/>
      <c r="AN84" s="17"/>
      <c r="AO84" s="17"/>
      <c r="AP84" s="17"/>
      <c r="AQ84" s="17"/>
      <c r="AR84" s="17"/>
      <c r="AS84" s="17"/>
      <c r="AT84" s="17"/>
      <c r="AU84" s="17"/>
      <c r="AV84" s="17"/>
      <c r="AW84" s="17"/>
    </row>
    <row r="85" ht="13.55" customHeight="1">
      <c r="A85" t="s" s="51">
        <v>164</v>
      </c>
      <c r="B85" s="17"/>
      <c r="C85" s="17"/>
      <c r="D85" s="17"/>
      <c r="E85" s="17"/>
      <c r="F85" s="17"/>
      <c r="G85" s="17"/>
      <c r="H85" s="17"/>
      <c r="I85" s="17"/>
      <c r="J85" s="17"/>
      <c r="K85" s="17"/>
      <c r="L85" s="17"/>
      <c r="M85" s="17"/>
      <c r="N85" t="s" s="18">
        <v>57</v>
      </c>
      <c r="O85" t="s" s="18">
        <v>61</v>
      </c>
      <c r="P85" t="s" s="18">
        <v>58</v>
      </c>
      <c r="Q85" s="94">
        <v>0.954081231343447</v>
      </c>
      <c r="R85" s="94">
        <v>0.9056526356655999</v>
      </c>
      <c r="S85" s="94">
        <v>1.00509948312891</v>
      </c>
      <c r="T85" s="20">
        <v>-0.047006463</v>
      </c>
      <c r="U85" s="21">
        <f>LN(R85)</f>
        <v>-0.0990994507999997</v>
      </c>
      <c r="V85" s="21">
        <f>LN(S85)</f>
        <v>0.00508652480000179</v>
      </c>
      <c r="W85" s="21">
        <f>(V85-U85)/(2*1.959964)</f>
        <v>0.026578543177324</v>
      </c>
      <c r="X85" s="19"/>
      <c r="Y85" s="19"/>
      <c r="Z85" s="19"/>
      <c r="AA85" s="19"/>
      <c r="AB85" s="19"/>
      <c r="AC85" s="19"/>
      <c r="AD85" t="s" s="18">
        <v>57</v>
      </c>
      <c r="AE85" t="s" s="18">
        <v>61</v>
      </c>
      <c r="AF85" s="19"/>
      <c r="AG85" s="19"/>
      <c r="AH85" s="19"/>
      <c r="AI85" s="19"/>
      <c r="AJ85" s="19"/>
      <c r="AK85" s="22"/>
      <c r="AL85" s="23"/>
      <c r="AM85" s="17"/>
      <c r="AN85" s="17"/>
      <c r="AO85" s="17"/>
      <c r="AP85" s="17"/>
      <c r="AQ85" s="17"/>
      <c r="AR85" s="17"/>
      <c r="AS85" s="17"/>
      <c r="AT85" s="17"/>
      <c r="AU85" s="17"/>
      <c r="AV85" s="17"/>
      <c r="AW85" s="17"/>
    </row>
    <row r="86" ht="13.55" customHeight="1">
      <c r="A86" t="s" s="51">
        <v>164</v>
      </c>
      <c r="B86" s="17"/>
      <c r="C86" s="17"/>
      <c r="D86" s="17"/>
      <c r="E86" s="17"/>
      <c r="F86" s="17"/>
      <c r="G86" s="17"/>
      <c r="H86" s="17"/>
      <c r="I86" s="17"/>
      <c r="J86" s="17"/>
      <c r="K86" s="17"/>
      <c r="L86" s="17"/>
      <c r="M86" s="17"/>
      <c r="N86" t="s" s="18">
        <v>56</v>
      </c>
      <c r="O86" t="s" s="18">
        <v>61</v>
      </c>
      <c r="P86" t="s" s="18">
        <v>58</v>
      </c>
      <c r="Q86" s="94">
        <v>0.9358583157728519</v>
      </c>
      <c r="R86" s="94">
        <v>0.8439418044811779</v>
      </c>
      <c r="S86" s="94">
        <v>1.03778576028666</v>
      </c>
      <c r="T86" s="20">
        <v>-0.066291186</v>
      </c>
      <c r="U86" s="21">
        <f>LN(R86)</f>
        <v>-0.1696717388</v>
      </c>
      <c r="V86" s="21">
        <f>LN(S86)</f>
        <v>0.0370893667999963</v>
      </c>
      <c r="W86" s="21">
        <f>(V86-U86)/(2*1.959964)</f>
        <v>0.0527461488068139</v>
      </c>
      <c r="X86" s="19"/>
      <c r="Y86" s="19"/>
      <c r="Z86" s="19"/>
      <c r="AA86" s="19"/>
      <c r="AB86" s="19"/>
      <c r="AC86" s="19"/>
      <c r="AD86" t="s" s="18">
        <v>56</v>
      </c>
      <c r="AE86" t="s" s="18">
        <v>61</v>
      </c>
      <c r="AF86" s="19"/>
      <c r="AG86" s="19"/>
      <c r="AH86" s="19"/>
      <c r="AI86" s="19"/>
      <c r="AJ86" s="19"/>
      <c r="AK86" s="22"/>
      <c r="AL86" s="23"/>
      <c r="AM86" s="17"/>
      <c r="AN86" s="17"/>
      <c r="AO86" s="17"/>
      <c r="AP86" s="17"/>
      <c r="AQ86" s="17"/>
      <c r="AR86" s="17"/>
      <c r="AS86" s="17"/>
      <c r="AT86" s="17"/>
      <c r="AU86" s="17"/>
      <c r="AV86" s="17"/>
      <c r="AW86" s="17"/>
    </row>
    <row r="87" ht="13.55" customHeight="1">
      <c r="A87" t="s" s="51">
        <v>164</v>
      </c>
      <c r="B87" s="17"/>
      <c r="C87" s="17"/>
      <c r="D87" s="17"/>
      <c r="E87" s="17"/>
      <c r="F87" s="17"/>
      <c r="G87" s="17"/>
      <c r="H87" s="17"/>
      <c r="I87" s="17"/>
      <c r="J87" s="17"/>
      <c r="K87" s="17"/>
      <c r="L87" s="17"/>
      <c r="M87" s="17"/>
      <c r="N87" t="s" s="18">
        <v>57</v>
      </c>
      <c r="O87" t="s" s="18">
        <v>64</v>
      </c>
      <c r="P87" t="s" s="18">
        <v>58</v>
      </c>
      <c r="Q87" s="94">
        <v>0.964415611520244</v>
      </c>
      <c r="R87" s="94">
        <v>0.903117831456911</v>
      </c>
      <c r="S87" s="94">
        <v>1.02987388726843</v>
      </c>
      <c r="T87" s="20">
        <v>-0.036232945</v>
      </c>
      <c r="U87" s="21">
        <f>LN(R87)</f>
        <v>-0.101902245199999</v>
      </c>
      <c r="V87" s="21">
        <f>LN(S87)</f>
        <v>0.0294363551999979</v>
      </c>
      <c r="W87" s="21">
        <f>(V87-U87)/(2*1.959964)</f>
        <v>0.0335053604045781</v>
      </c>
      <c r="X87" s="19"/>
      <c r="Y87" s="19"/>
      <c r="Z87" s="19"/>
      <c r="AA87" s="19"/>
      <c r="AB87" s="19"/>
      <c r="AC87" s="19"/>
      <c r="AD87" t="s" s="18">
        <v>57</v>
      </c>
      <c r="AE87" t="s" s="18">
        <v>64</v>
      </c>
      <c r="AF87" s="19"/>
      <c r="AG87" s="19"/>
      <c r="AH87" s="19"/>
      <c r="AI87" s="19"/>
      <c r="AJ87" s="19"/>
      <c r="AK87" s="22"/>
      <c r="AL87" s="23"/>
      <c r="AM87" s="17"/>
      <c r="AN87" s="17"/>
      <c r="AO87" s="17"/>
      <c r="AP87" s="17"/>
      <c r="AQ87" s="17"/>
      <c r="AR87" s="17"/>
      <c r="AS87" s="17"/>
      <c r="AT87" s="17"/>
      <c r="AU87" s="17"/>
      <c r="AV87" s="17"/>
      <c r="AW87" s="17"/>
    </row>
    <row r="88" ht="13.55" customHeight="1">
      <c r="A88" t="s" s="51">
        <v>164</v>
      </c>
      <c r="B88" s="17"/>
      <c r="C88" s="17"/>
      <c r="D88" s="17"/>
      <c r="E88" s="17"/>
      <c r="F88" s="17"/>
      <c r="G88" s="17"/>
      <c r="H88" s="17"/>
      <c r="I88" s="17"/>
      <c r="J88" s="17"/>
      <c r="K88" s="17"/>
      <c r="L88" s="17"/>
      <c r="M88" s="17"/>
      <c r="N88" t="s" s="18">
        <v>56</v>
      </c>
      <c r="O88" t="s" s="18">
        <v>64</v>
      </c>
      <c r="P88" t="s" s="18">
        <v>58</v>
      </c>
      <c r="Q88" s="94">
        <v>0.945995307785662</v>
      </c>
      <c r="R88" s="94">
        <v>0.843530229047878</v>
      </c>
      <c r="S88" s="94">
        <v>1.06090699720697</v>
      </c>
      <c r="T88" s="20">
        <v>-0.05551767</v>
      </c>
      <c r="U88" s="21">
        <f>LN(R88)</f>
        <v>-0.17015954</v>
      </c>
      <c r="V88" s="21">
        <f>LN(S88)</f>
        <v>0.0591242000000036</v>
      </c>
      <c r="W88" s="21">
        <f>(V88-U88)/(2*1.959964)</f>
        <v>0.0584918243396316</v>
      </c>
      <c r="X88" s="19"/>
      <c r="Y88" s="19"/>
      <c r="Z88" s="19"/>
      <c r="AA88" s="19"/>
      <c r="AB88" s="19"/>
      <c r="AC88" s="19"/>
      <c r="AD88" t="s" s="18">
        <v>56</v>
      </c>
      <c r="AE88" t="s" s="18">
        <v>64</v>
      </c>
      <c r="AF88" s="19"/>
      <c r="AG88" s="19"/>
      <c r="AH88" s="19"/>
      <c r="AI88" s="19"/>
      <c r="AJ88" s="19"/>
      <c r="AK88" s="22"/>
      <c r="AL88" s="23"/>
      <c r="AM88" s="17"/>
      <c r="AN88" s="17"/>
      <c r="AO88" s="17"/>
      <c r="AP88" s="17"/>
      <c r="AQ88" s="17"/>
      <c r="AR88" s="17"/>
      <c r="AS88" s="17"/>
      <c r="AT88" s="17"/>
      <c r="AU88" s="17"/>
      <c r="AV88" s="17"/>
      <c r="AW88" s="17"/>
    </row>
    <row r="89" ht="13.55" customHeight="1">
      <c r="A89" t="s" s="51">
        <v>164</v>
      </c>
      <c r="B89" s="17"/>
      <c r="C89" s="17"/>
      <c r="D89" s="17"/>
      <c r="E89" s="17"/>
      <c r="F89" s="17"/>
      <c r="G89" s="17"/>
      <c r="H89" s="17"/>
      <c r="I89" s="17"/>
      <c r="J89" s="17"/>
      <c r="K89" s="17"/>
      <c r="L89" s="17"/>
      <c r="M89" s="17"/>
      <c r="N89" t="s" s="18">
        <v>57</v>
      </c>
      <c r="O89" t="s" s="18">
        <v>65</v>
      </c>
      <c r="P89" t="s" s="18">
        <v>58</v>
      </c>
      <c r="Q89" s="94">
        <v>1.02375095087465</v>
      </c>
      <c r="R89" s="94">
        <v>0.942993967788499</v>
      </c>
      <c r="S89" s="94">
        <v>1.11142387461361</v>
      </c>
      <c r="T89" s="20">
        <v>0.023473285</v>
      </c>
      <c r="U89" s="21">
        <f>LN(R89)</f>
        <v>-0.0586953931999994</v>
      </c>
      <c r="V89" s="21">
        <f>LN(S89)</f>
        <v>0.1056419632</v>
      </c>
      <c r="W89" s="21">
        <f>(V89-U89)/(2*1.959964)</f>
        <v>0.0419235650246636</v>
      </c>
      <c r="X89" s="19"/>
      <c r="Y89" s="19"/>
      <c r="Z89" s="19"/>
      <c r="AA89" s="19"/>
      <c r="AB89" s="19"/>
      <c r="AC89" s="19"/>
      <c r="AD89" t="s" s="18">
        <v>57</v>
      </c>
      <c r="AE89" t="s" s="18">
        <v>65</v>
      </c>
      <c r="AF89" s="19"/>
      <c r="AG89" s="19"/>
      <c r="AH89" s="19"/>
      <c r="AI89" s="19"/>
      <c r="AJ89" s="19"/>
      <c r="AK89" s="22"/>
      <c r="AL89" s="23"/>
      <c r="AM89" s="17"/>
      <c r="AN89" s="17"/>
      <c r="AO89" s="17"/>
      <c r="AP89" s="17"/>
      <c r="AQ89" s="17"/>
      <c r="AR89" s="17"/>
      <c r="AS89" s="17"/>
      <c r="AT89" s="17"/>
      <c r="AU89" s="17"/>
      <c r="AV89" s="17"/>
      <c r="AW89" s="17"/>
    </row>
    <row r="90" ht="13.55" customHeight="1">
      <c r="A90" t="s" s="51">
        <v>164</v>
      </c>
      <c r="B90" s="17"/>
      <c r="C90" s="17"/>
      <c r="D90" s="17"/>
      <c r="E90" s="17"/>
      <c r="F90" s="17"/>
      <c r="G90" s="17"/>
      <c r="H90" s="17"/>
      <c r="I90" s="17"/>
      <c r="J90" s="17"/>
      <c r="K90" s="17"/>
      <c r="L90" s="17"/>
      <c r="M90" s="17"/>
      <c r="N90" t="s" s="18">
        <v>56</v>
      </c>
      <c r="O90" t="s" s="18">
        <v>65</v>
      </c>
      <c r="P90" t="s" s="18">
        <v>58</v>
      </c>
      <c r="Q90" s="94">
        <v>1.00419734427765</v>
      </c>
      <c r="R90" s="94">
        <v>0.8749670502418651</v>
      </c>
      <c r="S90" s="94">
        <v>1.15251460723638</v>
      </c>
      <c r="T90" s="20">
        <v>0.00418856</v>
      </c>
      <c r="U90" s="21">
        <f>LN(R90)</f>
        <v>-0.1335690502</v>
      </c>
      <c r="V90" s="21">
        <f>LN(S90)</f>
        <v>0.1419461702</v>
      </c>
      <c r="W90" s="21">
        <f>(V90-U90)/(2*1.959964)</f>
        <v>0.0702857859634157</v>
      </c>
      <c r="X90" s="19"/>
      <c r="Y90" s="19"/>
      <c r="Z90" s="19"/>
      <c r="AA90" s="19"/>
      <c r="AB90" s="19"/>
      <c r="AC90" s="19"/>
      <c r="AD90" t="s" s="18">
        <v>56</v>
      </c>
      <c r="AE90" t="s" s="18">
        <v>65</v>
      </c>
      <c r="AF90" s="19"/>
      <c r="AG90" s="19"/>
      <c r="AH90" s="19"/>
      <c r="AI90" s="19"/>
      <c r="AJ90" s="19"/>
      <c r="AK90" s="22"/>
      <c r="AL90" s="23"/>
      <c r="AM90" s="17"/>
      <c r="AN90" s="17"/>
      <c r="AO90" s="17"/>
      <c r="AP90" s="17"/>
      <c r="AQ90" s="17"/>
      <c r="AR90" s="17"/>
      <c r="AS90" s="17"/>
      <c r="AT90" s="17"/>
      <c r="AU90" s="17"/>
      <c r="AV90" s="17"/>
      <c r="AW90" s="17"/>
    </row>
    <row r="91" ht="13.55" customHeight="1">
      <c r="A91" t="s" s="51">
        <v>164</v>
      </c>
      <c r="B91" s="17"/>
      <c r="C91" s="17"/>
      <c r="D91" s="17"/>
      <c r="E91" s="17"/>
      <c r="F91" s="17"/>
      <c r="G91" s="17"/>
      <c r="H91" s="17"/>
      <c r="I91" s="17"/>
      <c r="J91" s="17"/>
      <c r="K91" s="17"/>
      <c r="L91" s="17"/>
      <c r="M91" s="17"/>
      <c r="N91" t="s" s="18">
        <v>57</v>
      </c>
      <c r="O91" t="s" s="18">
        <v>132</v>
      </c>
      <c r="P91" t="s" s="18">
        <v>58</v>
      </c>
      <c r="Q91" s="94">
        <v>0.95242926281519</v>
      </c>
      <c r="R91" s="94">
        <v>0.55045819734357</v>
      </c>
      <c r="S91" s="94">
        <v>1.64793894439999</v>
      </c>
      <c r="T91" s="20">
        <v>-0.0487394395</v>
      </c>
      <c r="U91" s="21">
        <f>LN(R91)</f>
        <v>-0.597004261500001</v>
      </c>
      <c r="V91" s="21">
        <f>LN(S91)</f>
        <v>0.499525382499998</v>
      </c>
      <c r="W91" s="21">
        <f>(V91-U91)/(2*1.959964)</f>
        <v>0.279732087936309</v>
      </c>
      <c r="X91" s="19"/>
      <c r="Y91" s="19"/>
      <c r="Z91" s="19"/>
      <c r="AA91" s="19"/>
      <c r="AB91" s="19"/>
      <c r="AC91" s="19"/>
      <c r="AD91" t="s" s="18">
        <v>57</v>
      </c>
      <c r="AE91" t="s" s="18">
        <v>132</v>
      </c>
      <c r="AF91" s="19"/>
      <c r="AG91" s="19"/>
      <c r="AH91" s="19"/>
      <c r="AI91" s="19"/>
      <c r="AJ91" s="19"/>
      <c r="AK91" s="22"/>
      <c r="AL91" s="23"/>
      <c r="AM91" s="17"/>
      <c r="AN91" s="17"/>
      <c r="AO91" s="17"/>
      <c r="AP91" s="17"/>
      <c r="AQ91" s="17"/>
      <c r="AR91" s="17"/>
      <c r="AS91" s="17"/>
      <c r="AT91" s="17"/>
      <c r="AU91" s="17"/>
      <c r="AV91" s="17"/>
      <c r="AW91" s="17"/>
    </row>
    <row r="92" ht="13.55" customHeight="1">
      <c r="A92" t="s" s="51">
        <v>164</v>
      </c>
      <c r="B92" s="17"/>
      <c r="C92" s="17"/>
      <c r="D92" s="17"/>
      <c r="E92" s="17"/>
      <c r="F92" s="17"/>
      <c r="G92" s="17"/>
      <c r="H92" s="17"/>
      <c r="I92" s="17"/>
      <c r="J92" s="17"/>
      <c r="K92" s="17"/>
      <c r="L92" s="17"/>
      <c r="M92" s="17"/>
      <c r="N92" t="s" s="18">
        <v>56</v>
      </c>
      <c r="O92" t="s" s="18">
        <v>132</v>
      </c>
      <c r="P92" t="s" s="18">
        <v>58</v>
      </c>
      <c r="Q92" s="94">
        <v>0.9342378997812411</v>
      </c>
      <c r="R92" s="94">
        <v>0.5324367198087629</v>
      </c>
      <c r="S92" s="94">
        <v>1.63925668706913</v>
      </c>
      <c r="T92" s="20">
        <v>-0.0680241625</v>
      </c>
      <c r="U92" s="21">
        <f>LN(R92)</f>
        <v>-0.6302912245</v>
      </c>
      <c r="V92" s="21">
        <f>LN(S92)</f>
        <v>0.494242899500003</v>
      </c>
      <c r="W92" s="21">
        <f>(V92-U92)/(2*1.959964)</f>
        <v>0.286876219155046</v>
      </c>
      <c r="X92" s="19"/>
      <c r="Y92" s="19"/>
      <c r="Z92" s="19"/>
      <c r="AA92" s="19"/>
      <c r="AB92" s="19"/>
      <c r="AC92" s="19"/>
      <c r="AD92" t="s" s="18">
        <v>56</v>
      </c>
      <c r="AE92" t="s" s="18">
        <v>132</v>
      </c>
      <c r="AF92" s="19"/>
      <c r="AG92" s="19"/>
      <c r="AH92" s="19"/>
      <c r="AI92" s="19"/>
      <c r="AJ92" s="19"/>
      <c r="AK92" s="22"/>
      <c r="AL92" s="23"/>
      <c r="AM92" s="17"/>
      <c r="AN92" s="17"/>
      <c r="AO92" s="17"/>
      <c r="AP92" s="17"/>
      <c r="AQ92" s="17"/>
      <c r="AR92" s="17"/>
      <c r="AS92" s="17"/>
      <c r="AT92" s="17"/>
      <c r="AU92" s="17"/>
      <c r="AV92" s="17"/>
      <c r="AW92" s="17"/>
    </row>
    <row r="93" ht="13.55" customHeight="1">
      <c r="A93" t="s" s="51">
        <v>164</v>
      </c>
      <c r="B93" s="17"/>
      <c r="C93" s="17"/>
      <c r="D93" s="17"/>
      <c r="E93" s="17"/>
      <c r="F93" s="17"/>
      <c r="G93" s="17"/>
      <c r="H93" s="17"/>
      <c r="I93" s="17"/>
      <c r="J93" s="17"/>
      <c r="K93" s="17"/>
      <c r="L93" s="17"/>
      <c r="M93" s="17"/>
      <c r="N93" t="s" s="18">
        <v>56</v>
      </c>
      <c r="O93" t="s" s="18">
        <v>57</v>
      </c>
      <c r="P93" t="s" s="18">
        <v>58</v>
      </c>
      <c r="Q93" s="94">
        <v>0.9809000357164011</v>
      </c>
      <c r="R93" s="94">
        <v>0.891165783575709</v>
      </c>
      <c r="S93" s="94">
        <v>1.07966990856387</v>
      </c>
      <c r="T93" s="20">
        <v>-0.019284725</v>
      </c>
      <c r="U93" s="21">
        <f>LN(R93)</f>
        <v>-0.1152248042</v>
      </c>
      <c r="V93" s="21">
        <f>LN(S93)</f>
        <v>0.0766553541999983</v>
      </c>
      <c r="W93" s="21">
        <f>(V93-U93)/(2*1.959964)</f>
        <v>0.0489499190801459</v>
      </c>
      <c r="X93" s="19"/>
      <c r="Y93" s="19"/>
      <c r="Z93" s="19"/>
      <c r="AA93" s="19"/>
      <c r="AB93" s="19"/>
      <c r="AC93" s="19"/>
      <c r="AD93" t="s" s="18">
        <v>56</v>
      </c>
      <c r="AE93" t="s" s="18">
        <v>57</v>
      </c>
      <c r="AF93" s="19"/>
      <c r="AG93" s="19"/>
      <c r="AH93" s="19"/>
      <c r="AI93" s="19"/>
      <c r="AJ93" s="19"/>
      <c r="AK93" s="22"/>
      <c r="AL93" s="23"/>
      <c r="AM93" s="17"/>
      <c r="AN93" s="17"/>
      <c r="AO93" s="17"/>
      <c r="AP93" s="17"/>
      <c r="AQ93" s="17"/>
      <c r="AR93" s="17"/>
      <c r="AS93" s="17"/>
      <c r="AT93" s="17"/>
      <c r="AU93" s="17"/>
      <c r="AV93" s="17"/>
      <c r="AW93" s="17"/>
    </row>
    <row r="94" ht="13.55" customHeight="1">
      <c r="A94" t="s" s="51">
        <v>165</v>
      </c>
      <c r="B94" s="17"/>
      <c r="C94" s="17"/>
      <c r="D94" s="17"/>
      <c r="E94" s="17"/>
      <c r="F94" s="17"/>
      <c r="G94" s="17"/>
      <c r="H94" s="17"/>
      <c r="I94" s="17"/>
      <c r="J94" s="17"/>
      <c r="K94" s="17"/>
      <c r="L94" s="17"/>
      <c r="M94" s="17"/>
      <c r="N94" t="s" s="18">
        <v>166</v>
      </c>
      <c r="O94" t="s" s="18">
        <v>67</v>
      </c>
      <c r="P94" t="s" s="18">
        <v>58</v>
      </c>
      <c r="Q94" s="94">
        <v>0.958998608586662</v>
      </c>
      <c r="R94" s="94">
        <v>0.941768791688037</v>
      </c>
      <c r="S94" s="94">
        <v>0.976543647855129</v>
      </c>
      <c r="T94" s="20">
        <v>-0.041865655</v>
      </c>
      <c r="U94" s="21">
        <f>LN(R94)</f>
        <v>-0.0599954786000002</v>
      </c>
      <c r="V94" s="21">
        <f>LN(S94)</f>
        <v>-0.0237358314</v>
      </c>
      <c r="W94" s="21">
        <f>(V94-U94)/(2*1.959964)</f>
        <v>0.009250079899426771</v>
      </c>
      <c r="X94" s="19"/>
      <c r="Y94" s="19"/>
      <c r="Z94" s="19"/>
      <c r="AA94" s="19"/>
      <c r="AB94" s="19"/>
      <c r="AC94" s="19"/>
      <c r="AD94" s="19"/>
      <c r="AE94" s="19"/>
      <c r="AF94" t="s" s="18">
        <v>166</v>
      </c>
      <c r="AG94" t="s" s="18">
        <v>67</v>
      </c>
      <c r="AH94" s="19"/>
      <c r="AI94" s="19"/>
      <c r="AJ94" s="19"/>
      <c r="AK94" s="22"/>
      <c r="AL94" s="23"/>
      <c r="AM94" s="17"/>
      <c r="AN94" s="17"/>
      <c r="AO94" s="17"/>
      <c r="AP94" s="17"/>
      <c r="AQ94" s="17"/>
      <c r="AR94" s="17"/>
      <c r="AS94" s="17"/>
      <c r="AT94" s="17"/>
      <c r="AU94" s="17"/>
      <c r="AV94" s="17"/>
      <c r="AW94" s="17"/>
    </row>
    <row r="95" ht="13.55" customHeight="1">
      <c r="A95" t="s" s="51">
        <v>165</v>
      </c>
      <c r="B95" s="17"/>
      <c r="C95" s="17"/>
      <c r="D95" s="17"/>
      <c r="E95" s="17"/>
      <c r="F95" s="17"/>
      <c r="G95" s="17"/>
      <c r="H95" s="17"/>
      <c r="I95" s="17"/>
      <c r="J95" s="17"/>
      <c r="K95" s="17"/>
      <c r="L95" s="17"/>
      <c r="M95" s="17"/>
      <c r="N95" t="s" s="18">
        <v>167</v>
      </c>
      <c r="O95" t="s" s="18">
        <v>67</v>
      </c>
      <c r="P95" t="s" s="18">
        <v>58</v>
      </c>
      <c r="Q95" s="94">
        <v>0.946820452371796</v>
      </c>
      <c r="R95" s="94">
        <v>0.927525353837783</v>
      </c>
      <c r="S95" s="94">
        <v>0.966516942442867</v>
      </c>
      <c r="T95" s="20">
        <v>-0.0546458</v>
      </c>
      <c r="U95" s="21">
        <f>LN(R95)</f>
        <v>-0.0752351492</v>
      </c>
      <c r="V95" s="21">
        <f>LN(S95)</f>
        <v>-0.0340564507999999</v>
      </c>
      <c r="W95" s="21">
        <f>(V95-U95)/(2*1.959964)</f>
        <v>0.0105049629482991</v>
      </c>
      <c r="X95" s="19"/>
      <c r="Y95" s="19"/>
      <c r="Z95" s="19"/>
      <c r="AA95" s="19"/>
      <c r="AB95" s="19"/>
      <c r="AC95" s="19"/>
      <c r="AD95" s="19"/>
      <c r="AE95" s="19"/>
      <c r="AF95" t="s" s="18">
        <v>167</v>
      </c>
      <c r="AG95" t="s" s="18">
        <v>67</v>
      </c>
      <c r="AH95" s="19"/>
      <c r="AI95" s="19"/>
      <c r="AJ95" s="19"/>
      <c r="AK95" s="22"/>
      <c r="AL95" s="23"/>
      <c r="AM95" s="17"/>
      <c r="AN95" s="17"/>
      <c r="AO95" s="17"/>
      <c r="AP95" s="17"/>
      <c r="AQ95" s="17"/>
      <c r="AR95" s="17"/>
      <c r="AS95" s="17"/>
      <c r="AT95" s="17"/>
      <c r="AU95" s="17"/>
      <c r="AV95" s="17"/>
      <c r="AW95" s="17"/>
    </row>
    <row r="96" ht="13.55" customHeight="1">
      <c r="A96" t="s" s="51">
        <v>165</v>
      </c>
      <c r="B96" s="17"/>
      <c r="C96" s="17"/>
      <c r="D96" s="17"/>
      <c r="E96" s="17"/>
      <c r="F96" s="17"/>
      <c r="G96" s="17"/>
      <c r="H96" s="17"/>
      <c r="I96" s="17"/>
      <c r="J96" s="17"/>
      <c r="K96" s="17"/>
      <c r="L96" s="17"/>
      <c r="M96" s="17"/>
      <c r="N96" t="s" s="18">
        <v>167</v>
      </c>
      <c r="O96" t="s" s="18">
        <v>166</v>
      </c>
      <c r="P96" t="s" s="18">
        <v>58</v>
      </c>
      <c r="Q96" s="94">
        <v>0.987301169323993</v>
      </c>
      <c r="R96" s="94">
        <v>0.966307353741895</v>
      </c>
      <c r="S96" s="94">
        <v>1.00875109267655</v>
      </c>
      <c r="T96" s="20">
        <v>-0.01278015</v>
      </c>
      <c r="U96" s="21">
        <f>LN(R96)</f>
        <v>-0.0342733238000001</v>
      </c>
      <c r="V96" s="21">
        <f>LN(S96)</f>
        <v>0.00871302379999736</v>
      </c>
      <c r="W96" s="21">
        <f>(V96-U96)/(2*1.959964)</f>
        <v>0.0109661064182805</v>
      </c>
      <c r="X96" s="19"/>
      <c r="Y96" s="19"/>
      <c r="Z96" s="19"/>
      <c r="AA96" s="19"/>
      <c r="AB96" s="19"/>
      <c r="AC96" s="19"/>
      <c r="AD96" s="19"/>
      <c r="AE96" s="19"/>
      <c r="AF96" t="s" s="18">
        <v>167</v>
      </c>
      <c r="AG96" t="s" s="18">
        <v>166</v>
      </c>
      <c r="AH96" s="19"/>
      <c r="AI96" s="19"/>
      <c r="AJ96" s="19"/>
      <c r="AK96" s="22"/>
      <c r="AL96" s="23"/>
      <c r="AM96" s="17"/>
      <c r="AN96" s="17"/>
      <c r="AO96" s="17"/>
      <c r="AP96" s="17"/>
      <c r="AQ96" s="17"/>
      <c r="AR96" s="17"/>
      <c r="AS96" s="17"/>
      <c r="AT96" s="17"/>
      <c r="AU96" s="17"/>
      <c r="AV96" s="17"/>
      <c r="AW96" s="17"/>
    </row>
    <row r="97" ht="13.55" customHeight="1">
      <c r="A97" t="s" s="51">
        <v>165</v>
      </c>
      <c r="B97" s="17"/>
      <c r="C97" s="95"/>
      <c r="D97" s="17"/>
      <c r="E97" s="17"/>
      <c r="F97" s="17"/>
      <c r="G97" s="17"/>
      <c r="H97" s="17"/>
      <c r="I97" s="17"/>
      <c r="J97" s="17"/>
      <c r="K97" s="17"/>
      <c r="L97" s="17"/>
      <c r="M97" s="17"/>
      <c r="N97" t="s" s="18">
        <v>63</v>
      </c>
      <c r="O97" t="s" s="18">
        <v>166</v>
      </c>
      <c r="P97" t="s" s="18">
        <v>58</v>
      </c>
      <c r="Q97" s="94">
        <v>0.958729210978661</v>
      </c>
      <c r="R97" s="94">
        <v>0.924548807635577</v>
      </c>
      <c r="S97" s="94">
        <v>0.994173257693568</v>
      </c>
      <c r="T97" s="20">
        <v>-0.04214661</v>
      </c>
      <c r="U97" s="21">
        <f>LN(R97)</f>
        <v>-0.078449436</v>
      </c>
      <c r="V97" s="21">
        <f>LN(S97)</f>
        <v>-0.0058437839999997</v>
      </c>
      <c r="W97" s="21">
        <f>(V97-U97)/(2*1.959964)</f>
        <v>0.0185221902034936</v>
      </c>
      <c r="X97" s="19"/>
      <c r="Y97" s="19"/>
      <c r="Z97" s="19"/>
      <c r="AA97" s="19"/>
      <c r="AB97" s="19"/>
      <c r="AC97" s="19"/>
      <c r="AD97" s="19"/>
      <c r="AE97" s="19"/>
      <c r="AF97" t="s" s="18">
        <v>63</v>
      </c>
      <c r="AG97" t="s" s="18">
        <v>166</v>
      </c>
      <c r="AH97" s="19"/>
      <c r="AI97" s="19"/>
      <c r="AJ97" s="19"/>
      <c r="AK97" s="22"/>
      <c r="AL97" s="23"/>
      <c r="AM97" s="17"/>
      <c r="AN97" s="17"/>
      <c r="AO97" s="17"/>
      <c r="AP97" s="17"/>
      <c r="AQ97" s="17"/>
      <c r="AR97" s="17"/>
      <c r="AS97" s="17"/>
      <c r="AT97" s="17"/>
      <c r="AU97" s="17"/>
      <c r="AV97" s="17"/>
      <c r="AW97" s="17"/>
    </row>
    <row r="98" ht="13.55" customHeight="1">
      <c r="A98" t="s" s="51">
        <v>165</v>
      </c>
      <c r="B98" s="17"/>
      <c r="C98" s="95"/>
      <c r="D98" s="17"/>
      <c r="E98" s="17"/>
      <c r="F98" s="17"/>
      <c r="G98" s="17"/>
      <c r="H98" s="17"/>
      <c r="I98" s="17"/>
      <c r="J98" s="17"/>
      <c r="K98" s="17"/>
      <c r="L98" s="17"/>
      <c r="M98" s="17"/>
      <c r="N98" t="s" s="18">
        <v>63</v>
      </c>
      <c r="O98" t="s" s="18">
        <v>167</v>
      </c>
      <c r="P98" t="s" s="18">
        <v>58</v>
      </c>
      <c r="Q98" s="94">
        <v>0.971060539552949</v>
      </c>
      <c r="R98" s="94">
        <v>0.940197108129867</v>
      </c>
      <c r="S98" s="94">
        <v>1.00293711108354</v>
      </c>
      <c r="T98" s="20">
        <v>-0.029366465</v>
      </c>
      <c r="U98" s="21">
        <f>LN(R98)</f>
        <v>-0.0616657361999993</v>
      </c>
      <c r="V98" s="21">
        <f>LN(S98)</f>
        <v>0.00293280620000221</v>
      </c>
      <c r="W98" s="21">
        <f>(V98-U98)/(2*1.959964)</f>
        <v>0.0164795226851109</v>
      </c>
      <c r="X98" s="19"/>
      <c r="Y98" s="19"/>
      <c r="Z98" s="19"/>
      <c r="AA98" s="19"/>
      <c r="AB98" s="19"/>
      <c r="AC98" s="19"/>
      <c r="AD98" s="19"/>
      <c r="AE98" s="19"/>
      <c r="AF98" t="s" s="18">
        <v>63</v>
      </c>
      <c r="AG98" t="s" s="18">
        <v>167</v>
      </c>
      <c r="AH98" s="19"/>
      <c r="AI98" s="19"/>
      <c r="AJ98" s="19"/>
      <c r="AK98" s="22"/>
      <c r="AL98" s="23"/>
      <c r="AM98" s="17"/>
      <c r="AN98" s="17"/>
      <c r="AO98" s="17"/>
      <c r="AP98" s="17"/>
      <c r="AQ98" s="17"/>
      <c r="AR98" s="17"/>
      <c r="AS98" s="17"/>
      <c r="AT98" s="17"/>
      <c r="AU98" s="17"/>
      <c r="AV98" s="17"/>
      <c r="AW98" s="17"/>
    </row>
    <row r="99" ht="13.55" customHeight="1">
      <c r="A99" t="s" s="51">
        <v>168</v>
      </c>
      <c r="B99" s="17"/>
      <c r="C99" s="95"/>
      <c r="D99" s="17"/>
      <c r="E99" s="17"/>
      <c r="F99" s="17"/>
      <c r="G99" s="17"/>
      <c r="H99" s="17"/>
      <c r="I99" s="17"/>
      <c r="J99" s="17"/>
      <c r="K99" s="17"/>
      <c r="L99" s="17"/>
      <c r="M99" s="17"/>
      <c r="N99" t="s" s="18">
        <v>169</v>
      </c>
      <c r="O99" t="s" s="18">
        <v>67</v>
      </c>
      <c r="P99" t="s" s="18">
        <v>58</v>
      </c>
      <c r="Q99" s="94">
        <v>0.773604115441532</v>
      </c>
      <c r="R99" s="94">
        <v>0.584348346644185</v>
      </c>
      <c r="S99" s="94">
        <v>1.02415507952568</v>
      </c>
      <c r="T99" s="20">
        <v>-0.256695015</v>
      </c>
      <c r="U99" s="21">
        <f>LN(R99)</f>
        <v>-0.53725799</v>
      </c>
      <c r="V99" s="21">
        <f>LN(S99)</f>
        <v>0.0238679599999994</v>
      </c>
      <c r="W99" s="21">
        <f>(V99-U99)/(2*1.959964)</f>
        <v>0.14314700423069</v>
      </c>
      <c r="X99" s="19"/>
      <c r="Y99" s="19"/>
      <c r="Z99" s="19"/>
      <c r="AA99" s="19"/>
      <c r="AB99" s="19"/>
      <c r="AC99" s="19"/>
      <c r="AD99" s="19"/>
      <c r="AE99" s="19"/>
      <c r="AF99" s="19"/>
      <c r="AG99" s="19"/>
      <c r="AH99" t="s" s="18">
        <v>169</v>
      </c>
      <c r="AI99" t="s" s="18">
        <v>67</v>
      </c>
      <c r="AJ99" s="19"/>
      <c r="AK99" s="22"/>
      <c r="AL99" s="23"/>
      <c r="AM99" s="17"/>
      <c r="AN99" s="17"/>
      <c r="AO99" s="17"/>
      <c r="AP99" s="17"/>
      <c r="AQ99" s="17"/>
      <c r="AR99" s="17"/>
      <c r="AS99" s="17"/>
      <c r="AT99" s="17"/>
      <c r="AU99" s="17"/>
      <c r="AV99" s="17"/>
      <c r="AW99" s="17"/>
    </row>
    <row r="100" ht="13.55" customHeight="1">
      <c r="A100" t="s" s="51">
        <v>168</v>
      </c>
      <c r="B100" s="17"/>
      <c r="C100" s="95"/>
      <c r="D100" s="17"/>
      <c r="E100" s="17"/>
      <c r="F100" s="17"/>
      <c r="G100" s="17"/>
      <c r="H100" s="17"/>
      <c r="I100" s="17"/>
      <c r="J100" s="17"/>
      <c r="K100" s="17"/>
      <c r="L100" s="17"/>
      <c r="M100" s="17"/>
      <c r="N100" t="s" s="18">
        <v>170</v>
      </c>
      <c r="O100" t="s" s="18">
        <v>67</v>
      </c>
      <c r="P100" t="s" s="18">
        <v>58</v>
      </c>
      <c r="Q100" s="94">
        <v>0.922272510096517</v>
      </c>
      <c r="R100" s="94">
        <v>0.845685112084859</v>
      </c>
      <c r="S100" s="94">
        <v>1.0057958579675</v>
      </c>
      <c r="T100" s="20">
        <v>-0.080914535</v>
      </c>
      <c r="U100" s="21">
        <f>LN(R100)</f>
        <v>-0.1676081966</v>
      </c>
      <c r="V100" s="21">
        <f>LN(S100)</f>
        <v>0.0057791266000017</v>
      </c>
      <c r="W100" s="21">
        <f>(V100-U100)/(2*1.959964)</f>
        <v>0.044232272429494</v>
      </c>
      <c r="X100" s="19"/>
      <c r="Y100" s="19"/>
      <c r="Z100" s="19"/>
      <c r="AA100" s="19"/>
      <c r="AB100" s="19"/>
      <c r="AC100" s="19"/>
      <c r="AD100" s="19"/>
      <c r="AE100" s="19"/>
      <c r="AF100" s="19"/>
      <c r="AG100" s="19"/>
      <c r="AH100" t="s" s="18">
        <v>170</v>
      </c>
      <c r="AI100" t="s" s="18">
        <v>67</v>
      </c>
      <c r="AJ100" s="19"/>
      <c r="AK100" s="22"/>
      <c r="AL100" s="23"/>
      <c r="AM100" s="17"/>
      <c r="AN100" s="17"/>
      <c r="AO100" s="17"/>
      <c r="AP100" s="17"/>
      <c r="AQ100" s="17"/>
      <c r="AR100" s="17"/>
      <c r="AS100" s="17"/>
      <c r="AT100" s="17"/>
      <c r="AU100" s="17"/>
      <c r="AV100" s="17"/>
      <c r="AW100" s="17"/>
    </row>
    <row r="101" ht="13.55" customHeight="1">
      <c r="A101" t="s" s="51">
        <v>168</v>
      </c>
      <c r="B101" s="17"/>
      <c r="C101" s="95"/>
      <c r="D101" s="17"/>
      <c r="E101" s="17"/>
      <c r="F101" s="17"/>
      <c r="G101" s="17"/>
      <c r="H101" s="17"/>
      <c r="I101" s="17"/>
      <c r="J101" s="17"/>
      <c r="K101" s="17"/>
      <c r="L101" s="17"/>
      <c r="M101" s="17"/>
      <c r="N101" t="s" s="18">
        <v>169</v>
      </c>
      <c r="O101" t="s" s="18">
        <v>61</v>
      </c>
      <c r="P101" t="s" s="18">
        <v>58</v>
      </c>
      <c r="Q101" s="94">
        <v>0.7937516897171421</v>
      </c>
      <c r="R101" s="94">
        <v>0.5967969214107161</v>
      </c>
      <c r="S101" s="94">
        <v>1.05570542059687</v>
      </c>
      <c r="T101" s="20">
        <v>-0.2309846</v>
      </c>
      <c r="U101" s="21">
        <f>LN(R101)</f>
        <v>-0.5161783886</v>
      </c>
      <c r="V101" s="21">
        <f>LN(S101)</f>
        <v>0.0542091885999985</v>
      </c>
      <c r="W101" s="21">
        <f>(V101-U101)/(2*1.959964)</f>
        <v>0.145509707627283</v>
      </c>
      <c r="X101" s="19"/>
      <c r="Y101" s="19"/>
      <c r="Z101" s="19"/>
      <c r="AA101" s="19"/>
      <c r="AB101" s="19"/>
      <c r="AC101" s="19"/>
      <c r="AD101" s="19"/>
      <c r="AE101" s="19"/>
      <c r="AF101" s="19"/>
      <c r="AG101" s="19"/>
      <c r="AH101" t="s" s="18">
        <v>169</v>
      </c>
      <c r="AI101" t="s" s="18">
        <v>61</v>
      </c>
      <c r="AJ101" s="19"/>
      <c r="AK101" s="22"/>
      <c r="AL101" s="23"/>
      <c r="AM101" s="17"/>
      <c r="AN101" s="17"/>
      <c r="AO101" s="17"/>
      <c r="AP101" s="17"/>
      <c r="AQ101" s="17"/>
      <c r="AR101" s="17"/>
      <c r="AS101" s="17"/>
      <c r="AT101" s="17"/>
      <c r="AU101" s="17"/>
      <c r="AV101" s="17"/>
      <c r="AW101" s="17"/>
    </row>
    <row r="102" ht="13.55" customHeight="1">
      <c r="A102" t="s" s="51">
        <v>168</v>
      </c>
      <c r="B102" s="17"/>
      <c r="C102" s="95"/>
      <c r="D102" s="17"/>
      <c r="E102" s="17"/>
      <c r="F102" s="17"/>
      <c r="G102" s="17"/>
      <c r="H102" s="17"/>
      <c r="I102" s="17"/>
      <c r="J102" s="17"/>
      <c r="K102" s="17"/>
      <c r="L102" s="17"/>
      <c r="M102" s="17"/>
      <c r="N102" t="s" s="18">
        <v>170</v>
      </c>
      <c r="O102" t="s" s="18">
        <v>61</v>
      </c>
      <c r="P102" t="s" s="18">
        <v>58</v>
      </c>
      <c r="Q102" s="94">
        <v>0.946291971121382</v>
      </c>
      <c r="R102" s="94">
        <v>0.8720272283400889</v>
      </c>
      <c r="S102" s="94">
        <v>1.02688134671359</v>
      </c>
      <c r="T102" s="20">
        <v>-0.05520412</v>
      </c>
      <c r="U102" s="21">
        <f>LN(R102)</f>
        <v>-0.1369346304</v>
      </c>
      <c r="V102" s="21">
        <f>LN(S102)</f>
        <v>0.0265263903999998</v>
      </c>
      <c r="W102" s="21">
        <f>(V102-U102)/(2*1.959964)</f>
        <v>0.041700005918476</v>
      </c>
      <c r="X102" s="19"/>
      <c r="Y102" s="19"/>
      <c r="Z102" s="19"/>
      <c r="AA102" s="19"/>
      <c r="AB102" s="19"/>
      <c r="AC102" s="19"/>
      <c r="AD102" s="19"/>
      <c r="AE102" s="19"/>
      <c r="AF102" s="19"/>
      <c r="AG102" s="19"/>
      <c r="AH102" t="s" s="18">
        <v>170</v>
      </c>
      <c r="AI102" t="s" s="18">
        <v>61</v>
      </c>
      <c r="AJ102" s="19"/>
      <c r="AK102" s="22"/>
      <c r="AL102" s="23"/>
      <c r="AM102" s="17"/>
      <c r="AN102" s="17"/>
      <c r="AO102" s="17"/>
      <c r="AP102" s="17"/>
      <c r="AQ102" s="17"/>
      <c r="AR102" s="17"/>
      <c r="AS102" s="17"/>
      <c r="AT102" s="17"/>
      <c r="AU102" s="17"/>
      <c r="AV102" s="17"/>
      <c r="AW102" s="17"/>
    </row>
    <row r="103" ht="13.55" customHeight="1">
      <c r="A103" t="s" s="51">
        <v>168</v>
      </c>
      <c r="B103" s="17"/>
      <c r="C103" s="95"/>
      <c r="D103" s="17"/>
      <c r="E103" s="17"/>
      <c r="F103" s="17"/>
      <c r="G103" s="17"/>
      <c r="H103" s="17"/>
      <c r="I103" s="17"/>
      <c r="J103" s="17"/>
      <c r="K103" s="17"/>
      <c r="L103" s="17"/>
      <c r="M103" s="17"/>
      <c r="N103" t="s" s="18">
        <v>169</v>
      </c>
      <c r="O103" t="s" s="18">
        <v>64</v>
      </c>
      <c r="P103" t="s" s="18">
        <v>58</v>
      </c>
      <c r="Q103" s="94">
        <v>0.807279327395463</v>
      </c>
      <c r="R103" s="94">
        <v>0.601900576156057</v>
      </c>
      <c r="S103" s="94">
        <v>1.08273681444542</v>
      </c>
      <c r="T103" s="20">
        <v>-0.21408554</v>
      </c>
      <c r="U103" s="21">
        <f>LN(R103)</f>
        <v>-0.5076630032</v>
      </c>
      <c r="V103" s="21">
        <f>LN(S103)</f>
        <v>0.07949192320000011</v>
      </c>
      <c r="W103" s="21">
        <f>(V103-U103)/(2*1.959964)</f>
        <v>0.14978717119294</v>
      </c>
      <c r="X103" s="19"/>
      <c r="Y103" s="19"/>
      <c r="Z103" s="19"/>
      <c r="AA103" s="19"/>
      <c r="AB103" s="19"/>
      <c r="AC103" s="19"/>
      <c r="AD103" s="19"/>
      <c r="AE103" s="19"/>
      <c r="AF103" s="19"/>
      <c r="AG103" s="19"/>
      <c r="AH103" t="s" s="18">
        <v>169</v>
      </c>
      <c r="AI103" t="s" s="18">
        <v>64</v>
      </c>
      <c r="AJ103" s="19"/>
      <c r="AK103" s="22"/>
      <c r="AL103" s="23"/>
      <c r="AM103" s="17"/>
      <c r="AN103" s="17"/>
      <c r="AO103" s="17"/>
      <c r="AP103" s="17"/>
      <c r="AQ103" s="17"/>
      <c r="AR103" s="17"/>
      <c r="AS103" s="17"/>
      <c r="AT103" s="17"/>
      <c r="AU103" s="17"/>
      <c r="AV103" s="17"/>
      <c r="AW103" s="17"/>
    </row>
    <row r="104" ht="13.55" customHeight="1">
      <c r="A104" t="s" s="51">
        <v>168</v>
      </c>
      <c r="B104" s="17"/>
      <c r="C104" s="95"/>
      <c r="D104" s="17"/>
      <c r="E104" s="17"/>
      <c r="F104" s="17"/>
      <c r="G104" s="17"/>
      <c r="H104" s="17"/>
      <c r="I104" s="17"/>
      <c r="J104" s="17"/>
      <c r="K104" s="17"/>
      <c r="L104" s="17"/>
      <c r="M104" s="17"/>
      <c r="N104" t="s" s="18">
        <v>170</v>
      </c>
      <c r="O104" t="s" s="18">
        <v>64</v>
      </c>
      <c r="P104" t="s" s="18">
        <v>58</v>
      </c>
      <c r="Q104" s="94">
        <v>0.962419305284798</v>
      </c>
      <c r="R104" s="94">
        <v>0.844180840113871</v>
      </c>
      <c r="S104" s="94">
        <v>1.09721859958339</v>
      </c>
      <c r="T104" s="20">
        <v>-0.038305055</v>
      </c>
      <c r="U104" s="21">
        <f>LN(R104)</f>
        <v>-0.1693885418</v>
      </c>
      <c r="V104" s="21">
        <f>LN(S104)</f>
        <v>0.0927784317999978</v>
      </c>
      <c r="W104" s="21">
        <f>(V104-U104)/(2*1.959964)</f>
        <v>0.0668805584184194</v>
      </c>
      <c r="X104" s="19"/>
      <c r="Y104" s="19"/>
      <c r="Z104" s="19"/>
      <c r="AA104" s="19"/>
      <c r="AB104" s="19"/>
      <c r="AC104" s="19"/>
      <c r="AD104" s="19"/>
      <c r="AE104" s="19"/>
      <c r="AF104" s="19"/>
      <c r="AG104" s="19"/>
      <c r="AH104" t="s" s="18">
        <v>170</v>
      </c>
      <c r="AI104" t="s" s="18">
        <v>64</v>
      </c>
      <c r="AJ104" s="19"/>
      <c r="AK104" s="22"/>
      <c r="AL104" s="23"/>
      <c r="AM104" s="17"/>
      <c r="AN104" s="17"/>
      <c r="AO104" s="17"/>
      <c r="AP104" s="17"/>
      <c r="AQ104" s="17"/>
      <c r="AR104" s="17"/>
      <c r="AS104" s="17"/>
      <c r="AT104" s="17"/>
      <c r="AU104" s="17"/>
      <c r="AV104" s="17"/>
      <c r="AW104" s="17"/>
    </row>
    <row r="105" ht="13.55" customHeight="1">
      <c r="A105" t="s" s="51">
        <v>168</v>
      </c>
      <c r="B105" s="17"/>
      <c r="C105" s="95"/>
      <c r="D105" s="17"/>
      <c r="E105" s="17"/>
      <c r="F105" s="17"/>
      <c r="G105" s="17"/>
      <c r="H105" s="17"/>
      <c r="I105" s="17"/>
      <c r="J105" s="17"/>
      <c r="K105" s="17"/>
      <c r="L105" s="17"/>
      <c r="M105" s="17"/>
      <c r="N105" t="s" s="18">
        <v>170</v>
      </c>
      <c r="O105" t="s" s="18">
        <v>169</v>
      </c>
      <c r="P105" t="s" s="18">
        <v>58</v>
      </c>
      <c r="Q105" s="94">
        <v>1.19217634722068</v>
      </c>
      <c r="R105" s="94">
        <v>0.87427715203767</v>
      </c>
      <c r="S105" s="94">
        <v>1.62566806139204</v>
      </c>
      <c r="T105" s="20">
        <v>0.1757805</v>
      </c>
      <c r="U105" s="21">
        <f>LN(R105)</f>
        <v>-0.134357846</v>
      </c>
      <c r="V105" s="21">
        <f>LN(S105)</f>
        <v>0.485918846</v>
      </c>
      <c r="W105" s="21">
        <f>(V105-U105)/(2*1.959964)</f>
        <v>0.158236756389403</v>
      </c>
      <c r="X105" s="19"/>
      <c r="Y105" s="19"/>
      <c r="Z105" s="19"/>
      <c r="AA105" s="19"/>
      <c r="AB105" s="19"/>
      <c r="AC105" s="19"/>
      <c r="AD105" s="19"/>
      <c r="AE105" s="19"/>
      <c r="AF105" s="19"/>
      <c r="AG105" s="19"/>
      <c r="AH105" t="s" s="18">
        <v>170</v>
      </c>
      <c r="AI105" t="s" s="18">
        <v>169</v>
      </c>
      <c r="AJ105" s="19"/>
      <c r="AK105" s="22"/>
      <c r="AL105" s="23"/>
      <c r="AM105" s="17"/>
      <c r="AN105" s="17"/>
      <c r="AO105" s="17"/>
      <c r="AP105" s="17"/>
      <c r="AQ105" s="17"/>
      <c r="AR105" s="17"/>
      <c r="AS105" s="17"/>
      <c r="AT105" s="17"/>
      <c r="AU105" s="17"/>
      <c r="AV105" s="17"/>
      <c r="AW105" s="17"/>
    </row>
    <row r="106" ht="13.55" customHeight="1">
      <c r="A106" t="s" s="51">
        <v>168</v>
      </c>
      <c r="B106" s="17"/>
      <c r="C106" s="95"/>
      <c r="D106" s="17"/>
      <c r="E106" s="17"/>
      <c r="F106" s="17"/>
      <c r="G106" s="17"/>
      <c r="H106" s="17"/>
      <c r="I106" s="17"/>
      <c r="J106" s="17"/>
      <c r="K106" s="17"/>
      <c r="L106" s="17"/>
      <c r="M106" s="17"/>
      <c r="N106" t="s" s="18">
        <v>132</v>
      </c>
      <c r="O106" t="s" s="18">
        <v>169</v>
      </c>
      <c r="P106" t="s" s="18">
        <v>58</v>
      </c>
      <c r="Q106" s="94">
        <v>1.21152203584141</v>
      </c>
      <c r="R106" s="94">
        <v>0.668478087223381</v>
      </c>
      <c r="S106" s="94">
        <v>2.19571242705349</v>
      </c>
      <c r="T106" s="20">
        <v>0.19187745</v>
      </c>
      <c r="U106" s="21">
        <f>LN(R106)</f>
        <v>-0.402751661999999</v>
      </c>
      <c r="V106" s="21">
        <f>LN(S106)</f>
        <v>0.786506562000001</v>
      </c>
      <c r="W106" s="21">
        <f>(V106-U106)/(2*1.959964)</f>
        <v>0.303387772428473</v>
      </c>
      <c r="X106" s="19"/>
      <c r="Y106" s="19"/>
      <c r="Z106" s="19"/>
      <c r="AA106" s="19"/>
      <c r="AB106" s="19"/>
      <c r="AC106" s="19"/>
      <c r="AD106" s="19"/>
      <c r="AE106" s="19"/>
      <c r="AF106" s="19"/>
      <c r="AG106" s="19"/>
      <c r="AH106" t="s" s="18">
        <v>132</v>
      </c>
      <c r="AI106" t="s" s="18">
        <v>169</v>
      </c>
      <c r="AJ106" s="19"/>
      <c r="AK106" s="22"/>
      <c r="AL106" s="23"/>
      <c r="AM106" s="17"/>
      <c r="AN106" s="17"/>
      <c r="AO106" s="17"/>
      <c r="AP106" s="17"/>
      <c r="AQ106" s="17"/>
      <c r="AR106" s="17"/>
      <c r="AS106" s="17"/>
      <c r="AT106" s="17"/>
      <c r="AU106" s="17"/>
      <c r="AV106" s="17"/>
      <c r="AW106" s="17"/>
    </row>
    <row r="107" ht="13.55" customHeight="1">
      <c r="A107" t="s" s="51">
        <v>168</v>
      </c>
      <c r="B107" s="17"/>
      <c r="C107" s="95"/>
      <c r="D107" s="17"/>
      <c r="E107" s="17"/>
      <c r="F107" s="17"/>
      <c r="G107" s="17"/>
      <c r="H107" s="17"/>
      <c r="I107" s="17"/>
      <c r="J107" s="17"/>
      <c r="K107" s="17"/>
      <c r="L107" s="17"/>
      <c r="M107" s="17"/>
      <c r="N107" t="s" s="18">
        <v>63</v>
      </c>
      <c r="O107" t="s" s="18">
        <v>169</v>
      </c>
      <c r="P107" t="s" s="18">
        <v>58</v>
      </c>
      <c r="Q107" s="94">
        <v>1.20152622158857</v>
      </c>
      <c r="R107" s="94">
        <v>0.900418798702022</v>
      </c>
      <c r="S107" s="94">
        <v>1.60332643348405</v>
      </c>
      <c r="T107" s="20">
        <v>0.1835926</v>
      </c>
      <c r="U107" s="21">
        <f>LN(R107)</f>
        <v>-0.104895292</v>
      </c>
      <c r="V107" s="21">
        <f>LN(S107)</f>
        <v>0.472080491999999</v>
      </c>
      <c r="W107" s="21">
        <f>(V107-U107)/(2*1.959964)</f>
        <v>0.147190403497207</v>
      </c>
      <c r="X107" s="19"/>
      <c r="Y107" s="19"/>
      <c r="Z107" s="19"/>
      <c r="AA107" s="19"/>
      <c r="AB107" s="19"/>
      <c r="AC107" s="19"/>
      <c r="AD107" s="19"/>
      <c r="AE107" s="19"/>
      <c r="AF107" s="19"/>
      <c r="AG107" s="19"/>
      <c r="AH107" t="s" s="18">
        <v>63</v>
      </c>
      <c r="AI107" t="s" s="18">
        <v>169</v>
      </c>
      <c r="AJ107" s="19"/>
      <c r="AK107" s="22"/>
      <c r="AL107" s="23"/>
      <c r="AM107" s="17"/>
      <c r="AN107" s="17"/>
      <c r="AO107" s="17"/>
      <c r="AP107" s="17"/>
      <c r="AQ107" s="17"/>
      <c r="AR107" s="17"/>
      <c r="AS107" s="17"/>
      <c r="AT107" s="17"/>
      <c r="AU107" s="17"/>
      <c r="AV107" s="17"/>
      <c r="AW107" s="17"/>
    </row>
    <row r="108" ht="13.55" customHeight="1">
      <c r="A108" t="s" s="51">
        <v>168</v>
      </c>
      <c r="B108" s="17"/>
      <c r="C108" s="17"/>
      <c r="D108" s="17"/>
      <c r="E108" s="17"/>
      <c r="F108" s="17"/>
      <c r="G108" s="17"/>
      <c r="H108" s="17"/>
      <c r="I108" s="17"/>
      <c r="J108" s="17"/>
      <c r="K108" s="17"/>
      <c r="L108" s="17"/>
      <c r="M108" s="17"/>
      <c r="N108" t="s" s="18">
        <v>132</v>
      </c>
      <c r="O108" t="s" s="18">
        <v>170</v>
      </c>
      <c r="P108" t="s" s="18">
        <v>58</v>
      </c>
      <c r="Q108" s="94">
        <v>1.01622722926343</v>
      </c>
      <c r="R108" s="94">
        <v>0.580134721480193</v>
      </c>
      <c r="S108" s="94">
        <v>1.78013441233354</v>
      </c>
      <c r="T108" s="20">
        <v>0.016096975</v>
      </c>
      <c r="U108" s="21">
        <f>LN(R108)</f>
        <v>-0.544494924</v>
      </c>
      <c r="V108" s="21">
        <f>LN(S108)</f>
        <v>0.576688873999998</v>
      </c>
      <c r="W108" s="21">
        <f>(V108-U108)/(2*1.959964)</f>
        <v>0.286021528456645</v>
      </c>
      <c r="X108" s="19"/>
      <c r="Y108" s="19"/>
      <c r="Z108" s="19"/>
      <c r="AA108" s="19"/>
      <c r="AB108" s="19"/>
      <c r="AC108" s="19"/>
      <c r="AD108" s="19"/>
      <c r="AE108" s="19"/>
      <c r="AF108" s="19"/>
      <c r="AG108" s="19"/>
      <c r="AH108" t="s" s="18">
        <v>132</v>
      </c>
      <c r="AI108" t="s" s="18">
        <v>170</v>
      </c>
      <c r="AJ108" s="19"/>
      <c r="AK108" s="22"/>
      <c r="AL108" s="23"/>
      <c r="AM108" s="17"/>
      <c r="AN108" s="17"/>
      <c r="AO108" s="17"/>
      <c r="AP108" s="17"/>
      <c r="AQ108" s="17"/>
      <c r="AR108" s="17"/>
      <c r="AS108" s="17"/>
      <c r="AT108" s="17"/>
      <c r="AU108" s="17"/>
      <c r="AV108" s="17"/>
      <c r="AW108" s="17"/>
    </row>
    <row r="109" ht="13.55" customHeight="1">
      <c r="A109" t="s" s="51">
        <v>168</v>
      </c>
      <c r="B109" s="17"/>
      <c r="C109" s="17"/>
      <c r="D109" s="17"/>
      <c r="E109" s="17"/>
      <c r="F109" s="17"/>
      <c r="G109" s="17"/>
      <c r="H109" s="17"/>
      <c r="I109" s="17"/>
      <c r="J109" s="17"/>
      <c r="K109" s="17"/>
      <c r="L109" s="17"/>
      <c r="M109" s="17"/>
      <c r="N109" t="s" s="18">
        <v>63</v>
      </c>
      <c r="O109" t="s" s="18">
        <v>170</v>
      </c>
      <c r="P109" t="s" s="18">
        <v>58</v>
      </c>
      <c r="Q109" s="94">
        <v>1.00784271422614</v>
      </c>
      <c r="R109" s="94">
        <v>0.923737585917762</v>
      </c>
      <c r="S109" s="94">
        <v>1.09960550713062</v>
      </c>
      <c r="T109" s="20">
        <v>0.00781212</v>
      </c>
      <c r="U109" s="21">
        <f>LN(R109)</f>
        <v>-0.0793272456000003</v>
      </c>
      <c r="V109" s="21">
        <f>LN(S109)</f>
        <v>0.09495148559999531</v>
      </c>
      <c r="W109" s="21">
        <f>(V109-U109)/(2*1.959964)</f>
        <v>0.0444596766063039</v>
      </c>
      <c r="X109" s="19"/>
      <c r="Y109" s="19"/>
      <c r="Z109" s="19"/>
      <c r="AA109" s="19"/>
      <c r="AB109" s="19"/>
      <c r="AC109" s="19"/>
      <c r="AD109" s="19"/>
      <c r="AE109" s="19"/>
      <c r="AF109" s="19"/>
      <c r="AG109" s="19"/>
      <c r="AH109" t="s" s="18">
        <v>63</v>
      </c>
      <c r="AI109" t="s" s="18">
        <v>170</v>
      </c>
      <c r="AJ109" s="19"/>
      <c r="AK109" s="22"/>
      <c r="AL109" s="23"/>
      <c r="AM109" s="17"/>
      <c r="AN109" s="17"/>
      <c r="AO109" s="17"/>
      <c r="AP109" s="17"/>
      <c r="AQ109" s="17"/>
      <c r="AR109" s="17"/>
      <c r="AS109" s="17"/>
      <c r="AT109" s="17"/>
      <c r="AU109" s="17"/>
      <c r="AV109" s="17"/>
      <c r="AW109" s="17"/>
    </row>
    <row r="110" ht="13.55" customHeight="1">
      <c r="A110" t="s" s="51">
        <v>171</v>
      </c>
      <c r="B110" s="17"/>
      <c r="C110" s="17"/>
      <c r="D110" s="17"/>
      <c r="E110" s="17"/>
      <c r="F110" s="17"/>
      <c r="G110" s="17"/>
      <c r="H110" s="17"/>
      <c r="I110" s="17"/>
      <c r="J110" s="17"/>
      <c r="K110" s="17"/>
      <c r="L110" s="17"/>
      <c r="M110" s="17"/>
      <c r="N110" t="s" s="18">
        <v>68</v>
      </c>
      <c r="O110" t="s" s="18">
        <v>66</v>
      </c>
      <c r="P110" t="s" s="18">
        <v>58</v>
      </c>
      <c r="Q110" s="94">
        <v>0.965515850853262</v>
      </c>
      <c r="R110" s="94">
        <v>0.948917582523075</v>
      </c>
      <c r="S110" s="94">
        <v>0.982404452629299</v>
      </c>
      <c r="T110" s="20">
        <v>-0.03509276</v>
      </c>
      <c r="U110" s="21">
        <f>LN(R110)</f>
        <v>-0.0524333307999999</v>
      </c>
      <c r="V110" s="21">
        <f>LN(S110)</f>
        <v>-0.0177521891999996</v>
      </c>
      <c r="W110" s="21">
        <f>(V110-U110)/(2*1.959964)</f>
        <v>0.008847392503127679</v>
      </c>
      <c r="X110" s="19"/>
      <c r="Y110" s="19"/>
      <c r="Z110" s="19"/>
      <c r="AA110" s="19"/>
      <c r="AB110" s="19"/>
      <c r="AC110" s="19"/>
      <c r="AD110" s="19"/>
      <c r="AE110" s="19"/>
      <c r="AF110" s="19"/>
      <c r="AG110" s="19"/>
      <c r="AH110" s="19"/>
      <c r="AI110" s="19"/>
      <c r="AJ110" t="s" s="18">
        <v>68</v>
      </c>
      <c r="AK110" t="s" s="24">
        <v>66</v>
      </c>
      <c r="AL110" s="23"/>
      <c r="AM110" s="17"/>
      <c r="AN110" s="17"/>
      <c r="AO110" s="17"/>
      <c r="AP110" s="17"/>
      <c r="AQ110" s="17"/>
      <c r="AR110" s="17"/>
      <c r="AS110" s="17"/>
      <c r="AT110" s="17"/>
      <c r="AU110" s="17"/>
      <c r="AV110" s="17"/>
      <c r="AW110" s="17"/>
    </row>
    <row r="111" ht="13.55" customHeight="1">
      <c r="A111" t="s" s="51">
        <v>171</v>
      </c>
      <c r="B111" s="17"/>
      <c r="C111" s="17"/>
      <c r="D111" s="17"/>
      <c r="E111" s="17"/>
      <c r="F111" s="17"/>
      <c r="G111" s="17"/>
      <c r="H111" s="17"/>
      <c r="I111" s="17"/>
      <c r="J111" s="17"/>
      <c r="K111" s="17"/>
      <c r="L111" s="17"/>
      <c r="M111" s="17"/>
      <c r="N111" t="s" s="18">
        <v>61</v>
      </c>
      <c r="O111" t="s" s="18">
        <v>66</v>
      </c>
      <c r="P111" t="s" s="18">
        <v>58</v>
      </c>
      <c r="Q111" s="94">
        <v>0.949719382371733</v>
      </c>
      <c r="R111" s="94">
        <v>0.901971409866912</v>
      </c>
      <c r="S111" s="94">
        <v>0.999995005812471</v>
      </c>
      <c r="T111" s="20">
        <v>-0.051588725</v>
      </c>
      <c r="U111" s="21">
        <f>LN(R111)</f>
        <v>-0.1031724558</v>
      </c>
      <c r="V111" s="21">
        <f>LN(S111)</f>
        <v>-4.9941999999688e-06</v>
      </c>
      <c r="W111" s="21">
        <f>(V111-U111)/(2*1.959964)</f>
        <v>0.0263187134049401</v>
      </c>
      <c r="X111" s="19"/>
      <c r="Y111" s="19"/>
      <c r="Z111" s="19"/>
      <c r="AA111" s="19"/>
      <c r="AB111" s="19"/>
      <c r="AC111" s="19"/>
      <c r="AD111" s="19"/>
      <c r="AE111" s="19"/>
      <c r="AF111" s="19"/>
      <c r="AG111" s="19"/>
      <c r="AH111" s="19"/>
      <c r="AI111" s="19"/>
      <c r="AJ111" t="s" s="18">
        <v>61</v>
      </c>
      <c r="AK111" t="s" s="24">
        <v>66</v>
      </c>
      <c r="AL111" s="23"/>
      <c r="AM111" s="17"/>
      <c r="AN111" s="17"/>
      <c r="AO111" s="17"/>
      <c r="AP111" s="17"/>
      <c r="AQ111" s="17"/>
      <c r="AR111" s="17"/>
      <c r="AS111" s="17"/>
      <c r="AT111" s="17"/>
      <c r="AU111" s="17"/>
      <c r="AV111" s="17"/>
      <c r="AW111" s="17"/>
    </row>
    <row r="112" ht="13.55" customHeight="1">
      <c r="A112" t="s" s="51">
        <v>171</v>
      </c>
      <c r="B112" s="17"/>
      <c r="C112" s="17"/>
      <c r="D112" s="17"/>
      <c r="E112" s="17"/>
      <c r="F112" s="17"/>
      <c r="G112" s="17"/>
      <c r="H112" s="17"/>
      <c r="I112" s="17"/>
      <c r="J112" s="17"/>
      <c r="K112" s="17"/>
      <c r="L112" s="17"/>
      <c r="M112" s="17"/>
      <c r="N112" t="s" s="18">
        <v>64</v>
      </c>
      <c r="O112" t="s" s="18">
        <v>66</v>
      </c>
      <c r="P112" t="s" s="18">
        <v>58</v>
      </c>
      <c r="Q112" s="94">
        <v>0.954941563906758</v>
      </c>
      <c r="R112" s="94">
        <v>0.903231242360821</v>
      </c>
      <c r="S112" s="94">
        <v>1.00961232042104</v>
      </c>
      <c r="T112" s="20">
        <v>-0.04610513</v>
      </c>
      <c r="U112" s="21">
        <f>LN(R112)</f>
        <v>-0.101776676000001</v>
      </c>
      <c r="V112" s="21">
        <f>LN(S112)</f>
        <v>0.009566416000003811</v>
      </c>
      <c r="W112" s="21">
        <f>(V112-U112)/(2*1.959964)</f>
        <v>0.0284043717129511</v>
      </c>
      <c r="X112" s="19"/>
      <c r="Y112" s="19"/>
      <c r="Z112" s="19"/>
      <c r="AA112" s="19"/>
      <c r="AB112" s="19"/>
      <c r="AC112" s="19"/>
      <c r="AD112" s="19"/>
      <c r="AE112" s="19"/>
      <c r="AF112" s="19"/>
      <c r="AG112" s="19"/>
      <c r="AH112" s="19"/>
      <c r="AI112" s="19"/>
      <c r="AJ112" t="s" s="18">
        <v>64</v>
      </c>
      <c r="AK112" t="s" s="24">
        <v>66</v>
      </c>
      <c r="AL112" s="23"/>
      <c r="AM112" s="17"/>
      <c r="AN112" s="17"/>
      <c r="AO112" s="17"/>
      <c r="AP112" s="17"/>
      <c r="AQ112" s="17"/>
      <c r="AR112" s="17"/>
      <c r="AS112" s="17"/>
      <c r="AT112" s="17"/>
      <c r="AU112" s="17"/>
      <c r="AV112" s="17"/>
      <c r="AW112" s="17"/>
    </row>
    <row r="113" ht="13.55" customHeight="1">
      <c r="A113" t="s" s="51">
        <v>171</v>
      </c>
      <c r="B113" s="17"/>
      <c r="C113" s="17"/>
      <c r="D113" s="17"/>
      <c r="E113" s="17"/>
      <c r="F113" s="17"/>
      <c r="G113" s="17"/>
      <c r="H113" s="17"/>
      <c r="I113" s="17"/>
      <c r="J113" s="17"/>
      <c r="K113" s="17"/>
      <c r="L113" s="17"/>
      <c r="M113" s="17"/>
      <c r="N113" t="s" s="18">
        <v>65</v>
      </c>
      <c r="O113" t="s" s="18">
        <v>66</v>
      </c>
      <c r="P113" t="s" s="18">
        <v>58</v>
      </c>
      <c r="Q113" s="94">
        <v>0.8921202732585209</v>
      </c>
      <c r="R113" s="94">
        <v>0.826239422428626</v>
      </c>
      <c r="S113" s="94">
        <v>0.963254185596076</v>
      </c>
      <c r="T113" s="20">
        <v>-0.11415432</v>
      </c>
      <c r="U113" s="21">
        <f>LN(R113)</f>
        <v>-0.1908706898</v>
      </c>
      <c r="V113" s="21">
        <f>LN(S113)</f>
        <v>-0.0374379501999996</v>
      </c>
      <c r="W113" s="21">
        <f>(V113-U113)/(2*1.959964)</f>
        <v>0.0391417239296233</v>
      </c>
      <c r="X113" s="19"/>
      <c r="Y113" s="19"/>
      <c r="Z113" s="19"/>
      <c r="AA113" s="19"/>
      <c r="AB113" s="19"/>
      <c r="AC113" s="19"/>
      <c r="AD113" s="19"/>
      <c r="AE113" s="19"/>
      <c r="AF113" s="19"/>
      <c r="AG113" s="19"/>
      <c r="AH113" s="19"/>
      <c r="AI113" s="19"/>
      <c r="AJ113" t="s" s="18">
        <v>65</v>
      </c>
      <c r="AK113" t="s" s="24">
        <v>66</v>
      </c>
      <c r="AL113" s="23"/>
      <c r="AM113" s="17"/>
      <c r="AN113" s="17"/>
      <c r="AO113" s="17"/>
      <c r="AP113" s="17"/>
      <c r="AQ113" s="17"/>
      <c r="AR113" s="17"/>
      <c r="AS113" s="17"/>
      <c r="AT113" s="17"/>
      <c r="AU113" s="17"/>
      <c r="AV113" s="17"/>
      <c r="AW113" s="17"/>
    </row>
    <row r="114" ht="13.55" customHeight="1">
      <c r="A114" t="s" s="51">
        <v>171</v>
      </c>
      <c r="B114" s="17"/>
      <c r="C114" s="17"/>
      <c r="D114" s="17"/>
      <c r="E114" s="17"/>
      <c r="F114" s="17"/>
      <c r="G114" s="17"/>
      <c r="H114" s="17"/>
      <c r="I114" s="17"/>
      <c r="J114" s="17"/>
      <c r="K114" s="17"/>
      <c r="L114" s="17"/>
      <c r="M114" s="17"/>
      <c r="N114" t="s" s="18">
        <v>132</v>
      </c>
      <c r="O114" t="s" s="18">
        <v>66</v>
      </c>
      <c r="P114" t="s" s="18">
        <v>58</v>
      </c>
      <c r="Q114" s="94">
        <v>1.0172075684378</v>
      </c>
      <c r="R114" s="94">
        <v>0.594214552227479</v>
      </c>
      <c r="S114" s="94">
        <v>1.7413091507241</v>
      </c>
      <c r="T114" s="20">
        <v>0.017061195</v>
      </c>
      <c r="U114" s="21">
        <f>LN(R114)</f>
        <v>-0.5205148258</v>
      </c>
      <c r="V114" s="21">
        <f>LN(S114)</f>
        <v>0.554637215799999</v>
      </c>
      <c r="W114" s="21">
        <f>(V114-U114)/(2*1.959964)</f>
        <v>0.274278517768693</v>
      </c>
      <c r="X114" s="19"/>
      <c r="Y114" s="19"/>
      <c r="Z114" s="19"/>
      <c r="AA114" s="19"/>
      <c r="AB114" s="19"/>
      <c r="AC114" s="19"/>
      <c r="AD114" s="19"/>
      <c r="AE114" s="19"/>
      <c r="AF114" s="19"/>
      <c r="AG114" s="19"/>
      <c r="AH114" s="19"/>
      <c r="AI114" s="19"/>
      <c r="AJ114" t="s" s="18">
        <v>132</v>
      </c>
      <c r="AK114" t="s" s="24">
        <v>66</v>
      </c>
      <c r="AL114" s="23"/>
      <c r="AM114" s="17"/>
      <c r="AN114" s="17"/>
      <c r="AO114" s="17"/>
      <c r="AP114" s="17"/>
      <c r="AQ114" s="17"/>
      <c r="AR114" s="17"/>
      <c r="AS114" s="17"/>
      <c r="AT114" s="17"/>
      <c r="AU114" s="17"/>
      <c r="AV114" s="17"/>
      <c r="AW114" s="17"/>
    </row>
    <row r="115" ht="13.55" customHeight="1">
      <c r="A115" t="s" s="51">
        <v>171</v>
      </c>
      <c r="B115" s="17"/>
      <c r="C115" s="17"/>
      <c r="D115" s="17"/>
      <c r="E115" s="17"/>
      <c r="F115" s="17"/>
      <c r="G115" s="17"/>
      <c r="H115" s="17"/>
      <c r="I115" s="17"/>
      <c r="J115" s="17"/>
      <c r="K115" s="17"/>
      <c r="L115" s="17"/>
      <c r="M115" s="17"/>
      <c r="N115" t="s" s="18">
        <v>63</v>
      </c>
      <c r="O115" t="s" s="18">
        <v>66</v>
      </c>
      <c r="P115" t="s" s="18">
        <v>58</v>
      </c>
      <c r="Q115" s="94">
        <v>0.913699519373425</v>
      </c>
      <c r="R115" s="94">
        <v>0.886581708275245</v>
      </c>
      <c r="S115" s="94">
        <v>0.9416467810139429</v>
      </c>
      <c r="T115" s="20">
        <v>-0.09025351500000001</v>
      </c>
      <c r="U115" s="21">
        <f>LN(R115)</f>
        <v>-0.120381988200001</v>
      </c>
      <c r="V115" s="21">
        <f>LN(S115)</f>
        <v>-0.0601250418000003</v>
      </c>
      <c r="W115" s="21">
        <f>(V115-U115)/(2*1.959964)</f>
        <v>0.015371952341982</v>
      </c>
      <c r="X115" s="19"/>
      <c r="Y115" s="19"/>
      <c r="Z115" s="19"/>
      <c r="AA115" s="19"/>
      <c r="AB115" s="19"/>
      <c r="AC115" s="19"/>
      <c r="AD115" s="19"/>
      <c r="AE115" s="19"/>
      <c r="AF115" s="19"/>
      <c r="AG115" s="19"/>
      <c r="AH115" s="19"/>
      <c r="AI115" s="19"/>
      <c r="AJ115" t="s" s="18">
        <v>63</v>
      </c>
      <c r="AK115" t="s" s="24">
        <v>66</v>
      </c>
      <c r="AL115" s="23"/>
      <c r="AM115" s="17"/>
      <c r="AN115" s="17"/>
      <c r="AO115" s="17"/>
      <c r="AP115" s="17"/>
      <c r="AQ115" s="17"/>
      <c r="AR115" s="17"/>
      <c r="AS115" s="17"/>
      <c r="AT115" s="17"/>
      <c r="AU115" s="17"/>
      <c r="AV115" s="17"/>
      <c r="AW115" s="17"/>
    </row>
    <row r="116" ht="13.55" customHeight="1">
      <c r="A116" t="s" s="51">
        <v>171</v>
      </c>
      <c r="B116" s="17"/>
      <c r="C116" s="17"/>
      <c r="D116" s="17"/>
      <c r="E116" s="17"/>
      <c r="F116" s="17"/>
      <c r="G116" s="17"/>
      <c r="H116" s="17"/>
      <c r="I116" s="17"/>
      <c r="J116" s="17"/>
      <c r="K116" s="17"/>
      <c r="L116" s="17"/>
      <c r="M116" s="17"/>
      <c r="N116" t="s" s="18">
        <v>61</v>
      </c>
      <c r="O116" t="s" s="18">
        <v>68</v>
      </c>
      <c r="P116" t="s" s="18">
        <v>58</v>
      </c>
      <c r="Q116" s="94">
        <v>0.9836393483674361</v>
      </c>
      <c r="R116" s="94">
        <v>0.934995747904045</v>
      </c>
      <c r="S116" s="94">
        <v>1.03481365538361</v>
      </c>
      <c r="T116" s="20">
        <v>-0.016495965</v>
      </c>
      <c r="U116" s="21">
        <f>LN(R116)</f>
        <v>-0.0672132973999994</v>
      </c>
      <c r="V116" s="21">
        <f>LN(S116)</f>
        <v>0.0342213674000033</v>
      </c>
      <c r="W116" s="21">
        <f>(V116-U116)/(2*1.959964)</f>
        <v>0.0258766652856896</v>
      </c>
      <c r="X116" s="19"/>
      <c r="Y116" s="19"/>
      <c r="Z116" s="19"/>
      <c r="AA116" s="19"/>
      <c r="AB116" s="19"/>
      <c r="AC116" s="19"/>
      <c r="AD116" s="19"/>
      <c r="AE116" s="19"/>
      <c r="AF116" s="19"/>
      <c r="AG116" s="19"/>
      <c r="AH116" s="19"/>
      <c r="AI116" s="19"/>
      <c r="AJ116" t="s" s="18">
        <v>61</v>
      </c>
      <c r="AK116" t="s" s="24">
        <v>68</v>
      </c>
      <c r="AL116" s="23"/>
      <c r="AM116" s="17"/>
      <c r="AN116" s="17"/>
      <c r="AO116" s="17"/>
      <c r="AP116" s="17"/>
      <c r="AQ116" s="17"/>
      <c r="AR116" s="17"/>
      <c r="AS116" s="17"/>
      <c r="AT116" s="17"/>
      <c r="AU116" s="17"/>
      <c r="AV116" s="17"/>
      <c r="AW116" s="17"/>
    </row>
    <row r="117" ht="13.55" customHeight="1">
      <c r="A117" t="s" s="51">
        <v>171</v>
      </c>
      <c r="B117" s="17"/>
      <c r="C117" s="17"/>
      <c r="D117" s="17"/>
      <c r="E117" s="17"/>
      <c r="F117" s="17"/>
      <c r="G117" s="17"/>
      <c r="H117" s="17"/>
      <c r="I117" s="17"/>
      <c r="J117" s="17"/>
      <c r="K117" s="17"/>
      <c r="L117" s="17"/>
      <c r="M117" s="17"/>
      <c r="N117" t="s" s="18">
        <v>64</v>
      </c>
      <c r="O117" t="s" s="18">
        <v>68</v>
      </c>
      <c r="P117" t="s" s="18">
        <v>58</v>
      </c>
      <c r="Q117" s="94">
        <v>0.9890480441753911</v>
      </c>
      <c r="R117" s="94">
        <v>0.933788662098293</v>
      </c>
      <c r="S117" s="94">
        <v>1.04757754446177</v>
      </c>
      <c r="T117" s="20">
        <v>-0.01101237</v>
      </c>
      <c r="U117" s="21">
        <f>LN(R117)</f>
        <v>-0.06850513819999959</v>
      </c>
      <c r="V117" s="21">
        <f>LN(S117)</f>
        <v>0.0464803982000041</v>
      </c>
      <c r="W117" s="21">
        <f>(V117-U117)/(2*1.959964)</f>
        <v>0.0293335837801112</v>
      </c>
      <c r="X117" s="19"/>
      <c r="Y117" s="19"/>
      <c r="Z117" s="19"/>
      <c r="AA117" s="19"/>
      <c r="AB117" s="19"/>
      <c r="AC117" s="19"/>
      <c r="AD117" s="19"/>
      <c r="AE117" s="19"/>
      <c r="AF117" s="19"/>
      <c r="AG117" s="19"/>
      <c r="AH117" s="19"/>
      <c r="AI117" s="19"/>
      <c r="AJ117" t="s" s="18">
        <v>64</v>
      </c>
      <c r="AK117" t="s" s="24">
        <v>68</v>
      </c>
      <c r="AL117" s="23"/>
      <c r="AM117" s="17"/>
      <c r="AN117" s="17"/>
      <c r="AO117" s="17"/>
      <c r="AP117" s="17"/>
      <c r="AQ117" s="17"/>
      <c r="AR117" s="17"/>
      <c r="AS117" s="17"/>
      <c r="AT117" s="17"/>
      <c r="AU117" s="17"/>
      <c r="AV117" s="17"/>
      <c r="AW117" s="17"/>
    </row>
    <row r="118" ht="13.55" customHeight="1">
      <c r="A118" t="s" s="51">
        <v>171</v>
      </c>
      <c r="B118" s="17"/>
      <c r="C118" s="17"/>
      <c r="D118" s="17"/>
      <c r="E118" s="17"/>
      <c r="F118" s="17"/>
      <c r="G118" s="17"/>
      <c r="H118" s="17"/>
      <c r="I118" s="17"/>
      <c r="J118" s="17"/>
      <c r="K118" s="17"/>
      <c r="L118" s="17"/>
      <c r="M118" s="17"/>
      <c r="N118" t="s" s="18">
        <v>65</v>
      </c>
      <c r="O118" t="s" s="18">
        <v>68</v>
      </c>
      <c r="P118" t="s" s="18">
        <v>58</v>
      </c>
      <c r="Q118" s="94">
        <v>0.923983042298188</v>
      </c>
      <c r="R118" s="94">
        <v>0.855050967081826</v>
      </c>
      <c r="S118" s="94">
        <v>0.9984722494009109</v>
      </c>
      <c r="T118" s="20">
        <v>-0.07906156</v>
      </c>
      <c r="U118" s="21">
        <f>LN(R118)</f>
        <v>-0.156594201200001</v>
      </c>
      <c r="V118" s="21">
        <f>LN(S118)</f>
        <v>-0.00152891880000026</v>
      </c>
      <c r="W118" s="21">
        <f>(V118-U118)/(2*1.959964)</f>
        <v>0.039558196579121</v>
      </c>
      <c r="X118" s="19"/>
      <c r="Y118" s="19"/>
      <c r="Z118" s="19"/>
      <c r="AA118" s="19"/>
      <c r="AB118" s="19"/>
      <c r="AC118" s="19"/>
      <c r="AD118" s="19"/>
      <c r="AE118" s="19"/>
      <c r="AF118" s="19"/>
      <c r="AG118" s="19"/>
      <c r="AH118" s="19"/>
      <c r="AI118" s="19"/>
      <c r="AJ118" t="s" s="18">
        <v>65</v>
      </c>
      <c r="AK118" t="s" s="24">
        <v>68</v>
      </c>
      <c r="AL118" s="23"/>
      <c r="AM118" s="17"/>
      <c r="AN118" s="17"/>
      <c r="AO118" s="17"/>
      <c r="AP118" s="17"/>
      <c r="AQ118" s="17"/>
      <c r="AR118" s="17"/>
      <c r="AS118" s="17"/>
      <c r="AT118" s="17"/>
      <c r="AU118" s="17"/>
      <c r="AV118" s="17"/>
      <c r="AW118" s="17"/>
    </row>
    <row r="119" ht="13.55" customHeight="1">
      <c r="A119" t="s" s="51">
        <v>171</v>
      </c>
      <c r="B119" s="17"/>
      <c r="C119" s="17"/>
      <c r="D119" s="17"/>
      <c r="E119" s="17"/>
      <c r="F119" s="17"/>
      <c r="G119" s="17"/>
      <c r="H119" s="17"/>
      <c r="I119" s="17"/>
      <c r="J119" s="17"/>
      <c r="K119" s="17"/>
      <c r="L119" s="17"/>
      <c r="M119" s="17"/>
      <c r="N119" t="s" s="18">
        <v>132</v>
      </c>
      <c r="O119" t="s" s="18">
        <v>68</v>
      </c>
      <c r="P119" t="s" s="18">
        <v>58</v>
      </c>
      <c r="Q119" s="94">
        <v>1.05353792746007</v>
      </c>
      <c r="R119" s="94">
        <v>0.614739751640943</v>
      </c>
      <c r="S119" s="94">
        <v>1.80554805774976</v>
      </c>
      <c r="T119" s="20">
        <v>0.052153955</v>
      </c>
      <c r="U119" s="21">
        <f>LN(R119)</f>
        <v>-0.486556268799999</v>
      </c>
      <c r="V119" s="21">
        <f>LN(S119)</f>
        <v>0.590864178800003</v>
      </c>
      <c r="W119" s="21">
        <f>(V119-U119)/(2*1.959964)</f>
        <v>0.274857203397614</v>
      </c>
      <c r="X119" s="19"/>
      <c r="Y119" s="19"/>
      <c r="Z119" s="19"/>
      <c r="AA119" s="19"/>
      <c r="AB119" s="19"/>
      <c r="AC119" s="19"/>
      <c r="AD119" s="19"/>
      <c r="AE119" s="19"/>
      <c r="AF119" s="19"/>
      <c r="AG119" s="19"/>
      <c r="AH119" s="19"/>
      <c r="AI119" s="19"/>
      <c r="AJ119" t="s" s="18">
        <v>132</v>
      </c>
      <c r="AK119" t="s" s="24">
        <v>68</v>
      </c>
      <c r="AL119" s="23"/>
      <c r="AM119" s="17"/>
      <c r="AN119" s="17"/>
      <c r="AO119" s="17"/>
      <c r="AP119" s="17"/>
      <c r="AQ119" s="17"/>
      <c r="AR119" s="17"/>
      <c r="AS119" s="17"/>
      <c r="AT119" s="17"/>
      <c r="AU119" s="17"/>
      <c r="AV119" s="17"/>
      <c r="AW119" s="17"/>
    </row>
    <row r="120" ht="13.55" customHeight="1">
      <c r="A120" t="s" s="53">
        <v>171</v>
      </c>
      <c r="B120" s="37"/>
      <c r="C120" s="37"/>
      <c r="D120" s="37"/>
      <c r="E120" s="37"/>
      <c r="F120" s="37"/>
      <c r="G120" s="37"/>
      <c r="H120" s="37"/>
      <c r="I120" s="37"/>
      <c r="J120" s="37"/>
      <c r="K120" s="37"/>
      <c r="L120" s="37"/>
      <c r="M120" s="37"/>
      <c r="N120" t="s" s="25">
        <v>63</v>
      </c>
      <c r="O120" t="s" s="25">
        <v>68</v>
      </c>
      <c r="P120" t="s" s="25">
        <v>58</v>
      </c>
      <c r="Q120" s="96">
        <v>0.946333007962484</v>
      </c>
      <c r="R120" s="96">
        <v>0.91712889003794</v>
      </c>
      <c r="S120" s="96">
        <v>0.97646707206255</v>
      </c>
      <c r="T120" s="27">
        <v>-0.055160755</v>
      </c>
      <c r="U120" s="28">
        <f>LN(R120)</f>
        <v>-0.0865072603999999</v>
      </c>
      <c r="V120" s="28">
        <f>LN(S120)</f>
        <v>-0.0238142496</v>
      </c>
      <c r="W120" s="28">
        <f>(V120-U120)/(2*1.959964)</f>
        <v>0.0159934087564873</v>
      </c>
      <c r="X120" s="26"/>
      <c r="Y120" s="26"/>
      <c r="Z120" s="26"/>
      <c r="AA120" s="26"/>
      <c r="AB120" s="26"/>
      <c r="AC120" s="26"/>
      <c r="AD120" s="26"/>
      <c r="AE120" s="26"/>
      <c r="AF120" s="26"/>
      <c r="AG120" s="26"/>
      <c r="AH120" s="26"/>
      <c r="AI120" s="26"/>
      <c r="AJ120" t="s" s="25">
        <v>63</v>
      </c>
      <c r="AK120" t="s" s="29">
        <v>68</v>
      </c>
      <c r="AL120" s="43"/>
      <c r="AM120" s="37"/>
      <c r="AN120" s="37"/>
      <c r="AO120" s="37"/>
      <c r="AP120" s="37"/>
      <c r="AQ120" s="37"/>
      <c r="AR120" s="37"/>
      <c r="AS120" s="37"/>
      <c r="AT120" s="37"/>
      <c r="AU120" s="37"/>
      <c r="AV120" s="37"/>
      <c r="AW120" s="37"/>
    </row>
    <row r="121" ht="13.55" customHeight="1">
      <c r="A121" s="61">
        <v>73</v>
      </c>
      <c r="B121" t="s" s="30">
        <v>172</v>
      </c>
      <c r="C121" s="45">
        <v>2020</v>
      </c>
      <c r="D121" t="s" s="30">
        <v>173</v>
      </c>
      <c r="E121" t="s" s="30">
        <v>51</v>
      </c>
      <c r="F121" s="47">
        <v>62</v>
      </c>
      <c r="G121" s="47">
        <v>416104</v>
      </c>
      <c r="H121" t="s" s="30">
        <v>52</v>
      </c>
      <c r="I121" s="47">
        <v>77614</v>
      </c>
      <c r="J121" t="s" s="30">
        <v>174</v>
      </c>
      <c r="K121" t="s" s="30">
        <v>175</v>
      </c>
      <c r="L121" t="s" s="30">
        <v>55</v>
      </c>
      <c r="M121" s="47">
        <v>15.5</v>
      </c>
      <c r="N121" t="s" s="30">
        <v>56</v>
      </c>
      <c r="O121" t="s" s="30">
        <v>57</v>
      </c>
      <c r="P121" t="s" s="30">
        <v>58</v>
      </c>
      <c r="Q121" s="47">
        <v>0.84</v>
      </c>
      <c r="R121" s="31">
        <v>0.8100000000000001</v>
      </c>
      <c r="S121" s="47">
        <v>0.88</v>
      </c>
      <c r="T121" s="32">
        <f>LN(Q121)</f>
        <v>-0.174353387144778</v>
      </c>
      <c r="U121" s="33">
        <f>LN(R121)</f>
        <v>-0.210721031315653</v>
      </c>
      <c r="V121" s="33">
        <f>LN(S121)</f>
        <v>-0.127833371509885</v>
      </c>
      <c r="W121" s="33">
        <f>(V121-U121)/(2*1.959964)</f>
        <v>0.0211451995561572</v>
      </c>
      <c r="X121" s="50"/>
      <c r="Y121" s="50"/>
      <c r="Z121" s="50"/>
      <c r="AA121" s="50"/>
      <c r="AB121" s="50"/>
      <c r="AC121" s="50"/>
      <c r="AD121" t="s" s="30">
        <v>56</v>
      </c>
      <c r="AE121" t="s" s="30">
        <v>57</v>
      </c>
      <c r="AF121" s="50"/>
      <c r="AG121" s="50"/>
      <c r="AH121" s="50"/>
      <c r="AI121" s="50"/>
      <c r="AJ121" s="50"/>
      <c r="AK121" s="56"/>
      <c r="AL121" t="s" s="49">
        <v>176</v>
      </c>
      <c r="AM121" t="s" s="30">
        <v>60</v>
      </c>
      <c r="AN121" t="s" s="30">
        <v>93</v>
      </c>
      <c r="AO121" t="s" s="30">
        <v>60</v>
      </c>
      <c r="AP121" t="s" s="30">
        <v>60</v>
      </c>
      <c r="AQ121" t="s" s="30">
        <v>60</v>
      </c>
      <c r="AR121" t="s" s="30">
        <v>60</v>
      </c>
      <c r="AS121" t="s" s="30">
        <v>60</v>
      </c>
      <c r="AT121" t="s" s="30">
        <v>60</v>
      </c>
      <c r="AU121" t="s" s="30">
        <v>60</v>
      </c>
      <c r="AV121" t="s" s="30">
        <v>60</v>
      </c>
      <c r="AW121" s="50"/>
    </row>
    <row r="122" ht="13.55" customHeight="1">
      <c r="A122" s="16">
        <v>73</v>
      </c>
      <c r="B122" s="17"/>
      <c r="C122" s="95"/>
      <c r="D122" s="17"/>
      <c r="E122" s="17"/>
      <c r="F122" s="17"/>
      <c r="G122" s="17"/>
      <c r="H122" s="17"/>
      <c r="I122" s="17"/>
      <c r="J122" s="17"/>
      <c r="K122" s="17"/>
      <c r="L122" s="17"/>
      <c r="M122" s="17"/>
      <c r="N122" t="s" s="18">
        <v>56</v>
      </c>
      <c r="O122" t="s" s="18">
        <v>67</v>
      </c>
      <c r="P122" t="s" s="18">
        <v>58</v>
      </c>
      <c r="Q122" s="19">
        <v>0.83</v>
      </c>
      <c r="R122" s="19">
        <v>0.8</v>
      </c>
      <c r="S122" s="19">
        <v>0.87</v>
      </c>
      <c r="T122" s="20">
        <f>LN(Q122)</f>
        <v>-0.186329578191493</v>
      </c>
      <c r="U122" s="21">
        <f>LN(R122)</f>
        <v>-0.22314355131421</v>
      </c>
      <c r="V122" s="21">
        <f>LN(S122)</f>
        <v>-0.139262067333508</v>
      </c>
      <c r="W122" s="21">
        <f>(V122-U122)/(2*1.959964)</f>
        <v>0.0213987307880915</v>
      </c>
      <c r="X122" t="s" s="18">
        <v>63</v>
      </c>
      <c r="Y122" t="s" s="18">
        <v>67</v>
      </c>
      <c r="Z122" s="19"/>
      <c r="AA122" s="19"/>
      <c r="AB122" s="19"/>
      <c r="AC122" s="19"/>
      <c r="AD122" t="s" s="18">
        <v>56</v>
      </c>
      <c r="AE122" t="s" s="18">
        <v>67</v>
      </c>
      <c r="AF122" s="19"/>
      <c r="AG122" s="19"/>
      <c r="AH122" s="19"/>
      <c r="AI122" s="19"/>
      <c r="AJ122" s="19"/>
      <c r="AK122" s="22"/>
      <c r="AL122" s="23"/>
      <c r="AM122" s="17"/>
      <c r="AN122" s="17"/>
      <c r="AO122" s="17"/>
      <c r="AP122" s="17"/>
      <c r="AQ122" s="17"/>
      <c r="AR122" s="17"/>
      <c r="AS122" s="17"/>
      <c r="AT122" s="17"/>
      <c r="AU122" s="17"/>
      <c r="AV122" s="17"/>
      <c r="AW122" s="17"/>
    </row>
    <row r="123" ht="13.55" customHeight="1">
      <c r="A123" s="36">
        <v>73</v>
      </c>
      <c r="B123" s="37"/>
      <c r="C123" s="97"/>
      <c r="D123" s="37"/>
      <c r="E123" s="37"/>
      <c r="F123" s="37"/>
      <c r="G123" s="37"/>
      <c r="H123" s="37"/>
      <c r="I123" s="37"/>
      <c r="J123" s="37"/>
      <c r="K123" s="37"/>
      <c r="L123" s="37"/>
      <c r="M123" s="37"/>
      <c r="N123" t="s" s="25">
        <v>57</v>
      </c>
      <c r="O123" t="s" s="25">
        <v>67</v>
      </c>
      <c r="P123" t="s" s="25">
        <v>58</v>
      </c>
      <c r="Q123" s="59">
        <v>0.98</v>
      </c>
      <c r="R123" s="26">
        <v>0.97</v>
      </c>
      <c r="S123" s="26">
        <v>1</v>
      </c>
      <c r="T123" s="27">
        <f>LN(Q123)</f>
        <v>-0.0202027073175195</v>
      </c>
      <c r="U123" s="28">
        <f>LN(R123)</f>
        <v>-0.0304592074847086</v>
      </c>
      <c r="V123" s="28">
        <f>LN(S123)</f>
        <v>0</v>
      </c>
      <c r="W123" s="28">
        <f>(V123-U123)/(2*1.959964)</f>
        <v>0.00777034871168771</v>
      </c>
      <c r="X123" t="s" s="25">
        <v>63</v>
      </c>
      <c r="Y123" t="s" s="25">
        <v>67</v>
      </c>
      <c r="Z123" s="26"/>
      <c r="AA123" s="26"/>
      <c r="AB123" s="26"/>
      <c r="AC123" s="26"/>
      <c r="AD123" t="s" s="25">
        <v>57</v>
      </c>
      <c r="AE123" t="s" s="25">
        <v>67</v>
      </c>
      <c r="AF123" s="26"/>
      <c r="AG123" s="26"/>
      <c r="AH123" s="26"/>
      <c r="AI123" s="26"/>
      <c r="AJ123" s="26"/>
      <c r="AK123" s="54"/>
      <c r="AL123" s="43"/>
      <c r="AM123" s="37"/>
      <c r="AN123" s="37"/>
      <c r="AO123" s="37"/>
      <c r="AP123" s="37"/>
      <c r="AQ123" s="37"/>
      <c r="AR123" s="37"/>
      <c r="AS123" s="37"/>
      <c r="AT123" s="37"/>
      <c r="AU123" s="37"/>
      <c r="AV123" s="37"/>
      <c r="AW123" s="37"/>
    </row>
    <row r="124" ht="13.55" customHeight="1">
      <c r="A124" t="s" s="44">
        <v>177</v>
      </c>
      <c r="B124" t="s" s="30">
        <v>178</v>
      </c>
      <c r="C124" s="45">
        <v>2005</v>
      </c>
      <c r="D124" t="s" s="30">
        <v>179</v>
      </c>
      <c r="E124" t="s" s="30">
        <v>140</v>
      </c>
      <c r="F124" s="47">
        <f>(75.4+76.2)/2</f>
        <v>75.8</v>
      </c>
      <c r="G124" s="47">
        <v>29017</v>
      </c>
      <c r="H124" t="s" s="30">
        <v>52</v>
      </c>
      <c r="I124" s="47">
        <v>3978</v>
      </c>
      <c r="J124" t="s" s="30">
        <v>180</v>
      </c>
      <c r="K124" t="s" s="30">
        <v>181</v>
      </c>
      <c r="L124" t="s" s="30">
        <v>55</v>
      </c>
      <c r="M124" s="47">
        <v>15</v>
      </c>
      <c r="N124" t="s" s="30">
        <v>63</v>
      </c>
      <c r="O124" t="s" s="30">
        <v>67</v>
      </c>
      <c r="P124" t="s" s="30">
        <v>182</v>
      </c>
      <c r="Q124" s="31">
        <v>0.9666414</v>
      </c>
      <c r="R124" s="31">
        <v>0.7943616999999999</v>
      </c>
      <c r="S124" s="31">
        <v>1.176285</v>
      </c>
      <c r="T124" s="32">
        <f>LN(Q124)</f>
        <v>-0.0339276899483175</v>
      </c>
      <c r="U124" s="33">
        <f>LN(R124)</f>
        <v>-0.230216379900845</v>
      </c>
      <c r="V124" s="33">
        <f>LN(S124)</f>
        <v>0.162361167053935</v>
      </c>
      <c r="W124" s="33">
        <f>(V124-U124)/(2*1.959964)</f>
        <v>0.100149172881436</v>
      </c>
      <c r="X124" t="s" s="30">
        <v>63</v>
      </c>
      <c r="Y124" t="s" s="30">
        <v>67</v>
      </c>
      <c r="Z124" s="31"/>
      <c r="AA124" s="31"/>
      <c r="AB124" s="31"/>
      <c r="AC124" s="31"/>
      <c r="AD124" s="31"/>
      <c r="AE124" s="31"/>
      <c r="AF124" s="31"/>
      <c r="AG124" s="31"/>
      <c r="AH124" s="31"/>
      <c r="AI124" s="31"/>
      <c r="AJ124" s="31"/>
      <c r="AK124" s="34"/>
      <c r="AL124" t="s" s="49">
        <v>183</v>
      </c>
      <c r="AM124" t="s" s="30">
        <v>60</v>
      </c>
      <c r="AN124" t="s" s="30">
        <v>93</v>
      </c>
      <c r="AO124" t="s" s="30">
        <v>60</v>
      </c>
      <c r="AP124" t="s" s="30">
        <v>60</v>
      </c>
      <c r="AQ124" t="s" s="30">
        <v>60</v>
      </c>
      <c r="AR124" t="s" s="30">
        <v>60</v>
      </c>
      <c r="AS124" t="s" s="30">
        <v>60</v>
      </c>
      <c r="AT124" t="s" s="30">
        <v>60</v>
      </c>
      <c r="AU124" t="s" s="30">
        <v>60</v>
      </c>
      <c r="AV124" t="s" s="30">
        <v>60</v>
      </c>
      <c r="AW124" s="50"/>
    </row>
    <row r="125" ht="13.55" customHeight="1">
      <c r="A125" t="s" s="51">
        <v>184</v>
      </c>
      <c r="B125" s="17"/>
      <c r="C125" s="17"/>
      <c r="D125" s="17"/>
      <c r="E125" s="17"/>
      <c r="F125" s="17"/>
      <c r="G125" s="17"/>
      <c r="H125" s="17"/>
      <c r="I125" s="17"/>
      <c r="J125" s="17"/>
      <c r="K125" s="17"/>
      <c r="L125" s="17"/>
      <c r="M125" s="17"/>
      <c r="N125" t="s" s="18">
        <v>57</v>
      </c>
      <c r="O125" t="s" s="18">
        <v>67</v>
      </c>
      <c r="P125" t="s" s="18">
        <v>182</v>
      </c>
      <c r="Q125" s="19">
        <v>0.8756774000000001</v>
      </c>
      <c r="R125" s="19">
        <v>0.7345752</v>
      </c>
      <c r="S125" s="19">
        <v>1.043883</v>
      </c>
      <c r="T125" s="20">
        <f>LN(Q125)</f>
        <v>-0.132757520712077</v>
      </c>
      <c r="U125" s="21">
        <f>LN(R125)</f>
        <v>-0.308462906035764</v>
      </c>
      <c r="V125" s="21">
        <f>LN(S125)</f>
        <v>0.0429474142147339</v>
      </c>
      <c r="W125" s="21">
        <f>(V125-U125)/(2*1.959964)</f>
        <v>0.089647136439878</v>
      </c>
      <c r="X125" s="19"/>
      <c r="Y125" s="19"/>
      <c r="Z125" s="19"/>
      <c r="AA125" s="19"/>
      <c r="AB125" s="19"/>
      <c r="AC125" s="19"/>
      <c r="AD125" t="s" s="18">
        <v>57</v>
      </c>
      <c r="AE125" t="s" s="18">
        <v>67</v>
      </c>
      <c r="AF125" s="19"/>
      <c r="AG125" s="19"/>
      <c r="AH125" s="19"/>
      <c r="AI125" s="19"/>
      <c r="AJ125" s="19"/>
      <c r="AK125" s="22"/>
      <c r="AL125" t="s" s="52">
        <v>77</v>
      </c>
      <c r="AM125" s="17"/>
      <c r="AN125" s="17"/>
      <c r="AO125" s="17"/>
      <c r="AP125" s="17"/>
      <c r="AQ125" s="17"/>
      <c r="AR125" s="17"/>
      <c r="AS125" s="17"/>
      <c r="AT125" s="17"/>
      <c r="AU125" s="17"/>
      <c r="AV125" s="17"/>
      <c r="AW125" s="17"/>
    </row>
    <row r="126" ht="13.55" customHeight="1">
      <c r="A126" t="s" s="51">
        <v>184</v>
      </c>
      <c r="B126" s="17"/>
      <c r="C126" s="17"/>
      <c r="D126" s="17"/>
      <c r="E126" s="17"/>
      <c r="F126" s="17"/>
      <c r="G126" s="17"/>
      <c r="H126" s="17"/>
      <c r="I126" s="17"/>
      <c r="J126" s="17"/>
      <c r="K126" s="17"/>
      <c r="L126" s="17"/>
      <c r="M126" s="17"/>
      <c r="N126" t="s" s="18">
        <v>56</v>
      </c>
      <c r="O126" t="s" s="18">
        <v>67</v>
      </c>
      <c r="P126" t="s" s="18">
        <v>182</v>
      </c>
      <c r="Q126" s="19">
        <v>0.9312668</v>
      </c>
      <c r="R126" s="19">
        <v>0.7012165</v>
      </c>
      <c r="S126" s="19">
        <v>1.23679</v>
      </c>
      <c r="T126" s="20">
        <f>LN(Q126)</f>
        <v>-0.0712094691826351</v>
      </c>
      <c r="U126" s="21">
        <f>LN(R126)</f>
        <v>-0.354938595122349</v>
      </c>
      <c r="V126" s="21">
        <f>LN(S126)</f>
        <v>0.212519313436704</v>
      </c>
      <c r="W126" s="21">
        <f>(V126-U126)/(2*1.959964)</f>
        <v>0.144762329450708</v>
      </c>
      <c r="X126" s="19"/>
      <c r="Y126" s="19"/>
      <c r="Z126" s="19"/>
      <c r="AA126" s="19"/>
      <c r="AB126" s="19"/>
      <c r="AC126" s="19"/>
      <c r="AD126" t="s" s="18">
        <v>56</v>
      </c>
      <c r="AE126" t="s" s="18">
        <v>67</v>
      </c>
      <c r="AF126" s="19"/>
      <c r="AG126" s="19"/>
      <c r="AH126" s="19"/>
      <c r="AI126" s="19"/>
      <c r="AJ126" s="19"/>
      <c r="AK126" s="22"/>
      <c r="AL126" t="s" s="52">
        <v>78</v>
      </c>
      <c r="AM126" s="17"/>
      <c r="AN126" s="17"/>
      <c r="AO126" s="17"/>
      <c r="AP126" s="17"/>
      <c r="AQ126" s="17"/>
      <c r="AR126" s="17"/>
      <c r="AS126" s="17"/>
      <c r="AT126" s="17"/>
      <c r="AU126" s="17"/>
      <c r="AV126" s="17"/>
      <c r="AW126" s="17"/>
    </row>
    <row r="127" ht="14.25" customHeight="1">
      <c r="A127" t="s" s="53">
        <v>184</v>
      </c>
      <c r="B127" s="37"/>
      <c r="C127" s="37"/>
      <c r="D127" s="37"/>
      <c r="E127" s="37"/>
      <c r="F127" s="37"/>
      <c r="G127" s="37"/>
      <c r="H127" s="37"/>
      <c r="I127" s="37"/>
      <c r="J127" s="37"/>
      <c r="K127" s="37"/>
      <c r="L127" s="37"/>
      <c r="M127" s="37"/>
      <c r="N127" t="s" s="25">
        <v>56</v>
      </c>
      <c r="O127" t="s" s="25">
        <v>57</v>
      </c>
      <c r="P127" t="s" s="25">
        <v>182</v>
      </c>
      <c r="Q127" s="26">
        <v>1.017229</v>
      </c>
      <c r="R127" s="26">
        <v>0.7747134</v>
      </c>
      <c r="S127" s="26">
        <v>1.335661</v>
      </c>
      <c r="T127" s="27">
        <f>LN(Q127)</f>
        <v>0.0170822637937258</v>
      </c>
      <c r="U127" s="28">
        <f>LN(R127)</f>
        <v>-0.255262124475671</v>
      </c>
      <c r="V127" s="28">
        <f>LN(S127)</f>
        <v>0.289426300401405</v>
      </c>
      <c r="W127" s="28">
        <f>(V127-U127)/(2*1.959964)</f>
        <v>0.13895368100564</v>
      </c>
      <c r="X127" s="26"/>
      <c r="Y127" s="26"/>
      <c r="Z127" s="26"/>
      <c r="AA127" s="26"/>
      <c r="AB127" s="26"/>
      <c r="AC127" s="26"/>
      <c r="AD127" t="s" s="25">
        <v>56</v>
      </c>
      <c r="AE127" t="s" s="25">
        <v>57</v>
      </c>
      <c r="AF127" s="26"/>
      <c r="AG127" s="26"/>
      <c r="AH127" s="26"/>
      <c r="AI127" s="26"/>
      <c r="AJ127" s="26"/>
      <c r="AK127" s="54"/>
      <c r="AL127" t="s" s="55">
        <v>185</v>
      </c>
      <c r="AM127" s="37"/>
      <c r="AN127" s="37"/>
      <c r="AO127" s="37"/>
      <c r="AP127" s="37"/>
      <c r="AQ127" s="37"/>
      <c r="AR127" s="37"/>
      <c r="AS127" s="37"/>
      <c r="AT127" s="37"/>
      <c r="AU127" s="37"/>
      <c r="AV127" s="37"/>
      <c r="AW127" s="37"/>
    </row>
    <row r="128" ht="13.55" customHeight="1">
      <c r="A128" s="98">
        <v>89</v>
      </c>
      <c r="B128" t="s" s="38">
        <v>186</v>
      </c>
      <c r="C128" s="99">
        <v>2021</v>
      </c>
      <c r="D128" t="s" s="38">
        <v>187</v>
      </c>
      <c r="E128" t="s" s="38">
        <v>51</v>
      </c>
      <c r="F128" s="100">
        <v>53.8422486425281</v>
      </c>
      <c r="G128" s="101">
        <v>194295</v>
      </c>
      <c r="H128" t="s" s="38">
        <v>52</v>
      </c>
      <c r="I128" s="101">
        <v>3866</v>
      </c>
      <c r="J128" t="s" s="38">
        <v>188</v>
      </c>
      <c r="K128" t="s" s="38">
        <v>189</v>
      </c>
      <c r="L128" t="s" s="38">
        <v>55</v>
      </c>
      <c r="M128" s="101">
        <v>8.15</v>
      </c>
      <c r="N128" t="s" s="38">
        <v>62</v>
      </c>
      <c r="O128" t="s" s="38">
        <v>67</v>
      </c>
      <c r="P128" t="s" s="38">
        <v>58</v>
      </c>
      <c r="Q128" s="39">
        <v>0.9338027</v>
      </c>
      <c r="R128" s="39">
        <v>0.8779381000000001</v>
      </c>
      <c r="S128" s="39">
        <v>0.9932221</v>
      </c>
      <c r="T128" s="40">
        <f>LN(Q128)</f>
        <v>-0.0684901050380434</v>
      </c>
      <c r="U128" s="41">
        <f>LN(R128)</f>
        <v>-0.130179188971295</v>
      </c>
      <c r="V128" s="41">
        <f>LN(S128)</f>
        <v>-0.00680097428678169</v>
      </c>
      <c r="W128" s="41">
        <f>(V128-U128)/(2*1.959964)</f>
        <v>0.0314746124634211</v>
      </c>
      <c r="X128" t="s" s="38">
        <v>62</v>
      </c>
      <c r="Y128" t="s" s="38">
        <v>67</v>
      </c>
      <c r="Z128" s="39"/>
      <c r="AA128" s="39"/>
      <c r="AB128" s="39"/>
      <c r="AC128" s="39"/>
      <c r="AD128" s="39"/>
      <c r="AE128" s="39"/>
      <c r="AF128" s="39"/>
      <c r="AG128" s="39"/>
      <c r="AH128" s="39"/>
      <c r="AI128" s="39"/>
      <c r="AJ128" s="39"/>
      <c r="AK128" s="102"/>
      <c r="AL128" t="s" s="103">
        <v>190</v>
      </c>
      <c r="AM128" t="s" s="38">
        <v>60</v>
      </c>
      <c r="AN128" t="s" s="38">
        <v>60</v>
      </c>
      <c r="AO128" t="s" s="38">
        <v>60</v>
      </c>
      <c r="AP128" t="s" s="38">
        <v>60</v>
      </c>
      <c r="AQ128" t="s" s="38">
        <v>60</v>
      </c>
      <c r="AR128" t="s" s="38">
        <v>60</v>
      </c>
      <c r="AS128" s="104"/>
      <c r="AT128" t="s" s="38">
        <v>60</v>
      </c>
      <c r="AU128" t="s" s="38">
        <v>60</v>
      </c>
      <c r="AV128" t="s" s="38">
        <v>60</v>
      </c>
      <c r="AW128" s="104"/>
    </row>
    <row r="129" ht="13.55" customHeight="1">
      <c r="A129" s="98">
        <v>90</v>
      </c>
      <c r="B129" t="s" s="38">
        <v>191</v>
      </c>
      <c r="C129" s="99">
        <v>2012</v>
      </c>
      <c r="D129" t="s" s="38">
        <v>192</v>
      </c>
      <c r="E129" t="s" s="38">
        <v>51</v>
      </c>
      <c r="F129" s="101">
        <v>41</v>
      </c>
      <c r="G129" s="101">
        <v>71464</v>
      </c>
      <c r="H129" t="s" s="38">
        <v>52</v>
      </c>
      <c r="I129" s="101">
        <v>11890</v>
      </c>
      <c r="J129" t="s" s="38">
        <v>193</v>
      </c>
      <c r="K129" t="s" s="38">
        <v>194</v>
      </c>
      <c r="L129" t="s" s="38">
        <v>195</v>
      </c>
      <c r="M129" s="101">
        <v>25.8</v>
      </c>
      <c r="N129" t="s" s="38">
        <v>132</v>
      </c>
      <c r="O129" t="s" s="38">
        <v>196</v>
      </c>
      <c r="P129" t="s" s="38">
        <v>58</v>
      </c>
      <c r="Q129" s="39">
        <v>0.92</v>
      </c>
      <c r="R129" s="39">
        <v>0.8</v>
      </c>
      <c r="S129" s="39">
        <v>1.05</v>
      </c>
      <c r="T129" s="40">
        <f>LN(Q129)</f>
        <v>-0.083381608939051</v>
      </c>
      <c r="U129" s="41">
        <f>LN(R129)</f>
        <v>-0.22314355131421</v>
      </c>
      <c r="V129" s="41">
        <f>LN(S129)</f>
        <v>0.048790164169432</v>
      </c>
      <c r="W129" s="41">
        <f>(V129-U129)/(2*1.959964)</f>
        <v>0.0693721199684387</v>
      </c>
      <c r="X129" s="39"/>
      <c r="Y129" s="39"/>
      <c r="Z129" t="s" s="38">
        <v>132</v>
      </c>
      <c r="AA129" t="s" s="38">
        <v>67</v>
      </c>
      <c r="AB129" s="39"/>
      <c r="AC129" s="39"/>
      <c r="AD129" s="39"/>
      <c r="AE129" s="39"/>
      <c r="AF129" s="39"/>
      <c r="AG129" s="39"/>
      <c r="AH129" s="39"/>
      <c r="AI129" s="39"/>
      <c r="AJ129" s="39"/>
      <c r="AK129" s="102"/>
      <c r="AL129" t="s" s="103">
        <v>197</v>
      </c>
      <c r="AM129" t="s" s="38">
        <v>60</v>
      </c>
      <c r="AN129" t="s" s="38">
        <v>60</v>
      </c>
      <c r="AO129" t="s" s="38">
        <v>60</v>
      </c>
      <c r="AP129" t="s" s="38">
        <v>60</v>
      </c>
      <c r="AQ129" t="s" s="38">
        <v>60</v>
      </c>
      <c r="AR129" s="104"/>
      <c r="AS129" t="s" s="38">
        <v>60</v>
      </c>
      <c r="AT129" t="s" s="38">
        <v>60</v>
      </c>
      <c r="AU129" s="104"/>
      <c r="AV129" t="s" s="38">
        <v>198</v>
      </c>
      <c r="AW129" s="104"/>
    </row>
    <row r="130" ht="13.55" customHeight="1">
      <c r="A130" s="61">
        <v>91</v>
      </c>
      <c r="B130" t="s" s="30">
        <v>199</v>
      </c>
      <c r="C130" s="45">
        <v>2021</v>
      </c>
      <c r="D130" t="s" s="30">
        <v>126</v>
      </c>
      <c r="E130" t="s" s="30">
        <v>51</v>
      </c>
      <c r="F130" s="47">
        <v>67</v>
      </c>
      <c r="G130" s="47">
        <v>7056</v>
      </c>
      <c r="H130" t="s" s="30">
        <v>52</v>
      </c>
      <c r="I130" s="47">
        <v>409</v>
      </c>
      <c r="J130" t="s" s="30">
        <v>200</v>
      </c>
      <c r="K130" t="s" s="30">
        <v>128</v>
      </c>
      <c r="L130" t="s" s="30">
        <v>150</v>
      </c>
      <c r="M130" s="47">
        <v>6</v>
      </c>
      <c r="N130" t="s" s="30">
        <v>61</v>
      </c>
      <c r="O130" t="s" s="30">
        <v>66</v>
      </c>
      <c r="P130" t="s" s="30">
        <v>58</v>
      </c>
      <c r="Q130" s="31">
        <v>1</v>
      </c>
      <c r="R130" s="31">
        <v>0.67</v>
      </c>
      <c r="S130" s="31">
        <v>1.49</v>
      </c>
      <c r="T130" s="32">
        <f>LN(Q130)</f>
        <v>0</v>
      </c>
      <c r="U130" s="33">
        <f>LN(R130)</f>
        <v>-0.400477566597125</v>
      </c>
      <c r="V130" s="33">
        <f>LN(S130)</f>
        <v>0.398776119957368</v>
      </c>
      <c r="W130" s="33">
        <f>(V130-U130)/(2*1.959964)</f>
        <v>0.203894991580073</v>
      </c>
      <c r="X130" s="31"/>
      <c r="Y130" s="31"/>
      <c r="Z130" s="31"/>
      <c r="AA130" s="31"/>
      <c r="AB130" s="31"/>
      <c r="AC130" s="31"/>
      <c r="AD130" s="31"/>
      <c r="AE130" s="31"/>
      <c r="AF130" s="31"/>
      <c r="AG130" s="31"/>
      <c r="AH130" s="31"/>
      <c r="AI130" s="31"/>
      <c r="AJ130" t="s" s="30">
        <v>61</v>
      </c>
      <c r="AK130" t="s" s="35">
        <v>66</v>
      </c>
      <c r="AL130" t="s" s="49">
        <v>201</v>
      </c>
      <c r="AM130" t="s" s="30">
        <v>60</v>
      </c>
      <c r="AN130" t="s" s="30">
        <v>60</v>
      </c>
      <c r="AO130" t="s" s="30">
        <v>60</v>
      </c>
      <c r="AP130" t="s" s="30">
        <v>60</v>
      </c>
      <c r="AQ130" t="s" s="30">
        <v>60</v>
      </c>
      <c r="AR130" t="s" s="30">
        <v>60</v>
      </c>
      <c r="AS130" s="50"/>
      <c r="AT130" t="s" s="30">
        <v>60</v>
      </c>
      <c r="AU130" t="s" s="30">
        <v>60</v>
      </c>
      <c r="AV130" t="s" s="30">
        <v>60</v>
      </c>
      <c r="AW130" s="50"/>
    </row>
    <row r="131" ht="13.55" customHeight="1">
      <c r="A131" s="16">
        <v>91</v>
      </c>
      <c r="B131" s="17"/>
      <c r="C131" s="17"/>
      <c r="D131" s="17"/>
      <c r="E131" s="17"/>
      <c r="F131" s="17"/>
      <c r="G131" s="17"/>
      <c r="H131" s="17"/>
      <c r="I131" s="17"/>
      <c r="J131" s="17"/>
      <c r="K131" s="17"/>
      <c r="L131" s="17"/>
      <c r="M131" s="17"/>
      <c r="N131" t="s" s="18">
        <v>132</v>
      </c>
      <c r="O131" t="s" s="18">
        <v>66</v>
      </c>
      <c r="P131" t="s" s="18">
        <v>58</v>
      </c>
      <c r="Q131" s="19">
        <v>2.8153056843</v>
      </c>
      <c r="R131" s="19">
        <v>0.0459165024</v>
      </c>
      <c r="S131" s="19">
        <v>169.0522737399</v>
      </c>
      <c r="T131" s="20">
        <f>LN(Q131)</f>
        <v>1.03507084692163</v>
      </c>
      <c r="U131" s="21">
        <f>LN(R131)</f>
        <v>-3.08093069711909</v>
      </c>
      <c r="V131" s="21">
        <f>LN(S131)</f>
        <v>5.13020797916637</v>
      </c>
      <c r="W131" s="21">
        <f>(V131-U131)/(2*1.959964)</f>
        <v>2.09471670813481</v>
      </c>
      <c r="X131" s="19"/>
      <c r="Y131" s="19"/>
      <c r="Z131" s="19"/>
      <c r="AA131" s="19"/>
      <c r="AB131" s="19"/>
      <c r="AC131" s="19"/>
      <c r="AD131" s="19"/>
      <c r="AE131" s="19"/>
      <c r="AF131" s="19"/>
      <c r="AG131" s="19"/>
      <c r="AH131" s="19"/>
      <c r="AI131" s="19"/>
      <c r="AJ131" t="s" s="18">
        <v>132</v>
      </c>
      <c r="AK131" t="s" s="24">
        <v>66</v>
      </c>
      <c r="AL131" s="23"/>
      <c r="AM131" s="17"/>
      <c r="AN131" s="17"/>
      <c r="AO131" s="17"/>
      <c r="AP131" s="17"/>
      <c r="AQ131" s="17"/>
      <c r="AR131" s="17"/>
      <c r="AS131" s="17"/>
      <c r="AT131" s="17"/>
      <c r="AU131" s="17"/>
      <c r="AV131" s="17"/>
      <c r="AW131" s="17"/>
    </row>
    <row r="132" ht="13.55" customHeight="1">
      <c r="A132" s="16">
        <v>91</v>
      </c>
      <c r="B132" s="17"/>
      <c r="C132" s="17"/>
      <c r="D132" s="17"/>
      <c r="E132" s="17"/>
      <c r="F132" s="17"/>
      <c r="G132" s="17"/>
      <c r="H132" s="17"/>
      <c r="I132" s="17"/>
      <c r="J132" s="17"/>
      <c r="K132" s="17"/>
      <c r="L132" s="17"/>
      <c r="M132" s="17"/>
      <c r="N132" t="s" s="18">
        <v>64</v>
      </c>
      <c r="O132" t="s" s="18">
        <v>66</v>
      </c>
      <c r="P132" t="s" s="18">
        <v>58</v>
      </c>
      <c r="Q132" s="19">
        <v>0.73</v>
      </c>
      <c r="R132" s="19">
        <v>0.54</v>
      </c>
      <c r="S132" s="19">
        <v>1</v>
      </c>
      <c r="T132" s="20">
        <f>LN(Q132)</f>
        <v>-0.3147107448397</v>
      </c>
      <c r="U132" s="21">
        <f>LN(R132)</f>
        <v>-0.6161861394238169</v>
      </c>
      <c r="V132" s="21">
        <f>LN(S132)</f>
        <v>0</v>
      </c>
      <c r="W132" s="21">
        <f>(V132-U132)/(2*1.959964)</f>
        <v>0.157193228912321</v>
      </c>
      <c r="X132" s="19"/>
      <c r="Y132" s="19"/>
      <c r="Z132" s="19"/>
      <c r="AA132" s="19"/>
      <c r="AB132" s="19"/>
      <c r="AC132" s="19"/>
      <c r="AD132" s="19"/>
      <c r="AE132" s="19"/>
      <c r="AF132" s="19"/>
      <c r="AG132" s="19"/>
      <c r="AH132" s="19"/>
      <c r="AI132" s="19"/>
      <c r="AJ132" t="s" s="18">
        <v>64</v>
      </c>
      <c r="AK132" t="s" s="24">
        <v>66</v>
      </c>
      <c r="AL132" s="23"/>
      <c r="AM132" s="17"/>
      <c r="AN132" s="17"/>
      <c r="AO132" s="17"/>
      <c r="AP132" s="17"/>
      <c r="AQ132" s="17"/>
      <c r="AR132" s="17"/>
      <c r="AS132" s="17"/>
      <c r="AT132" s="17"/>
      <c r="AU132" s="17"/>
      <c r="AV132" s="17"/>
      <c r="AW132" s="17"/>
    </row>
    <row r="133" ht="13.55" customHeight="1">
      <c r="A133" s="16">
        <v>91</v>
      </c>
      <c r="B133" s="17"/>
      <c r="C133" s="17"/>
      <c r="D133" s="17"/>
      <c r="E133" s="17"/>
      <c r="F133" s="17"/>
      <c r="G133" s="17"/>
      <c r="H133" s="17"/>
      <c r="I133" s="17"/>
      <c r="J133" s="17"/>
      <c r="K133" s="17"/>
      <c r="L133" s="17"/>
      <c r="M133" s="17"/>
      <c r="N133" t="s" s="18">
        <v>65</v>
      </c>
      <c r="O133" t="s" s="18">
        <v>66</v>
      </c>
      <c r="P133" t="s" s="18">
        <v>58</v>
      </c>
      <c r="Q133" s="19">
        <v>0.66</v>
      </c>
      <c r="R133" s="19">
        <v>0.46</v>
      </c>
      <c r="S133" s="19">
        <v>0.9399999999999999</v>
      </c>
      <c r="T133" s="20">
        <f>LN(Q133)</f>
        <v>-0.415515443961666</v>
      </c>
      <c r="U133" s="21">
        <f>LN(R133)</f>
        <v>-0.776528789498996</v>
      </c>
      <c r="V133" s="21">
        <f>LN(S133)</f>
        <v>-0.0618754037180875</v>
      </c>
      <c r="W133" s="21">
        <f>(V133-U133)/(2*1.959964)</f>
        <v>0.182312885793032</v>
      </c>
      <c r="X133" s="19"/>
      <c r="Y133" s="19"/>
      <c r="Z133" s="19"/>
      <c r="AA133" s="19"/>
      <c r="AB133" s="19"/>
      <c r="AC133" s="19"/>
      <c r="AD133" s="19"/>
      <c r="AE133" s="19"/>
      <c r="AF133" s="19"/>
      <c r="AG133" s="19"/>
      <c r="AH133" s="19"/>
      <c r="AI133" s="19"/>
      <c r="AJ133" t="s" s="18">
        <v>65</v>
      </c>
      <c r="AK133" t="s" s="24">
        <v>66</v>
      </c>
      <c r="AL133" s="23"/>
      <c r="AM133" s="17"/>
      <c r="AN133" s="17"/>
      <c r="AO133" s="17"/>
      <c r="AP133" s="17"/>
      <c r="AQ133" s="17"/>
      <c r="AR133" s="17"/>
      <c r="AS133" s="17"/>
      <c r="AT133" s="17"/>
      <c r="AU133" s="17"/>
      <c r="AV133" s="17"/>
      <c r="AW133" s="17"/>
    </row>
    <row r="134" ht="13.55" customHeight="1">
      <c r="A134" s="36">
        <v>91</v>
      </c>
      <c r="B134" s="37"/>
      <c r="C134" s="37"/>
      <c r="D134" s="37"/>
      <c r="E134" s="37"/>
      <c r="F134" s="37"/>
      <c r="G134" s="37"/>
      <c r="H134" s="37"/>
      <c r="I134" s="37"/>
      <c r="J134" s="37"/>
      <c r="K134" s="37"/>
      <c r="L134" s="37"/>
      <c r="M134" s="37"/>
      <c r="N134" t="s" s="25">
        <v>68</v>
      </c>
      <c r="O134" t="s" s="25">
        <v>66</v>
      </c>
      <c r="P134" t="s" s="25">
        <v>58</v>
      </c>
      <c r="Q134" s="26">
        <v>0.83</v>
      </c>
      <c r="R134" s="26">
        <v>0.63</v>
      </c>
      <c r="S134" s="26">
        <v>1.1</v>
      </c>
      <c r="T134" s="27">
        <f>LN(Q134)</f>
        <v>-0.186329578191493</v>
      </c>
      <c r="U134" s="28">
        <f>LN(R134)</f>
        <v>-0.462035459596559</v>
      </c>
      <c r="V134" s="28">
        <f>LN(S134)</f>
        <v>0.09531017980432489</v>
      </c>
      <c r="W134" s="28">
        <f>(V134-U134)/(2*1.959964)</f>
        <v>0.142182621568785</v>
      </c>
      <c r="X134" s="26"/>
      <c r="Y134" s="26"/>
      <c r="Z134" s="26"/>
      <c r="AA134" s="26"/>
      <c r="AB134" s="26"/>
      <c r="AC134" s="26"/>
      <c r="AD134" s="26"/>
      <c r="AE134" s="26"/>
      <c r="AF134" s="26"/>
      <c r="AG134" s="26"/>
      <c r="AH134" s="26"/>
      <c r="AI134" s="26"/>
      <c r="AJ134" t="s" s="25">
        <v>68</v>
      </c>
      <c r="AK134" t="s" s="29">
        <v>66</v>
      </c>
      <c r="AL134" s="43"/>
      <c r="AM134" s="37"/>
      <c r="AN134" s="37"/>
      <c r="AO134" s="37"/>
      <c r="AP134" s="37"/>
      <c r="AQ134" s="37"/>
      <c r="AR134" s="37"/>
      <c r="AS134" s="37"/>
      <c r="AT134" s="37"/>
      <c r="AU134" s="37"/>
      <c r="AV134" s="37"/>
      <c r="AW134" s="37"/>
    </row>
    <row r="135" ht="13.55" customHeight="1">
      <c r="A135" s="61">
        <v>96</v>
      </c>
      <c r="B135" t="s" s="30">
        <v>202</v>
      </c>
      <c r="C135" s="45">
        <v>2014</v>
      </c>
      <c r="D135" t="s" s="30">
        <v>203</v>
      </c>
      <c r="E135" t="s" s="30">
        <v>51</v>
      </c>
      <c r="F135" s="47">
        <v>65</v>
      </c>
      <c r="G135" s="47">
        <v>6381</v>
      </c>
      <c r="H135" t="s" s="30">
        <v>52</v>
      </c>
      <c r="I135" s="105">
        <f>0.404*6381</f>
        <v>2577.924</v>
      </c>
      <c r="J135" t="s" s="30">
        <v>180</v>
      </c>
      <c r="K135" t="s" s="30">
        <v>204</v>
      </c>
      <c r="L135" t="s" s="30">
        <v>55</v>
      </c>
      <c r="M135" s="47">
        <v>18</v>
      </c>
      <c r="N135" t="s" s="30">
        <v>63</v>
      </c>
      <c r="O135" t="s" s="30">
        <v>67</v>
      </c>
      <c r="P135" t="s" s="30">
        <v>58</v>
      </c>
      <c r="Q135" s="31">
        <v>0.98</v>
      </c>
      <c r="R135" s="31">
        <v>0.9399999999999999</v>
      </c>
      <c r="S135" s="31">
        <v>1.02</v>
      </c>
      <c r="T135" s="32">
        <f>LN(Q135)</f>
        <v>-0.0202027073175195</v>
      </c>
      <c r="U135" s="33">
        <f>LN(R135)</f>
        <v>-0.0618754037180875</v>
      </c>
      <c r="V135" s="33">
        <f>LN(S135)</f>
        <v>0.0198026272961797</v>
      </c>
      <c r="W135" s="33">
        <f>(V135-U135)/(2*1.959964)</f>
        <v>0.0208366151149376</v>
      </c>
      <c r="X135" t="s" s="30">
        <v>63</v>
      </c>
      <c r="Y135" t="s" s="30">
        <v>67</v>
      </c>
      <c r="Z135" s="31"/>
      <c r="AA135" s="31"/>
      <c r="AB135" s="31"/>
      <c r="AC135" s="31"/>
      <c r="AD135" s="31"/>
      <c r="AE135" s="31"/>
      <c r="AF135" s="31"/>
      <c r="AG135" s="31"/>
      <c r="AH135" s="31"/>
      <c r="AI135" s="31"/>
      <c r="AJ135" s="31"/>
      <c r="AK135" s="34"/>
      <c r="AL135" t="s" s="49">
        <v>205</v>
      </c>
      <c r="AM135" t="s" s="30">
        <v>60</v>
      </c>
      <c r="AN135" t="s" s="30">
        <v>60</v>
      </c>
      <c r="AO135" t="s" s="30">
        <v>60</v>
      </c>
      <c r="AP135" t="s" s="30">
        <v>206</v>
      </c>
      <c r="AQ135" t="s" s="30">
        <v>60</v>
      </c>
      <c r="AR135" s="50"/>
      <c r="AS135" t="s" s="30">
        <v>60</v>
      </c>
      <c r="AT135" s="50"/>
      <c r="AU135" s="50"/>
      <c r="AV135" t="s" s="30">
        <v>60</v>
      </c>
      <c r="AW135" s="50"/>
    </row>
    <row r="136" ht="13.55" customHeight="1">
      <c r="A136" s="36">
        <v>96</v>
      </c>
      <c r="B136" s="37"/>
      <c r="C136" s="97"/>
      <c r="D136" s="37"/>
      <c r="E136" s="37"/>
      <c r="F136" s="37"/>
      <c r="G136" s="37"/>
      <c r="H136" s="37"/>
      <c r="I136" s="106"/>
      <c r="J136" s="37"/>
      <c r="K136" s="37"/>
      <c r="L136" s="37"/>
      <c r="M136" s="37"/>
      <c r="N136" t="s" s="25">
        <v>63</v>
      </c>
      <c r="O136" t="s" s="25">
        <v>62</v>
      </c>
      <c r="P136" t="s" s="25">
        <v>58</v>
      </c>
      <c r="Q136" s="26">
        <v>1</v>
      </c>
      <c r="R136" s="26">
        <v>0.97</v>
      </c>
      <c r="S136" s="26">
        <v>1.03</v>
      </c>
      <c r="T136" s="27">
        <f>LN(Q136)</f>
        <v>0</v>
      </c>
      <c r="U136" s="28">
        <f>LN(R136)</f>
        <v>-0.0304592074847086</v>
      </c>
      <c r="V136" s="28">
        <f>LN(S136)</f>
        <v>0.0295588022415444</v>
      </c>
      <c r="W136" s="28">
        <f>(V136-U136)/(2*1.959964)</f>
        <v>0.0153109979893133</v>
      </c>
      <c r="X136" t="s" s="25">
        <v>63</v>
      </c>
      <c r="Y136" t="s" s="25">
        <v>62</v>
      </c>
      <c r="Z136" s="26"/>
      <c r="AA136" s="26"/>
      <c r="AB136" s="26"/>
      <c r="AC136" s="26"/>
      <c r="AD136" s="26"/>
      <c r="AE136" s="26"/>
      <c r="AF136" s="26"/>
      <c r="AG136" s="26"/>
      <c r="AH136" s="26"/>
      <c r="AI136" s="26"/>
      <c r="AJ136" s="26"/>
      <c r="AK136" s="54"/>
      <c r="AL136" s="43"/>
      <c r="AM136" s="37"/>
      <c r="AN136" s="37"/>
      <c r="AO136" s="37"/>
      <c r="AP136" s="37"/>
      <c r="AQ136" s="37"/>
      <c r="AR136" s="37"/>
      <c r="AS136" s="37"/>
      <c r="AT136" s="37"/>
      <c r="AU136" s="37"/>
      <c r="AV136" s="37"/>
      <c r="AW136" s="37"/>
    </row>
    <row r="137" ht="13.55" customHeight="1">
      <c r="A137" t="s" s="44">
        <v>207</v>
      </c>
      <c r="B137" t="s" s="30">
        <v>208</v>
      </c>
      <c r="C137" t="s" s="107">
        <v>209</v>
      </c>
      <c r="D137" t="s" s="30">
        <v>210</v>
      </c>
      <c r="E137" t="s" s="30">
        <v>51</v>
      </c>
      <c r="F137" s="47">
        <v>55.3</v>
      </c>
      <c r="G137" s="47">
        <v>9793</v>
      </c>
      <c r="H137" t="s" s="30">
        <v>52</v>
      </c>
      <c r="I137" s="47">
        <v>1352</v>
      </c>
      <c r="J137" t="s" s="30">
        <v>211</v>
      </c>
      <c r="K137" t="s" s="30">
        <v>212</v>
      </c>
      <c r="L137" t="s" s="30">
        <v>213</v>
      </c>
      <c r="M137" s="47">
        <v>7.4</v>
      </c>
      <c r="N137" t="s" s="30">
        <v>68</v>
      </c>
      <c r="O137" t="s" s="30">
        <v>66</v>
      </c>
      <c r="P137" t="s" s="30">
        <v>58</v>
      </c>
      <c r="Q137" s="31">
        <v>0.85</v>
      </c>
      <c r="R137" s="31">
        <v>0.73</v>
      </c>
      <c r="S137" s="47">
        <v>0.99</v>
      </c>
      <c r="T137" s="32">
        <f>LN(Q137)</f>
        <v>-0.162518929497775</v>
      </c>
      <c r="U137" s="33">
        <f>LN(R137)</f>
        <v>-0.3147107448397</v>
      </c>
      <c r="V137" s="33">
        <f>LN(S137)</f>
        <v>-0.0100503358535015</v>
      </c>
      <c r="W137" s="33">
        <f>(V137-U137)/(2*1.959964)</f>
        <v>0.0777209196154109</v>
      </c>
      <c r="X137" s="50"/>
      <c r="Y137" s="50"/>
      <c r="Z137" s="50"/>
      <c r="AA137" s="50"/>
      <c r="AB137" s="50"/>
      <c r="AC137" s="50"/>
      <c r="AD137" s="50"/>
      <c r="AE137" s="50"/>
      <c r="AF137" s="50"/>
      <c r="AG137" s="50"/>
      <c r="AH137" s="50"/>
      <c r="AI137" s="50"/>
      <c r="AJ137" t="s" s="30">
        <v>68</v>
      </c>
      <c r="AK137" t="s" s="35">
        <v>66</v>
      </c>
      <c r="AL137" t="s" s="49">
        <v>214</v>
      </c>
      <c r="AM137" t="s" s="30">
        <v>60</v>
      </c>
      <c r="AN137" t="s" s="30">
        <v>60</v>
      </c>
      <c r="AO137" t="s" s="30">
        <v>60</v>
      </c>
      <c r="AP137" t="s" s="30">
        <v>60</v>
      </c>
      <c r="AQ137" t="s" s="30">
        <v>60</v>
      </c>
      <c r="AR137" t="s" s="30">
        <v>60</v>
      </c>
      <c r="AS137" t="s" s="30">
        <v>60</v>
      </c>
      <c r="AT137" s="50"/>
      <c r="AU137" t="s" s="30">
        <v>60</v>
      </c>
      <c r="AV137" t="s" s="30">
        <v>60</v>
      </c>
      <c r="AW137" s="50"/>
    </row>
    <row r="138" ht="13.55" customHeight="1">
      <c r="A138" t="s" s="51">
        <v>207</v>
      </c>
      <c r="B138" s="17"/>
      <c r="C138" s="95"/>
      <c r="D138" s="17"/>
      <c r="E138" s="17"/>
      <c r="F138" s="17"/>
      <c r="G138" s="17"/>
      <c r="H138" s="17"/>
      <c r="I138" s="17"/>
      <c r="J138" s="17"/>
      <c r="K138" s="17"/>
      <c r="L138" s="17"/>
      <c r="M138" s="17"/>
      <c r="N138" t="s" s="18">
        <v>63</v>
      </c>
      <c r="O138" t="s" s="18">
        <v>66</v>
      </c>
      <c r="P138" t="s" s="18">
        <v>58</v>
      </c>
      <c r="Q138" s="19">
        <v>0.65</v>
      </c>
      <c r="R138" s="19">
        <v>0.44</v>
      </c>
      <c r="S138" s="19">
        <v>0.96</v>
      </c>
      <c r="T138" s="20">
        <f>LN(Q138)</f>
        <v>-0.430782916092454</v>
      </c>
      <c r="U138" s="21">
        <f>LN(R138)</f>
        <v>-0.82098055206983</v>
      </c>
      <c r="V138" s="21">
        <f>LN(S138)</f>
        <v>-0.0408219945202552</v>
      </c>
      <c r="W138" s="21">
        <f>(V138-U138)/(2*1.959964)</f>
        <v>0.199023695728487</v>
      </c>
      <c r="X138" s="19"/>
      <c r="Y138" s="19"/>
      <c r="Z138" s="19"/>
      <c r="AA138" s="19"/>
      <c r="AB138" s="19"/>
      <c r="AC138" s="19"/>
      <c r="AD138" s="19"/>
      <c r="AE138" s="19"/>
      <c r="AF138" s="19"/>
      <c r="AG138" s="19"/>
      <c r="AH138" s="19"/>
      <c r="AI138" s="19"/>
      <c r="AJ138" t="s" s="18">
        <v>63</v>
      </c>
      <c r="AK138" t="s" s="24">
        <v>66</v>
      </c>
      <c r="AL138" s="23"/>
      <c r="AM138" s="17"/>
      <c r="AN138" s="17"/>
      <c r="AO138" s="17"/>
      <c r="AP138" s="17"/>
      <c r="AQ138" s="17"/>
      <c r="AR138" s="17"/>
      <c r="AS138" s="17"/>
      <c r="AT138" s="17"/>
      <c r="AU138" s="17"/>
      <c r="AV138" s="17"/>
      <c r="AW138" s="17"/>
    </row>
    <row r="139" ht="13.55" customHeight="1">
      <c r="A139" t="s" s="51">
        <v>207</v>
      </c>
      <c r="B139" s="17"/>
      <c r="C139" s="95"/>
      <c r="D139" s="17"/>
      <c r="E139" s="17"/>
      <c r="F139" s="17"/>
      <c r="G139" s="17"/>
      <c r="H139" s="17"/>
      <c r="I139" s="17"/>
      <c r="J139" s="17"/>
      <c r="K139" s="17"/>
      <c r="L139" s="17"/>
      <c r="M139" s="17"/>
      <c r="N139" t="s" s="18">
        <v>61</v>
      </c>
      <c r="O139" t="s" s="18">
        <v>66</v>
      </c>
      <c r="P139" t="s" s="18">
        <v>58</v>
      </c>
      <c r="Q139" s="19">
        <v>1.20789737589958</v>
      </c>
      <c r="R139" s="19">
        <v>0.87025470289491</v>
      </c>
      <c r="S139" s="19">
        <v>1.66941705992856</v>
      </c>
      <c r="T139" s="20">
        <f>LN(Q139)</f>
        <v>0.188881142178338</v>
      </c>
      <c r="U139" s="21">
        <f>LN(R139)</f>
        <v>-0.138969348231752</v>
      </c>
      <c r="V139" s="21">
        <f>LN(S139)</f>
        <v>0.512474499579936</v>
      </c>
      <c r="W139" s="21">
        <f>(V139-U139)/(2*1.959964)</f>
        <v>0.166187707481282</v>
      </c>
      <c r="X139" s="19"/>
      <c r="Y139" s="19"/>
      <c r="Z139" s="19"/>
      <c r="AA139" s="19"/>
      <c r="AB139" s="19"/>
      <c r="AC139" s="19"/>
      <c r="AD139" s="19"/>
      <c r="AE139" s="19"/>
      <c r="AF139" s="19"/>
      <c r="AG139" s="19"/>
      <c r="AH139" s="19"/>
      <c r="AI139" s="19"/>
      <c r="AJ139" t="s" s="18">
        <v>61</v>
      </c>
      <c r="AK139" t="s" s="24">
        <v>66</v>
      </c>
      <c r="AL139" s="23"/>
      <c r="AM139" s="17"/>
      <c r="AN139" s="17"/>
      <c r="AO139" s="17"/>
      <c r="AP139" s="17"/>
      <c r="AQ139" s="17"/>
      <c r="AR139" s="17"/>
      <c r="AS139" s="17"/>
      <c r="AT139" s="17"/>
      <c r="AU139" s="17"/>
      <c r="AV139" s="17"/>
      <c r="AW139" s="17"/>
    </row>
    <row r="140" ht="13.55" customHeight="1">
      <c r="A140" t="s" s="51">
        <v>207</v>
      </c>
      <c r="B140" s="17"/>
      <c r="C140" s="95"/>
      <c r="D140" s="17"/>
      <c r="E140" s="17"/>
      <c r="F140" s="17"/>
      <c r="G140" s="17"/>
      <c r="H140" s="17"/>
      <c r="I140" s="17"/>
      <c r="J140" s="17"/>
      <c r="K140" s="17"/>
      <c r="L140" s="17"/>
      <c r="M140" s="17"/>
      <c r="N140" t="s" s="18">
        <v>68</v>
      </c>
      <c r="O140" t="s" s="18">
        <v>61</v>
      </c>
      <c r="P140" t="s" s="18">
        <v>58</v>
      </c>
      <c r="Q140" s="19">
        <v>0.71</v>
      </c>
      <c r="R140" s="19">
        <v>0.51</v>
      </c>
      <c r="S140" s="57">
        <v>0.99</v>
      </c>
      <c r="T140" s="20">
        <f>LN(Q140)</f>
        <v>-0.342490308946776</v>
      </c>
      <c r="U140" s="21">
        <f>LN(R140)</f>
        <v>-0.673344553263766</v>
      </c>
      <c r="V140" s="21">
        <f>LN(S140)</f>
        <v>-0.0100503358535015</v>
      </c>
      <c r="W140" s="21">
        <f>(V140-U140)/(2*1.959964)</f>
        <v>0.169210816476799</v>
      </c>
      <c r="X140" s="17"/>
      <c r="Y140" s="17"/>
      <c r="Z140" s="17"/>
      <c r="AA140" s="17"/>
      <c r="AB140" s="17"/>
      <c r="AC140" s="17"/>
      <c r="AD140" s="17"/>
      <c r="AE140" s="17"/>
      <c r="AF140" s="17"/>
      <c r="AG140" s="17"/>
      <c r="AH140" s="17"/>
      <c r="AI140" s="17"/>
      <c r="AJ140" t="s" s="18">
        <v>68</v>
      </c>
      <c r="AK140" t="s" s="24">
        <v>61</v>
      </c>
      <c r="AL140" s="23"/>
      <c r="AM140" s="17"/>
      <c r="AN140" s="17"/>
      <c r="AO140" s="17"/>
      <c r="AP140" s="17"/>
      <c r="AQ140" s="17"/>
      <c r="AR140" s="17"/>
      <c r="AS140" s="17"/>
      <c r="AT140" s="17"/>
      <c r="AU140" s="17"/>
      <c r="AV140" s="17"/>
      <c r="AW140" s="17"/>
    </row>
    <row r="141" ht="13.55" customHeight="1">
      <c r="A141" t="s" s="51">
        <v>215</v>
      </c>
      <c r="B141" s="17"/>
      <c r="C141" s="95"/>
      <c r="D141" s="17"/>
      <c r="E141" s="17"/>
      <c r="F141" s="17"/>
      <c r="G141" s="17"/>
      <c r="H141" s="17"/>
      <c r="I141" s="17"/>
      <c r="J141" s="17"/>
      <c r="K141" s="17"/>
      <c r="L141" s="17"/>
      <c r="M141" s="17"/>
      <c r="N141" t="s" s="18">
        <v>56</v>
      </c>
      <c r="O141" t="s" s="18">
        <v>61</v>
      </c>
      <c r="P141" t="s" s="18">
        <v>58</v>
      </c>
      <c r="Q141" s="19">
        <v>0.462985705358796</v>
      </c>
      <c r="R141" s="19">
        <v>0.217153409327593</v>
      </c>
      <c r="S141" s="19">
        <v>0.966889386039303</v>
      </c>
      <c r="T141" s="20">
        <f>LN(Q141)</f>
        <v>-0.770059099327598</v>
      </c>
      <c r="U141" s="21">
        <f>LN(R141)</f>
        <v>-1.52715121979026</v>
      </c>
      <c r="V141" s="21">
        <f>LN(S141)</f>
        <v>-0.0336711788625326</v>
      </c>
      <c r="W141" s="21">
        <f>(V141-U141)/(2*1.959964)</f>
        <v>0.380996804259601</v>
      </c>
      <c r="X141" s="19"/>
      <c r="Y141" s="19"/>
      <c r="Z141" t="s" s="18">
        <v>63</v>
      </c>
      <c r="AA141" t="s" s="18">
        <v>61</v>
      </c>
      <c r="AB141" s="19"/>
      <c r="AC141" s="19"/>
      <c r="AD141" t="s" s="18">
        <v>56</v>
      </c>
      <c r="AE141" t="s" s="18">
        <v>61</v>
      </c>
      <c r="AF141" s="19"/>
      <c r="AG141" s="19"/>
      <c r="AH141" s="19"/>
      <c r="AI141" s="19"/>
      <c r="AJ141" s="19"/>
      <c r="AK141" s="22"/>
      <c r="AL141" s="23"/>
      <c r="AM141" s="17"/>
      <c r="AN141" s="17"/>
      <c r="AO141" s="17"/>
      <c r="AP141" s="17"/>
      <c r="AQ141" s="17"/>
      <c r="AR141" s="17"/>
      <c r="AS141" s="17"/>
      <c r="AT141" s="17"/>
      <c r="AU141" s="17"/>
      <c r="AV141" s="17"/>
      <c r="AW141" s="17"/>
    </row>
    <row r="142" ht="13.55" customHeight="1">
      <c r="A142" t="s" s="53">
        <v>215</v>
      </c>
      <c r="B142" s="37"/>
      <c r="C142" s="37"/>
      <c r="D142" s="37"/>
      <c r="E142" s="37"/>
      <c r="F142" s="37"/>
      <c r="G142" s="37"/>
      <c r="H142" s="37"/>
      <c r="I142" s="37"/>
      <c r="J142" s="37"/>
      <c r="K142" s="37"/>
      <c r="L142" s="37"/>
      <c r="M142" s="37"/>
      <c r="N142" t="s" s="25">
        <v>57</v>
      </c>
      <c r="O142" t="s" s="25">
        <v>61</v>
      </c>
      <c r="P142" t="s" s="25">
        <v>58</v>
      </c>
      <c r="Q142" s="26">
        <v>0.578390068870994</v>
      </c>
      <c r="R142" s="26">
        <v>0.314980262473718</v>
      </c>
      <c r="S142" s="26">
        <v>1.06755165665123</v>
      </c>
      <c r="T142" s="27">
        <f>LN(Q142)</f>
        <v>-0.547506778286728</v>
      </c>
      <c r="U142" s="28">
        <f>LN(R142)</f>
        <v>-1.15524530093324</v>
      </c>
      <c r="V142" s="28">
        <f>LN(S142)</f>
        <v>0.0653678552554713</v>
      </c>
      <c r="W142" s="28">
        <f>(V142-U142)/(2*1.959964)</f>
        <v>0.311386626537199</v>
      </c>
      <c r="X142" s="26"/>
      <c r="Y142" s="26"/>
      <c r="Z142" t="s" s="25">
        <v>63</v>
      </c>
      <c r="AA142" t="s" s="25">
        <v>61</v>
      </c>
      <c r="AB142" s="26"/>
      <c r="AC142" s="26"/>
      <c r="AD142" t="s" s="25">
        <v>57</v>
      </c>
      <c r="AE142" t="s" s="25">
        <v>61</v>
      </c>
      <c r="AF142" s="26"/>
      <c r="AG142" s="26"/>
      <c r="AH142" s="26"/>
      <c r="AI142" s="26"/>
      <c r="AJ142" s="26"/>
      <c r="AK142" s="54"/>
      <c r="AL142" s="43"/>
      <c r="AM142" s="37"/>
      <c r="AN142" s="37"/>
      <c r="AO142" s="37"/>
      <c r="AP142" s="37"/>
      <c r="AQ142" s="37"/>
      <c r="AR142" s="37"/>
      <c r="AS142" s="37"/>
      <c r="AT142" s="37"/>
      <c r="AU142" s="37"/>
      <c r="AV142" s="37"/>
      <c r="AW142" s="37"/>
    </row>
    <row r="143" ht="13.55" customHeight="1">
      <c r="A143" t="s" s="44">
        <v>216</v>
      </c>
      <c r="B143" t="s" s="30">
        <v>217</v>
      </c>
      <c r="C143" s="45">
        <v>2020</v>
      </c>
      <c r="D143" t="s" s="30">
        <v>218</v>
      </c>
      <c r="E143" t="s" s="30">
        <v>51</v>
      </c>
      <c r="F143" s="46">
        <v>41.2</v>
      </c>
      <c r="G143" s="47">
        <v>14305</v>
      </c>
      <c r="H143" t="s" s="30">
        <v>52</v>
      </c>
      <c r="I143" s="47">
        <v>1006</v>
      </c>
      <c r="J143" t="s" s="30">
        <v>219</v>
      </c>
      <c r="K143" t="s" s="30">
        <v>220</v>
      </c>
      <c r="L143" t="s" s="30">
        <v>221</v>
      </c>
      <c r="M143" s="47">
        <v>14</v>
      </c>
      <c r="N143" t="s" s="30">
        <v>64</v>
      </c>
      <c r="O143" t="s" s="30">
        <v>61</v>
      </c>
      <c r="P143" t="s" s="30">
        <v>58</v>
      </c>
      <c r="Q143" s="31">
        <v>0.95</v>
      </c>
      <c r="R143" s="31">
        <v>0.84</v>
      </c>
      <c r="S143" s="72">
        <v>1.07</v>
      </c>
      <c r="T143" s="32">
        <f>LN(Q143)</f>
        <v>-0.0512932943875506</v>
      </c>
      <c r="U143" s="33">
        <f>LN(R143)</f>
        <v>-0.174353387144778</v>
      </c>
      <c r="V143" s="33">
        <f>LN(S143)</f>
        <v>0.06765864847381491</v>
      </c>
      <c r="W143" s="33">
        <f>(V143-U143)/(2*1.959964)</f>
        <v>0.0617388981681788</v>
      </c>
      <c r="X143" s="72"/>
      <c r="Y143" s="72"/>
      <c r="Z143" t="s" s="30">
        <v>64</v>
      </c>
      <c r="AA143" t="s" s="30">
        <v>61</v>
      </c>
      <c r="AB143" s="72"/>
      <c r="AC143" s="72"/>
      <c r="AD143" s="72"/>
      <c r="AE143" s="72"/>
      <c r="AF143" s="72"/>
      <c r="AG143" s="72"/>
      <c r="AH143" s="72"/>
      <c r="AI143" s="72"/>
      <c r="AJ143" s="72"/>
      <c r="AK143" s="73"/>
      <c r="AL143" t="s" s="49">
        <v>222</v>
      </c>
      <c r="AM143" t="s" s="30">
        <v>60</v>
      </c>
      <c r="AN143" t="s" s="30">
        <v>60</v>
      </c>
      <c r="AO143" t="s" s="30">
        <v>60</v>
      </c>
      <c r="AP143" t="s" s="30">
        <v>60</v>
      </c>
      <c r="AQ143" t="s" s="30">
        <v>60</v>
      </c>
      <c r="AR143" t="s" s="30">
        <v>60</v>
      </c>
      <c r="AS143" t="s" s="30">
        <v>60</v>
      </c>
      <c r="AT143" s="50"/>
      <c r="AU143" t="s" s="30">
        <v>60</v>
      </c>
      <c r="AV143" t="s" s="30">
        <v>60</v>
      </c>
      <c r="AW143" s="50"/>
    </row>
    <row r="144" ht="13.55" customHeight="1">
      <c r="A144" t="s" s="51">
        <v>223</v>
      </c>
      <c r="B144" s="17"/>
      <c r="C144" s="17"/>
      <c r="D144" s="17"/>
      <c r="E144" s="17"/>
      <c r="F144" s="17"/>
      <c r="G144" s="17"/>
      <c r="H144" s="17"/>
      <c r="I144" s="17"/>
      <c r="J144" s="17"/>
      <c r="K144" s="17"/>
      <c r="L144" s="17"/>
      <c r="M144" s="17"/>
      <c r="N144" t="s" s="18">
        <v>141</v>
      </c>
      <c r="O144" t="s" s="18">
        <v>61</v>
      </c>
      <c r="P144" t="s" s="18">
        <v>58</v>
      </c>
      <c r="Q144" s="57">
        <v>0.85</v>
      </c>
      <c r="R144" s="19">
        <v>0.75</v>
      </c>
      <c r="S144" s="19">
        <v>0.95</v>
      </c>
      <c r="T144" s="20">
        <f>LN(Q144)</f>
        <v>-0.162518929497775</v>
      </c>
      <c r="U144" s="21">
        <f>LN(R144)</f>
        <v>-0.287682072451781</v>
      </c>
      <c r="V144" s="21">
        <f>LN(S144)</f>
        <v>-0.0512932943875506</v>
      </c>
      <c r="W144" s="21">
        <f>(V144-U144)/(2*1.959964)</f>
        <v>0.0603043673414997</v>
      </c>
      <c r="X144" s="19"/>
      <c r="Y144" s="19"/>
      <c r="Z144" s="19"/>
      <c r="AA144" s="19"/>
      <c r="AB144" t="s" s="18">
        <v>141</v>
      </c>
      <c r="AC144" t="s" s="18">
        <v>61</v>
      </c>
      <c r="AD144" s="19"/>
      <c r="AE144" s="19"/>
      <c r="AF144" s="19"/>
      <c r="AG144" s="19"/>
      <c r="AH144" s="19"/>
      <c r="AI144" s="19"/>
      <c r="AJ144" s="19"/>
      <c r="AK144" s="22"/>
      <c r="AL144" s="23"/>
      <c r="AM144" s="17"/>
      <c r="AN144" s="17"/>
      <c r="AO144" s="17"/>
      <c r="AP144" s="17"/>
      <c r="AQ144" s="17"/>
      <c r="AR144" s="17"/>
      <c r="AS144" s="17"/>
      <c r="AT144" s="17"/>
      <c r="AU144" s="17"/>
      <c r="AV144" s="17"/>
      <c r="AW144" s="17"/>
    </row>
    <row r="145" ht="13.55" customHeight="1">
      <c r="A145" t="s" s="51">
        <v>223</v>
      </c>
      <c r="B145" s="17"/>
      <c r="C145" s="17"/>
      <c r="D145" s="17"/>
      <c r="E145" s="17"/>
      <c r="F145" s="17"/>
      <c r="G145" s="17"/>
      <c r="H145" s="17"/>
      <c r="I145" s="17"/>
      <c r="J145" s="17"/>
      <c r="K145" s="17"/>
      <c r="L145" s="17"/>
      <c r="M145" s="17"/>
      <c r="N145" t="s" s="25">
        <v>143</v>
      </c>
      <c r="O145" t="s" s="25">
        <v>61</v>
      </c>
      <c r="P145" t="s" s="25">
        <v>58</v>
      </c>
      <c r="Q145" s="26">
        <v>1.11</v>
      </c>
      <c r="R145" s="26">
        <v>0.99</v>
      </c>
      <c r="S145" s="59">
        <v>1.26</v>
      </c>
      <c r="T145" s="27">
        <f>LN(Q145)</f>
        <v>0.104360015324243</v>
      </c>
      <c r="U145" s="28">
        <f>LN(R145)</f>
        <v>-0.0100503358535015</v>
      </c>
      <c r="V145" s="28">
        <f>LN(S145)</f>
        <v>0.231111720963387</v>
      </c>
      <c r="W145" s="28">
        <f>(V145-U145)/(2*1.959964)</f>
        <v>0.0615220628585241</v>
      </c>
      <c r="X145" s="37"/>
      <c r="Y145" s="37"/>
      <c r="Z145" s="37"/>
      <c r="AA145" s="37"/>
      <c r="AB145" t="s" s="25">
        <v>143</v>
      </c>
      <c r="AC145" t="s" s="25">
        <v>61</v>
      </c>
      <c r="AD145" s="37"/>
      <c r="AE145" s="37"/>
      <c r="AF145" s="37"/>
      <c r="AG145" s="37"/>
      <c r="AH145" s="37"/>
      <c r="AI145" s="37"/>
      <c r="AJ145" s="37"/>
      <c r="AK145" s="60"/>
      <c r="AL145" s="43"/>
      <c r="AM145" s="17"/>
      <c r="AN145" s="17"/>
      <c r="AO145" s="17"/>
      <c r="AP145" s="17"/>
      <c r="AQ145" s="17"/>
      <c r="AR145" s="17"/>
      <c r="AS145" s="17"/>
      <c r="AT145" s="17"/>
      <c r="AU145" s="17"/>
      <c r="AV145" s="17"/>
      <c r="AW145" s="17"/>
    </row>
    <row r="146" ht="13.55" customHeight="1">
      <c r="A146" t="s" s="51">
        <v>216</v>
      </c>
      <c r="B146" s="17"/>
      <c r="C146" s="17"/>
      <c r="D146" s="17"/>
      <c r="E146" s="17"/>
      <c r="F146" s="17"/>
      <c r="G146" s="17"/>
      <c r="H146" s="17"/>
      <c r="I146" s="17"/>
      <c r="J146" s="17"/>
      <c r="K146" s="17"/>
      <c r="L146" s="17"/>
      <c r="M146" s="17"/>
      <c r="N146" t="s" s="30">
        <v>64</v>
      </c>
      <c r="O146" t="s" s="30">
        <v>67</v>
      </c>
      <c r="P146" t="s" s="30">
        <v>58</v>
      </c>
      <c r="Q146" s="31">
        <v>0.9128612</v>
      </c>
      <c r="R146" s="31">
        <v>0.7882309</v>
      </c>
      <c r="S146" s="31">
        <v>1.057197</v>
      </c>
      <c r="T146" s="32">
        <f>LN(Q146)</f>
        <v>-0.0911714362313019</v>
      </c>
      <c r="U146" s="33">
        <f>LN(R146)</f>
        <v>-0.237964211741754</v>
      </c>
      <c r="V146" s="33">
        <f>LN(S146)</f>
        <v>0.0556210660595213</v>
      </c>
      <c r="W146" s="33">
        <f>(V146-U146)/(2*1.959964)</f>
        <v>0.07489557915382</v>
      </c>
      <c r="X146" s="31"/>
      <c r="Y146" s="31"/>
      <c r="Z146" t="s" s="30">
        <v>64</v>
      </c>
      <c r="AA146" t="s" s="30">
        <v>67</v>
      </c>
      <c r="AB146" s="31"/>
      <c r="AC146" s="31"/>
      <c r="AD146" s="31"/>
      <c r="AE146" s="31"/>
      <c r="AF146" s="31"/>
      <c r="AG146" s="31"/>
      <c r="AH146" s="31"/>
      <c r="AI146" s="31"/>
      <c r="AJ146" s="31"/>
      <c r="AK146" s="34"/>
      <c r="AL146" t="s" s="49">
        <v>224</v>
      </c>
      <c r="AM146" s="17"/>
      <c r="AN146" s="17"/>
      <c r="AO146" s="17"/>
      <c r="AP146" s="17"/>
      <c r="AQ146" s="17"/>
      <c r="AR146" s="17"/>
      <c r="AS146" s="17"/>
      <c r="AT146" s="17"/>
      <c r="AU146" s="17"/>
      <c r="AV146" s="17"/>
      <c r="AW146" s="17"/>
    </row>
    <row r="147" ht="13.55" customHeight="1">
      <c r="A147" t="s" s="51">
        <v>223</v>
      </c>
      <c r="B147" s="17"/>
      <c r="C147" s="17"/>
      <c r="D147" s="17"/>
      <c r="E147" s="17"/>
      <c r="F147" s="17"/>
      <c r="G147" s="17"/>
      <c r="H147" s="17"/>
      <c r="I147" s="17"/>
      <c r="J147" s="17"/>
      <c r="K147" s="17"/>
      <c r="L147" s="17"/>
      <c r="M147" s="17"/>
      <c r="N147" t="s" s="18">
        <v>141</v>
      </c>
      <c r="O147" t="s" s="18">
        <v>67</v>
      </c>
      <c r="P147" t="s" s="18">
        <v>58</v>
      </c>
      <c r="Q147" s="19">
        <v>0.7986726</v>
      </c>
      <c r="R147" s="19">
        <v>0.6740038</v>
      </c>
      <c r="S147" s="19">
        <v>0.9464011</v>
      </c>
      <c r="T147" s="20">
        <f>LN(Q147)</f>
        <v>-0.224804179394088</v>
      </c>
      <c r="U147" s="21">
        <f>LN(R147)</f>
        <v>-0.394519530103527</v>
      </c>
      <c r="V147" s="21">
        <f>LN(S147)</f>
        <v>-0.0550888040193963</v>
      </c>
      <c r="W147" s="21">
        <f>(V147-U147)/(2*1.959964)</f>
        <v>0.0865910613878956</v>
      </c>
      <c r="X147" s="19"/>
      <c r="Y147" s="19"/>
      <c r="Z147" s="19"/>
      <c r="AA147" s="19"/>
      <c r="AB147" t="s" s="18">
        <v>141</v>
      </c>
      <c r="AC147" t="s" s="18">
        <v>67</v>
      </c>
      <c r="AD147" s="19"/>
      <c r="AE147" s="19"/>
      <c r="AF147" s="19"/>
      <c r="AG147" s="19"/>
      <c r="AH147" s="19"/>
      <c r="AI147" s="19"/>
      <c r="AJ147" s="19"/>
      <c r="AK147" s="22"/>
      <c r="AL147" t="s" s="52">
        <v>224</v>
      </c>
      <c r="AM147" s="17"/>
      <c r="AN147" s="17"/>
      <c r="AO147" s="17"/>
      <c r="AP147" s="17"/>
      <c r="AQ147" s="17"/>
      <c r="AR147" s="17"/>
      <c r="AS147" s="17"/>
      <c r="AT147" s="17"/>
      <c r="AU147" s="17"/>
      <c r="AV147" s="17"/>
      <c r="AW147" s="17"/>
    </row>
    <row r="148" ht="13.55" customHeight="1">
      <c r="A148" t="s" s="53">
        <v>223</v>
      </c>
      <c r="B148" s="37"/>
      <c r="C148" s="37"/>
      <c r="D148" s="37"/>
      <c r="E148" s="37"/>
      <c r="F148" s="37"/>
      <c r="G148" s="37"/>
      <c r="H148" s="37"/>
      <c r="I148" s="37"/>
      <c r="J148" s="37"/>
      <c r="K148" s="37"/>
      <c r="L148" s="37"/>
      <c r="M148" s="37"/>
      <c r="N148" t="s" s="25">
        <v>143</v>
      </c>
      <c r="O148" t="s" s="25">
        <v>67</v>
      </c>
      <c r="P148" t="s" s="25">
        <v>58</v>
      </c>
      <c r="Q148" s="26">
        <v>1.189684</v>
      </c>
      <c r="R148" s="26">
        <v>0.9769884</v>
      </c>
      <c r="S148" s="26">
        <v>1.448684</v>
      </c>
      <c r="T148" s="27">
        <f>LN(Q148)</f>
        <v>0.173687725641311</v>
      </c>
      <c r="U148" s="28">
        <f>LN(R148)</f>
        <v>-0.0232805000906997</v>
      </c>
      <c r="V148" s="28">
        <f>LN(S148)</f>
        <v>0.370655558119859</v>
      </c>
      <c r="W148" s="28">
        <f>(V148-U148)/(2*1.959964)</f>
        <v>0.100495738240743</v>
      </c>
      <c r="X148" s="26"/>
      <c r="Y148" s="26"/>
      <c r="Z148" s="26"/>
      <c r="AA148" s="26"/>
      <c r="AB148" t="s" s="25">
        <v>143</v>
      </c>
      <c r="AC148" t="s" s="25">
        <v>67</v>
      </c>
      <c r="AD148" s="26"/>
      <c r="AE148" s="26"/>
      <c r="AF148" s="26"/>
      <c r="AG148" s="26"/>
      <c r="AH148" s="26"/>
      <c r="AI148" s="26"/>
      <c r="AJ148" s="26"/>
      <c r="AK148" s="54"/>
      <c r="AL148" t="s" s="55">
        <v>224</v>
      </c>
      <c r="AM148" s="37"/>
      <c r="AN148" s="37"/>
      <c r="AO148" s="37"/>
      <c r="AP148" s="37"/>
      <c r="AQ148" s="37"/>
      <c r="AR148" s="37"/>
      <c r="AS148" s="37"/>
      <c r="AT148" s="37"/>
      <c r="AU148" s="37"/>
      <c r="AV148" s="37"/>
      <c r="AW148" s="37"/>
    </row>
    <row r="149" ht="13.55" customHeight="1">
      <c r="A149" t="s" s="44">
        <v>225</v>
      </c>
      <c r="B149" t="s" s="30">
        <v>226</v>
      </c>
      <c r="C149" s="45">
        <v>2022</v>
      </c>
      <c r="D149" t="s" s="30">
        <v>227</v>
      </c>
      <c r="E149" t="s" s="30">
        <v>51</v>
      </c>
      <c r="F149" s="47">
        <v>75</v>
      </c>
      <c r="G149" s="47">
        <v>1139</v>
      </c>
      <c r="H149" t="s" s="30">
        <v>52</v>
      </c>
      <c r="I149" s="47">
        <v>811</v>
      </c>
      <c r="J149" t="s" s="30">
        <v>228</v>
      </c>
      <c r="K149" t="s" s="30">
        <v>229</v>
      </c>
      <c r="L149" t="s" s="30">
        <v>230</v>
      </c>
      <c r="M149" s="47">
        <v>12</v>
      </c>
      <c r="N149" t="s" s="30">
        <v>63</v>
      </c>
      <c r="O149" t="s" s="30">
        <v>67</v>
      </c>
      <c r="P149" t="s" s="30">
        <v>58</v>
      </c>
      <c r="Q149" s="31">
        <v>0.8191597</v>
      </c>
      <c r="R149" s="31">
        <v>0.6685908</v>
      </c>
      <c r="S149" s="31">
        <v>1.003637</v>
      </c>
      <c r="T149" s="32">
        <f>LN(Q149)</f>
        <v>-0.199476220242912</v>
      </c>
      <c r="U149" s="33">
        <f>LN(R149)</f>
        <v>-0.402583065186532</v>
      </c>
      <c r="V149" s="33">
        <f>LN(S149)</f>
        <v>0.0036304021083486</v>
      </c>
      <c r="W149" s="33">
        <f>(V149-U149)/(2*1.959964)</f>
        <v>0.103627787881533</v>
      </c>
      <c r="X149" t="s" s="30">
        <v>63</v>
      </c>
      <c r="Y149" t="s" s="30">
        <v>67</v>
      </c>
      <c r="Z149" s="31"/>
      <c r="AA149" s="31"/>
      <c r="AB149" s="31"/>
      <c r="AC149" s="31"/>
      <c r="AD149" s="31"/>
      <c r="AE149" s="31"/>
      <c r="AF149" s="31"/>
      <c r="AG149" s="31"/>
      <c r="AH149" s="31"/>
      <c r="AI149" s="31"/>
      <c r="AJ149" s="31"/>
      <c r="AK149" s="34"/>
      <c r="AL149" t="s" s="49">
        <v>231</v>
      </c>
      <c r="AM149" t="s" s="30">
        <v>60</v>
      </c>
      <c r="AN149" t="s" s="30">
        <v>60</v>
      </c>
      <c r="AO149" t="s" s="30">
        <v>60</v>
      </c>
      <c r="AP149" t="s" s="30">
        <v>60</v>
      </c>
      <c r="AQ149" t="s" s="30">
        <v>60</v>
      </c>
      <c r="AR149" t="s" s="30">
        <v>60</v>
      </c>
      <c r="AS149" t="s" s="63">
        <v>60</v>
      </c>
      <c r="AT149" t="s" s="64">
        <v>232</v>
      </c>
      <c r="AU149" t="s" s="70">
        <v>60</v>
      </c>
      <c r="AV149" t="s" s="30">
        <v>60</v>
      </c>
      <c r="AW149" s="50"/>
    </row>
    <row r="150" ht="13.55" customHeight="1">
      <c r="A150" t="s" s="51">
        <v>233</v>
      </c>
      <c r="B150" s="17"/>
      <c r="C150" s="17"/>
      <c r="D150" s="17"/>
      <c r="E150" s="17"/>
      <c r="F150" s="17"/>
      <c r="G150" s="17"/>
      <c r="H150" s="17"/>
      <c r="I150" s="17"/>
      <c r="J150" s="17"/>
      <c r="K150" s="17"/>
      <c r="L150" s="17"/>
      <c r="M150" s="17"/>
      <c r="N150" t="s" s="18">
        <v>57</v>
      </c>
      <c r="O150" t="s" s="18">
        <v>67</v>
      </c>
      <c r="P150" t="s" s="18">
        <v>58</v>
      </c>
      <c r="Q150" s="19">
        <v>0.7881999</v>
      </c>
      <c r="R150" s="19">
        <v>0.6415172</v>
      </c>
      <c r="S150" s="19">
        <v>0.9684216</v>
      </c>
      <c r="T150" s="20">
        <f>LN(Q150)</f>
        <v>-0.238003541092594</v>
      </c>
      <c r="U150" s="21">
        <f>LN(R150)</f>
        <v>-0.443919283126883</v>
      </c>
      <c r="V150" s="21">
        <f>LN(S150)</f>
        <v>-0.032087749334269</v>
      </c>
      <c r="W150" s="21">
        <f>(V150-U150)/(2*1.959964)</f>
        <v>0.105060994434748</v>
      </c>
      <c r="X150" s="19"/>
      <c r="Y150" s="19"/>
      <c r="Z150" s="19"/>
      <c r="AA150" s="19"/>
      <c r="AB150" s="19"/>
      <c r="AC150" s="19"/>
      <c r="AD150" t="s" s="18">
        <v>57</v>
      </c>
      <c r="AE150" t="s" s="18">
        <v>67</v>
      </c>
      <c r="AF150" s="19"/>
      <c r="AG150" s="19"/>
      <c r="AH150" s="19"/>
      <c r="AI150" s="19"/>
      <c r="AJ150" s="19"/>
      <c r="AK150" s="22"/>
      <c r="AL150" s="23"/>
      <c r="AM150" s="17"/>
      <c r="AN150" s="17"/>
      <c r="AO150" s="17"/>
      <c r="AP150" s="17"/>
      <c r="AQ150" s="17"/>
      <c r="AR150" s="17"/>
      <c r="AS150" s="17"/>
      <c r="AT150" s="15"/>
      <c r="AU150" s="17"/>
      <c r="AV150" s="17"/>
      <c r="AW150" s="17"/>
    </row>
    <row r="151" ht="13.55" customHeight="1">
      <c r="A151" t="s" s="53">
        <v>233</v>
      </c>
      <c r="B151" s="37"/>
      <c r="C151" s="37"/>
      <c r="D151" s="37"/>
      <c r="E151" s="37"/>
      <c r="F151" s="37"/>
      <c r="G151" s="37"/>
      <c r="H151" s="37"/>
      <c r="I151" s="37"/>
      <c r="J151" s="37"/>
      <c r="K151" s="37"/>
      <c r="L151" s="37"/>
      <c r="M151" s="37"/>
      <c r="N151" t="s" s="25">
        <v>56</v>
      </c>
      <c r="O151" t="s" s="25">
        <v>67</v>
      </c>
      <c r="P151" t="s" s="25">
        <v>58</v>
      </c>
      <c r="Q151" s="26">
        <v>0.9480132</v>
      </c>
      <c r="R151" s="26">
        <v>0.571134</v>
      </c>
      <c r="S151" s="26">
        <v>1.573587</v>
      </c>
      <c r="T151" s="27">
        <f>LN(Q151)</f>
        <v>-0.053386852773421</v>
      </c>
      <c r="U151" s="28">
        <f>LN(R151)</f>
        <v>-0.560131420851228</v>
      </c>
      <c r="V151" s="28">
        <f>LN(S151)</f>
        <v>0.453357726746945</v>
      </c>
      <c r="W151" s="28">
        <f>(V151-U151)/(2*1.959964)</f>
        <v>0.258547898736449</v>
      </c>
      <c r="X151" s="26"/>
      <c r="Y151" s="26"/>
      <c r="Z151" s="26"/>
      <c r="AA151" s="26"/>
      <c r="AB151" s="26"/>
      <c r="AC151" s="26"/>
      <c r="AD151" t="s" s="25">
        <v>56</v>
      </c>
      <c r="AE151" t="s" s="25">
        <v>67</v>
      </c>
      <c r="AF151" s="26"/>
      <c r="AG151" s="26"/>
      <c r="AH151" s="26"/>
      <c r="AI151" s="26"/>
      <c r="AJ151" s="26"/>
      <c r="AK151" s="54"/>
      <c r="AL151" s="43"/>
      <c r="AM151" s="37"/>
      <c r="AN151" s="37"/>
      <c r="AO151" s="37"/>
      <c r="AP151" s="37"/>
      <c r="AQ151" s="37"/>
      <c r="AR151" s="37"/>
      <c r="AS151" s="37"/>
      <c r="AT151" s="37"/>
      <c r="AU151" s="37"/>
      <c r="AV151" s="37"/>
      <c r="AW151" s="37"/>
    </row>
    <row r="152" ht="13.55" customHeight="1">
      <c r="A152" t="s" s="44">
        <v>234</v>
      </c>
      <c r="B152" t="s" s="30">
        <v>235</v>
      </c>
      <c r="C152" s="45">
        <v>2012</v>
      </c>
      <c r="D152" t="s" s="30">
        <v>236</v>
      </c>
      <c r="E152" t="s" s="30">
        <v>51</v>
      </c>
      <c r="F152" t="s" s="30">
        <v>237</v>
      </c>
      <c r="G152" s="46">
        <v>28356</v>
      </c>
      <c r="H152" t="s" s="30">
        <v>52</v>
      </c>
      <c r="I152" s="47">
        <v>4616</v>
      </c>
      <c r="J152" t="s" s="30">
        <v>238</v>
      </c>
      <c r="K152" t="s" s="30">
        <v>239</v>
      </c>
      <c r="L152" t="s" s="30">
        <v>55</v>
      </c>
      <c r="M152" s="47">
        <v>16</v>
      </c>
      <c r="N152" t="s" s="30">
        <v>62</v>
      </c>
      <c r="O152" t="s" s="30">
        <v>67</v>
      </c>
      <c r="P152" t="s" s="30">
        <v>58</v>
      </c>
      <c r="Q152" s="31">
        <v>0.98</v>
      </c>
      <c r="R152" s="31">
        <v>0.9399999999999999</v>
      </c>
      <c r="S152" s="31">
        <v>1.02</v>
      </c>
      <c r="T152" s="32">
        <f>LN(Q152)</f>
        <v>-0.0202027073175195</v>
      </c>
      <c r="U152" s="33">
        <f>LN(R152)</f>
        <v>-0.0618754037180875</v>
      </c>
      <c r="V152" s="33">
        <f>LN(S152)</f>
        <v>0.0198026272961797</v>
      </c>
      <c r="W152" s="33">
        <f>(V152-U152)/(2*1.959964)</f>
        <v>0.0208366151149376</v>
      </c>
      <c r="X152" t="s" s="30">
        <v>62</v>
      </c>
      <c r="Y152" t="s" s="30">
        <v>67</v>
      </c>
      <c r="Z152" s="31"/>
      <c r="AA152" s="31"/>
      <c r="AB152" s="31"/>
      <c r="AC152" s="31"/>
      <c r="AD152" s="31"/>
      <c r="AE152" s="31"/>
      <c r="AF152" s="31"/>
      <c r="AG152" s="31"/>
      <c r="AH152" s="31"/>
      <c r="AI152" s="31"/>
      <c r="AJ152" s="31"/>
      <c r="AK152" s="34"/>
      <c r="AL152" t="s" s="49">
        <v>240</v>
      </c>
      <c r="AM152" t="s" s="30">
        <v>60</v>
      </c>
      <c r="AN152" t="s" s="30">
        <v>93</v>
      </c>
      <c r="AO152" t="s" s="30">
        <v>60</v>
      </c>
      <c r="AP152" t="s" s="30">
        <v>60</v>
      </c>
      <c r="AQ152" t="s" s="30">
        <v>60</v>
      </c>
      <c r="AR152" t="s" s="30">
        <v>60</v>
      </c>
      <c r="AS152" t="s" s="30">
        <v>60</v>
      </c>
      <c r="AT152" t="s" s="30">
        <v>60</v>
      </c>
      <c r="AU152" t="s" s="30">
        <v>60</v>
      </c>
      <c r="AV152" t="s" s="30">
        <v>60</v>
      </c>
      <c r="AW152" s="50"/>
    </row>
    <row r="153" ht="13.55" customHeight="1">
      <c r="A153" t="s" s="51">
        <v>241</v>
      </c>
      <c r="B153" s="17"/>
      <c r="C153" s="95"/>
      <c r="D153" s="17"/>
      <c r="E153" s="17"/>
      <c r="F153" s="17"/>
      <c r="G153" s="89"/>
      <c r="H153" s="17"/>
      <c r="I153" s="17"/>
      <c r="J153" s="17"/>
      <c r="K153" s="17"/>
      <c r="L153" s="17"/>
      <c r="M153" s="17"/>
      <c r="N153" t="s" s="18">
        <v>61</v>
      </c>
      <c r="O153" t="s" s="18">
        <v>67</v>
      </c>
      <c r="P153" t="s" s="18">
        <v>58</v>
      </c>
      <c r="Q153" s="19">
        <v>1.07</v>
      </c>
      <c r="R153" s="19">
        <v>0.92</v>
      </c>
      <c r="S153" s="19">
        <v>1.23</v>
      </c>
      <c r="T153" s="20">
        <f>LN(Q153)</f>
        <v>0.06765864847381491</v>
      </c>
      <c r="U153" s="21">
        <f>LN(R153)</f>
        <v>-0.083381608939051</v>
      </c>
      <c r="V153" s="21">
        <f>LN(S153)</f>
        <v>0.207014169384326</v>
      </c>
      <c r="W153" s="21">
        <f>(V153-U153)/(2*1.959964)</f>
        <v>0.0740819163829991</v>
      </c>
      <c r="X153" s="19"/>
      <c r="Y153" s="19"/>
      <c r="Z153" t="s" s="18">
        <v>61</v>
      </c>
      <c r="AA153" t="s" s="18">
        <v>67</v>
      </c>
      <c r="AB153" s="19"/>
      <c r="AC153" s="19"/>
      <c r="AD153" s="19"/>
      <c r="AE153" s="19"/>
      <c r="AF153" s="19"/>
      <c r="AG153" s="19"/>
      <c r="AH153" s="19"/>
      <c r="AI153" s="19"/>
      <c r="AJ153" s="19"/>
      <c r="AK153" s="22"/>
      <c r="AL153" s="23"/>
      <c r="AM153" s="17"/>
      <c r="AN153" s="17"/>
      <c r="AO153" s="17"/>
      <c r="AP153" s="17"/>
      <c r="AQ153" s="17"/>
      <c r="AR153" s="17"/>
      <c r="AS153" s="17"/>
      <c r="AT153" s="17"/>
      <c r="AU153" s="17"/>
      <c r="AV153" s="17"/>
      <c r="AW153" s="17"/>
    </row>
    <row r="154" ht="13.55" customHeight="1">
      <c r="A154" t="s" s="51">
        <v>241</v>
      </c>
      <c r="B154" s="17"/>
      <c r="C154" s="95"/>
      <c r="D154" s="17"/>
      <c r="E154" s="17"/>
      <c r="F154" s="17"/>
      <c r="G154" s="89"/>
      <c r="H154" s="17"/>
      <c r="I154" s="17"/>
      <c r="J154" s="17"/>
      <c r="K154" s="17"/>
      <c r="L154" s="17"/>
      <c r="M154" s="17"/>
      <c r="N154" t="s" s="18">
        <v>64</v>
      </c>
      <c r="O154" t="s" s="18">
        <v>67</v>
      </c>
      <c r="P154" t="s" s="18">
        <v>58</v>
      </c>
      <c r="Q154" s="19">
        <v>0.97</v>
      </c>
      <c r="R154" s="19">
        <v>0.83</v>
      </c>
      <c r="S154" s="19">
        <v>1.13</v>
      </c>
      <c r="T154" s="20">
        <f>LN(Q154)</f>
        <v>-0.0304592074847086</v>
      </c>
      <c r="U154" s="21">
        <f>LN(R154)</f>
        <v>-0.186329578191493</v>
      </c>
      <c r="V154" s="21">
        <f>LN(S154)</f>
        <v>0.122217632724249</v>
      </c>
      <c r="W154" s="21">
        <f>(V154-U154)/(2*1.959964)</f>
        <v>0.0787124689320166</v>
      </c>
      <c r="X154" s="19"/>
      <c r="Y154" s="19"/>
      <c r="Z154" t="s" s="18">
        <v>64</v>
      </c>
      <c r="AA154" t="s" s="18">
        <v>67</v>
      </c>
      <c r="AB154" s="19"/>
      <c r="AC154" s="19"/>
      <c r="AD154" s="19"/>
      <c r="AE154" s="19"/>
      <c r="AF154" s="19"/>
      <c r="AG154" s="19"/>
      <c r="AH154" s="19"/>
      <c r="AI154" s="19"/>
      <c r="AJ154" s="19"/>
      <c r="AK154" s="22"/>
      <c r="AL154" s="23"/>
      <c r="AM154" s="17"/>
      <c r="AN154" s="17"/>
      <c r="AO154" s="17"/>
      <c r="AP154" s="17"/>
      <c r="AQ154" s="17"/>
      <c r="AR154" s="17"/>
      <c r="AS154" s="17"/>
      <c r="AT154" s="17"/>
      <c r="AU154" s="17"/>
      <c r="AV154" s="17"/>
      <c r="AW154" s="17"/>
    </row>
    <row r="155" ht="13.55" customHeight="1">
      <c r="A155" t="s" s="51">
        <v>241</v>
      </c>
      <c r="B155" s="17"/>
      <c r="C155" s="95"/>
      <c r="D155" s="17"/>
      <c r="E155" s="17"/>
      <c r="F155" s="17"/>
      <c r="G155" s="89"/>
      <c r="H155" s="17"/>
      <c r="I155" s="17"/>
      <c r="J155" s="17"/>
      <c r="K155" s="17"/>
      <c r="L155" s="17"/>
      <c r="M155" s="17"/>
      <c r="N155" t="s" s="18">
        <v>65</v>
      </c>
      <c r="O155" t="s" s="18">
        <v>67</v>
      </c>
      <c r="P155" t="s" s="18">
        <v>58</v>
      </c>
      <c r="Q155" s="19">
        <v>0.82</v>
      </c>
      <c r="R155" s="19">
        <v>0.67</v>
      </c>
      <c r="S155" s="19">
        <v>1.01</v>
      </c>
      <c r="T155" s="20">
        <f>LN(Q155)</f>
        <v>-0.198450938723838</v>
      </c>
      <c r="U155" s="21">
        <f>LN(R155)</f>
        <v>-0.400477566597125</v>
      </c>
      <c r="V155" s="21">
        <f>LN(S155)</f>
        <v>0.00995033085316809</v>
      </c>
      <c r="W155" s="21">
        <f>(V155-U155)/(2*1.959964)</f>
        <v>0.104702917362332</v>
      </c>
      <c r="X155" s="19"/>
      <c r="Y155" s="19"/>
      <c r="Z155" t="s" s="18">
        <v>65</v>
      </c>
      <c r="AA155" t="s" s="18">
        <v>67</v>
      </c>
      <c r="AB155" s="19"/>
      <c r="AC155" s="19"/>
      <c r="AD155" s="19"/>
      <c r="AE155" s="19"/>
      <c r="AF155" s="19"/>
      <c r="AG155" s="19"/>
      <c r="AH155" s="19"/>
      <c r="AI155" s="19"/>
      <c r="AJ155" s="19"/>
      <c r="AK155" s="22"/>
      <c r="AL155" s="23"/>
      <c r="AM155" s="17"/>
      <c r="AN155" s="17"/>
      <c r="AO155" s="17"/>
      <c r="AP155" s="17"/>
      <c r="AQ155" s="17"/>
      <c r="AR155" s="17"/>
      <c r="AS155" s="17"/>
      <c r="AT155" s="17"/>
      <c r="AU155" s="17"/>
      <c r="AV155" s="17"/>
      <c r="AW155" s="17"/>
    </row>
    <row r="156" ht="13.55" customHeight="1">
      <c r="A156" t="s" s="53">
        <v>242</v>
      </c>
      <c r="B156" s="37"/>
      <c r="C156" s="97"/>
      <c r="D156" s="37"/>
      <c r="E156" s="37"/>
      <c r="F156" s="37"/>
      <c r="G156" s="91"/>
      <c r="H156" s="37"/>
      <c r="I156" s="37"/>
      <c r="J156" s="37"/>
      <c r="K156" s="37"/>
      <c r="L156" s="37"/>
      <c r="M156" s="37"/>
      <c r="N156" t="s" s="25">
        <v>169</v>
      </c>
      <c r="O156" t="s" s="25">
        <v>67</v>
      </c>
      <c r="P156" t="s" s="25">
        <v>58</v>
      </c>
      <c r="Q156" s="26">
        <v>0.71</v>
      </c>
      <c r="R156" s="26">
        <v>0.15</v>
      </c>
      <c r="S156" s="26">
        <v>3.42</v>
      </c>
      <c r="T156" s="27">
        <f>LN(Q156)</f>
        <v>-0.342490308946776</v>
      </c>
      <c r="U156" s="28">
        <f>LN(R156)</f>
        <v>-1.89711998488588</v>
      </c>
      <c r="V156" s="28">
        <f>LN(S156)</f>
        <v>1.22964055107451</v>
      </c>
      <c r="W156" s="28">
        <f>(V156-U156)/(2*1.959964)</f>
        <v>0.797657644722145</v>
      </c>
      <c r="X156" s="26"/>
      <c r="Y156" s="26"/>
      <c r="Z156" s="26"/>
      <c r="AA156" s="26"/>
      <c r="AB156" s="26"/>
      <c r="AC156" s="26"/>
      <c r="AD156" s="26"/>
      <c r="AE156" s="26"/>
      <c r="AF156" s="26"/>
      <c r="AG156" s="37"/>
      <c r="AH156" t="s" s="25">
        <v>169</v>
      </c>
      <c r="AI156" t="s" s="25">
        <v>67</v>
      </c>
      <c r="AJ156" s="26"/>
      <c r="AK156" s="54"/>
      <c r="AL156" s="43"/>
      <c r="AM156" s="37"/>
      <c r="AN156" s="37"/>
      <c r="AO156" s="37"/>
      <c r="AP156" s="37"/>
      <c r="AQ156" s="37"/>
      <c r="AR156" s="37"/>
      <c r="AS156" s="37"/>
      <c r="AT156" s="37"/>
      <c r="AU156" s="37"/>
      <c r="AV156" s="37"/>
      <c r="AW156" s="37"/>
    </row>
    <row r="157" ht="13.55" customHeight="1">
      <c r="A157" s="61">
        <v>134</v>
      </c>
      <c r="B157" t="s" s="30">
        <v>243</v>
      </c>
      <c r="C157" s="45">
        <v>2018</v>
      </c>
      <c r="D157" t="s" s="30">
        <v>210</v>
      </c>
      <c r="E157" t="s" s="30">
        <v>51</v>
      </c>
      <c r="F157" s="46">
        <v>46.2</v>
      </c>
      <c r="G157" s="47">
        <v>18372</v>
      </c>
      <c r="H157" t="s" s="30">
        <v>52</v>
      </c>
      <c r="I157" s="47">
        <v>1118</v>
      </c>
      <c r="J157" t="s" s="30">
        <v>244</v>
      </c>
      <c r="K157" t="s" s="30">
        <v>245</v>
      </c>
      <c r="L157" t="s" s="30">
        <v>213</v>
      </c>
      <c r="M157" s="47">
        <v>6.1</v>
      </c>
      <c r="N157" t="s" s="30">
        <v>64</v>
      </c>
      <c r="O157" t="s" s="30">
        <v>61</v>
      </c>
      <c r="P157" t="s" s="30">
        <v>58</v>
      </c>
      <c r="Q157" s="31">
        <v>0.98488578017961</v>
      </c>
      <c r="R157" s="31">
        <v>0.964365076099296</v>
      </c>
      <c r="S157" s="31">
        <v>1</v>
      </c>
      <c r="T157" s="32">
        <f>LN(Q157)</f>
        <v>-0.0152296037423547</v>
      </c>
      <c r="U157" s="33">
        <f>LN(R157)</f>
        <v>-0.0362853464174172</v>
      </c>
      <c r="V157" s="33">
        <f>LN(S157)</f>
        <v>0</v>
      </c>
      <c r="W157" s="33">
        <f>(V157-U157)/(2*1.959964)</f>
        <v>0.00925663594265435</v>
      </c>
      <c r="X157" s="31"/>
      <c r="Y157" s="31"/>
      <c r="Z157" t="s" s="30">
        <v>64</v>
      </c>
      <c r="AA157" t="s" s="30">
        <v>61</v>
      </c>
      <c r="AB157" s="31"/>
      <c r="AC157" s="31"/>
      <c r="AD157" s="31"/>
      <c r="AE157" s="31"/>
      <c r="AF157" s="31"/>
      <c r="AG157" s="31"/>
      <c r="AH157" s="31"/>
      <c r="AI157" s="31"/>
      <c r="AJ157" s="31"/>
      <c r="AK157" s="34"/>
      <c r="AL157" t="s" s="49">
        <v>246</v>
      </c>
      <c r="AM157" t="s" s="30">
        <v>60</v>
      </c>
      <c r="AN157" t="s" s="30">
        <v>60</v>
      </c>
      <c r="AO157" t="s" s="30">
        <v>60</v>
      </c>
      <c r="AP157" t="s" s="30">
        <v>60</v>
      </c>
      <c r="AQ157" t="s" s="30">
        <v>60</v>
      </c>
      <c r="AR157" t="s" s="30">
        <v>60</v>
      </c>
      <c r="AS157" t="s" s="30">
        <v>60</v>
      </c>
      <c r="AT157" t="s" s="30">
        <v>60</v>
      </c>
      <c r="AU157" t="s" s="30">
        <v>247</v>
      </c>
      <c r="AV157" t="s" s="63">
        <v>248</v>
      </c>
      <c r="AW157" t="s" s="108">
        <v>249</v>
      </c>
    </row>
    <row r="158" ht="13.55" customHeight="1">
      <c r="A158" s="16">
        <v>134</v>
      </c>
      <c r="B158" s="17"/>
      <c r="C158" s="95"/>
      <c r="D158" s="17"/>
      <c r="E158" s="17"/>
      <c r="F158" s="89"/>
      <c r="G158" s="17"/>
      <c r="H158" s="17"/>
      <c r="I158" s="17"/>
      <c r="J158" s="17"/>
      <c r="K158" s="17"/>
      <c r="L158" s="17"/>
      <c r="M158" s="17"/>
      <c r="N158" t="s" s="18">
        <v>65</v>
      </c>
      <c r="O158" t="s" s="18">
        <v>61</v>
      </c>
      <c r="P158" t="s" s="18">
        <v>58</v>
      </c>
      <c r="Q158" s="19">
        <v>0.959166304662544</v>
      </c>
      <c r="R158" s="19">
        <v>0.948683298050514</v>
      </c>
      <c r="S158" s="19">
        <v>0.974679434480896</v>
      </c>
      <c r="T158" s="20">
        <f>LN(Q158)</f>
        <v>-0.0416908044695254</v>
      </c>
      <c r="U158" s="21">
        <f>LN(R158)</f>
        <v>-0.0526802578289129</v>
      </c>
      <c r="V158" s="21">
        <f>LN(S158)</f>
        <v>-0.0256466471937757</v>
      </c>
      <c r="W158" s="21">
        <f>(V158-U158)/(2*1.959964)</f>
        <v>0.00689645591325586</v>
      </c>
      <c r="X158" s="19"/>
      <c r="Y158" s="19"/>
      <c r="Z158" t="s" s="18">
        <v>65</v>
      </c>
      <c r="AA158" t="s" s="18">
        <v>61</v>
      </c>
      <c r="AB158" s="19"/>
      <c r="AC158" s="19"/>
      <c r="AD158" s="19"/>
      <c r="AE158" s="19"/>
      <c r="AF158" s="19"/>
      <c r="AG158" s="19"/>
      <c r="AH158" s="19"/>
      <c r="AI158" s="19"/>
      <c r="AJ158" s="19"/>
      <c r="AK158" s="22"/>
      <c r="AL158" s="23"/>
      <c r="AM158" s="17"/>
      <c r="AN158" s="17"/>
      <c r="AO158" s="17"/>
      <c r="AP158" s="17"/>
      <c r="AQ158" s="17"/>
      <c r="AR158" s="17"/>
      <c r="AS158" s="17"/>
      <c r="AT158" s="17"/>
      <c r="AU158" s="17"/>
      <c r="AV158" s="17"/>
      <c r="AW158" s="15"/>
    </row>
    <row r="159" ht="13.55" customHeight="1">
      <c r="A159" s="36">
        <v>134</v>
      </c>
      <c r="B159" s="37"/>
      <c r="C159" s="97"/>
      <c r="D159" s="37"/>
      <c r="E159" s="37"/>
      <c r="F159" s="91"/>
      <c r="G159" s="37"/>
      <c r="H159" s="37"/>
      <c r="I159" s="37"/>
      <c r="J159" s="37"/>
      <c r="K159" s="37"/>
      <c r="L159" s="37"/>
      <c r="M159" s="37"/>
      <c r="N159" t="s" s="25">
        <v>65</v>
      </c>
      <c r="O159" t="s" s="25">
        <v>64</v>
      </c>
      <c r="P159" t="s" s="25">
        <v>58</v>
      </c>
      <c r="Q159" s="26">
        <v>0.979795897113271</v>
      </c>
      <c r="R159" s="26">
        <v>0.959166304662544</v>
      </c>
      <c r="S159" s="26">
        <v>1</v>
      </c>
      <c r="T159" s="27">
        <f>LN(Q159)</f>
        <v>-0.0204109972601278</v>
      </c>
      <c r="U159" s="28">
        <f>LN(R159)</f>
        <v>-0.0416908044695254</v>
      </c>
      <c r="V159" s="28">
        <f>LN(S159)</f>
        <v>0</v>
      </c>
      <c r="W159" s="28">
        <f>(V159-U159)/(2*1.959964)</f>
        <v>0.0106356046512909</v>
      </c>
      <c r="X159" s="26"/>
      <c r="Y159" s="26"/>
      <c r="Z159" t="s" s="25">
        <v>65</v>
      </c>
      <c r="AA159" t="s" s="25">
        <v>64</v>
      </c>
      <c r="AB159" s="26"/>
      <c r="AC159" s="26"/>
      <c r="AD159" s="26"/>
      <c r="AE159" s="26"/>
      <c r="AF159" s="26"/>
      <c r="AG159" s="26"/>
      <c r="AH159" s="26"/>
      <c r="AI159" s="26"/>
      <c r="AJ159" s="26"/>
      <c r="AK159" s="54"/>
      <c r="AL159" s="43"/>
      <c r="AM159" s="37"/>
      <c r="AN159" s="37"/>
      <c r="AO159" s="37"/>
      <c r="AP159" s="37"/>
      <c r="AQ159" s="37"/>
      <c r="AR159" s="37"/>
      <c r="AS159" s="37"/>
      <c r="AT159" s="37"/>
      <c r="AU159" s="37"/>
      <c r="AV159" s="37"/>
      <c r="AW159" s="37"/>
    </row>
    <row r="160" ht="13.55" customHeight="1">
      <c r="A160" s="98">
        <v>142</v>
      </c>
      <c r="B160" t="s" s="38">
        <v>250</v>
      </c>
      <c r="C160" s="99">
        <v>2020</v>
      </c>
      <c r="D160" t="s" s="38">
        <v>210</v>
      </c>
      <c r="E160" t="s" s="38">
        <v>51</v>
      </c>
      <c r="F160" t="s" s="38">
        <v>251</v>
      </c>
      <c r="G160" s="101">
        <v>37233</v>
      </c>
      <c r="H160" t="s" s="38">
        <v>52</v>
      </c>
      <c r="I160" s="101">
        <v>4866</v>
      </c>
      <c r="J160" t="s" s="38">
        <v>252</v>
      </c>
      <c r="K160" t="s" s="38">
        <v>245</v>
      </c>
      <c r="L160" t="s" s="38">
        <v>213</v>
      </c>
      <c r="M160" s="109">
        <v>8</v>
      </c>
      <c r="N160" t="s" s="38">
        <v>56</v>
      </c>
      <c r="O160" t="s" s="38">
        <v>57</v>
      </c>
      <c r="P160" t="s" s="38">
        <v>58</v>
      </c>
      <c r="Q160" s="101">
        <v>0.49</v>
      </c>
      <c r="R160" s="39">
        <v>0.32</v>
      </c>
      <c r="S160" s="101">
        <v>0.74</v>
      </c>
      <c r="T160" s="40">
        <f>LN(Q160)</f>
        <v>-0.713349887877465</v>
      </c>
      <c r="U160" s="41">
        <f>LN(R160)</f>
        <v>-1.13943428318836</v>
      </c>
      <c r="V160" s="41">
        <f>LN(S160)</f>
        <v>-0.301105092783922</v>
      </c>
      <c r="W160" s="41">
        <f>(V160-U160)/(2*1.959964)</f>
        <v>0.21386341545162</v>
      </c>
      <c r="X160" s="104"/>
      <c r="Y160" s="104"/>
      <c r="Z160" s="104"/>
      <c r="AA160" s="104"/>
      <c r="AB160" s="104"/>
      <c r="AC160" s="104"/>
      <c r="AD160" t="s" s="38">
        <v>56</v>
      </c>
      <c r="AE160" t="s" s="38">
        <v>57</v>
      </c>
      <c r="AF160" s="104"/>
      <c r="AG160" s="104"/>
      <c r="AH160" s="104"/>
      <c r="AI160" s="104"/>
      <c r="AJ160" s="104"/>
      <c r="AK160" s="110"/>
      <c r="AL160" t="s" s="111">
        <v>251</v>
      </c>
      <c r="AM160" s="112"/>
      <c r="AN160" s="104"/>
      <c r="AO160" s="104"/>
      <c r="AP160" s="104"/>
      <c r="AQ160" s="104"/>
      <c r="AR160" s="104"/>
      <c r="AS160" s="104"/>
      <c r="AT160" s="104"/>
      <c r="AU160" s="104"/>
      <c r="AV160" s="104"/>
      <c r="AW160" s="104"/>
    </row>
    <row r="161" ht="13.55" customHeight="1">
      <c r="A161" s="61">
        <v>155</v>
      </c>
      <c r="B161" t="s" s="30">
        <v>253</v>
      </c>
      <c r="C161" s="45">
        <v>2016</v>
      </c>
      <c r="D161" t="s" s="30">
        <v>133</v>
      </c>
      <c r="E161" t="s" s="30">
        <v>51</v>
      </c>
      <c r="F161" s="47">
        <v>49</v>
      </c>
      <c r="G161" s="47">
        <v>131342</v>
      </c>
      <c r="H161" t="s" s="30">
        <v>52</v>
      </c>
      <c r="I161" s="47">
        <v>36115</v>
      </c>
      <c r="J161" t="s" s="30">
        <v>254</v>
      </c>
      <c r="K161" t="s" s="30">
        <v>255</v>
      </c>
      <c r="L161" t="s" s="30">
        <v>136</v>
      </c>
      <c r="M161" s="113">
        <v>27</v>
      </c>
      <c r="N161" s="83"/>
      <c r="O161" s="83"/>
      <c r="P161" s="83"/>
      <c r="Q161" s="83"/>
      <c r="R161" s="83"/>
      <c r="S161" s="83"/>
      <c r="T161" s="84"/>
      <c r="U161" s="85"/>
      <c r="V161" s="85"/>
      <c r="W161" s="85"/>
      <c r="X161" s="83"/>
      <c r="Y161" s="83"/>
      <c r="Z161" s="83"/>
      <c r="AA161" s="83"/>
      <c r="AB161" s="83"/>
      <c r="AC161" s="83"/>
      <c r="AD161" s="83"/>
      <c r="AE161" s="83"/>
      <c r="AF161" s="83"/>
      <c r="AG161" s="83"/>
      <c r="AH161" s="83"/>
      <c r="AI161" s="83"/>
      <c r="AJ161" s="83"/>
      <c r="AK161" s="86"/>
      <c r="AL161" t="s" s="49">
        <v>256</v>
      </c>
      <c r="AM161" t="s" s="30">
        <v>60</v>
      </c>
      <c r="AN161" t="s" s="30">
        <v>60</v>
      </c>
      <c r="AO161" t="s" s="30">
        <v>60</v>
      </c>
      <c r="AP161" t="s" s="30">
        <v>60</v>
      </c>
      <c r="AQ161" t="s" s="30">
        <v>60</v>
      </c>
      <c r="AR161" t="s" s="30">
        <v>60</v>
      </c>
      <c r="AS161" s="50"/>
      <c r="AT161" t="s" s="30">
        <v>60</v>
      </c>
      <c r="AU161" t="s" s="30">
        <v>60</v>
      </c>
      <c r="AV161" t="s" s="30">
        <v>60</v>
      </c>
      <c r="AW161" s="50"/>
    </row>
    <row r="162" ht="13.55" customHeight="1">
      <c r="A162" t="s" s="51">
        <v>257</v>
      </c>
      <c r="B162" s="17"/>
      <c r="C162" s="17"/>
      <c r="D162" t="s" s="18">
        <v>139</v>
      </c>
      <c r="E162" t="s" s="18">
        <v>140</v>
      </c>
      <c r="F162" s="17"/>
      <c r="G162" s="57">
        <v>85013</v>
      </c>
      <c r="H162" s="17"/>
      <c r="I162" s="87">
        <f>1531+2515+6222+5722+4760</f>
        <v>20750</v>
      </c>
      <c r="J162" s="17"/>
      <c r="K162" s="17"/>
      <c r="L162" s="17"/>
      <c r="M162" s="17"/>
      <c r="N162" t="s" s="8">
        <v>57</v>
      </c>
      <c r="O162" t="s" s="8">
        <v>67</v>
      </c>
      <c r="P162" t="s" s="8">
        <v>58</v>
      </c>
      <c r="Q162" s="10">
        <v>1.00995049383621</v>
      </c>
      <c r="R162" s="10">
        <v>0.989949493661167</v>
      </c>
      <c r="S162" s="10">
        <v>1.03440804327886</v>
      </c>
      <c r="T162" s="11">
        <f>LN(Q162)</f>
        <v>0.009901313648092091</v>
      </c>
      <c r="U162" s="12">
        <f>LN(R162)</f>
        <v>-0.0101013536587592</v>
      </c>
      <c r="V162" s="12">
        <f>LN(S162)</f>
        <v>0.0338293242369074</v>
      </c>
      <c r="W162" s="12">
        <f>(V162-U162)/(2*1.959964)</f>
        <v>0.0112070114286963</v>
      </c>
      <c r="X162" t="s" s="8">
        <v>63</v>
      </c>
      <c r="Y162" t="s" s="8">
        <v>67</v>
      </c>
      <c r="Z162" s="10"/>
      <c r="AA162" s="10"/>
      <c r="AB162" s="10"/>
      <c r="AC162" s="10"/>
      <c r="AD162" t="s" s="8">
        <v>57</v>
      </c>
      <c r="AE162" t="s" s="8">
        <v>67</v>
      </c>
      <c r="AF162" s="10"/>
      <c r="AG162" s="10"/>
      <c r="AH162" s="10"/>
      <c r="AI162" s="10"/>
      <c r="AJ162" s="10"/>
      <c r="AK162" s="13"/>
      <c r="AL162" s="23"/>
      <c r="AM162" s="17"/>
      <c r="AN162" s="17"/>
      <c r="AO162" s="17"/>
      <c r="AP162" s="17"/>
      <c r="AQ162" s="17"/>
      <c r="AR162" s="17"/>
      <c r="AS162" s="17"/>
      <c r="AT162" s="17"/>
      <c r="AU162" s="17"/>
      <c r="AV162" s="17"/>
      <c r="AW162" s="17"/>
    </row>
    <row r="163" ht="13.55" customHeight="1">
      <c r="A163" t="s" s="51">
        <v>257</v>
      </c>
      <c r="B163" s="37"/>
      <c r="C163" s="37"/>
      <c r="D163" s="37"/>
      <c r="E163" s="37"/>
      <c r="F163" s="37"/>
      <c r="G163" s="37"/>
      <c r="H163" s="37"/>
      <c r="I163" s="37"/>
      <c r="J163" s="37"/>
      <c r="K163" s="37"/>
      <c r="L163" s="37"/>
      <c r="M163" s="37"/>
      <c r="N163" t="s" s="25">
        <v>56</v>
      </c>
      <c r="O163" t="s" s="25">
        <v>67</v>
      </c>
      <c r="P163" t="s" s="25">
        <v>58</v>
      </c>
      <c r="Q163" s="26">
        <v>0.934226226520074</v>
      </c>
      <c r="R163" s="26">
        <v>0.8545464097030701</v>
      </c>
      <c r="S163" s="26">
        <v>1.03355506499019</v>
      </c>
      <c r="T163" s="27">
        <f>LN(Q163)</f>
        <v>-0.0680366575337588</v>
      </c>
      <c r="U163" s="28">
        <f>LN(R163)</f>
        <v>-0.157184465785402</v>
      </c>
      <c r="V163" s="28">
        <f>LN(S163)</f>
        <v>0.0330043788269696</v>
      </c>
      <c r="W163" s="28">
        <f>(V163-U163)/(2*1.959964)</f>
        <v>0.0485184535563846</v>
      </c>
      <c r="X163" t="s" s="25">
        <v>63</v>
      </c>
      <c r="Y163" t="s" s="25">
        <v>67</v>
      </c>
      <c r="Z163" s="26"/>
      <c r="AA163" s="26"/>
      <c r="AB163" s="26"/>
      <c r="AC163" s="26"/>
      <c r="AD163" t="s" s="25">
        <v>56</v>
      </c>
      <c r="AE163" t="s" s="25">
        <v>67</v>
      </c>
      <c r="AF163" s="26"/>
      <c r="AG163" s="26"/>
      <c r="AH163" s="26"/>
      <c r="AI163" s="26"/>
      <c r="AJ163" s="26"/>
      <c r="AK163" s="54"/>
      <c r="AL163" s="23"/>
      <c r="AM163" s="17"/>
      <c r="AN163" s="17"/>
      <c r="AO163" s="17"/>
      <c r="AP163" s="17"/>
      <c r="AQ163" s="17"/>
      <c r="AR163" s="17"/>
      <c r="AS163" s="17"/>
      <c r="AT163" s="17"/>
      <c r="AU163" s="17"/>
      <c r="AV163" s="17"/>
      <c r="AW163" s="17"/>
    </row>
    <row r="164" ht="13.55" customHeight="1">
      <c r="A164" t="s" s="51">
        <v>258</v>
      </c>
      <c r="B164" s="50"/>
      <c r="C164" s="50"/>
      <c r="D164" t="s" s="30">
        <v>145</v>
      </c>
      <c r="E164" t="s" s="30">
        <v>89</v>
      </c>
      <c r="F164" s="50"/>
      <c r="G164" s="47">
        <v>46329</v>
      </c>
      <c r="H164" s="50"/>
      <c r="I164" s="46">
        <f>2239+3636+5687+2679+1124</f>
        <v>15365</v>
      </c>
      <c r="J164" s="50"/>
      <c r="K164" s="50"/>
      <c r="L164" s="50"/>
      <c r="M164" s="50"/>
      <c r="N164" t="s" s="30">
        <v>57</v>
      </c>
      <c r="O164" t="s" s="30">
        <v>67</v>
      </c>
      <c r="P164" t="s" s="30">
        <v>58</v>
      </c>
      <c r="Q164" s="31">
        <v>1</v>
      </c>
      <c r="R164" s="31">
        <v>0.969535971483266</v>
      </c>
      <c r="S164" s="31">
        <v>1.0295630140987</v>
      </c>
      <c r="T164" s="32">
        <f>LN(Q164)</f>
        <v>0</v>
      </c>
      <c r="U164" s="33">
        <f>LN(R164)</f>
        <v>-0.0309377018590436</v>
      </c>
      <c r="V164" s="33">
        <f>LN(S164)</f>
        <v>0.0291344540619878</v>
      </c>
      <c r="W164" s="33">
        <f>(V164-U164)/(2*1.959964)</f>
        <v>0.015324811047813</v>
      </c>
      <c r="X164" t="s" s="30">
        <v>63</v>
      </c>
      <c r="Y164" t="s" s="30">
        <v>67</v>
      </c>
      <c r="Z164" s="31"/>
      <c r="AA164" s="31"/>
      <c r="AB164" s="31"/>
      <c r="AC164" s="31"/>
      <c r="AD164" t="s" s="30">
        <v>57</v>
      </c>
      <c r="AE164" t="s" s="30">
        <v>67</v>
      </c>
      <c r="AF164" s="31"/>
      <c r="AG164" s="31"/>
      <c r="AH164" s="31"/>
      <c r="AI164" s="31"/>
      <c r="AJ164" s="31"/>
      <c r="AK164" s="34"/>
      <c r="AL164" s="23"/>
      <c r="AM164" s="17"/>
      <c r="AN164" s="17"/>
      <c r="AO164" s="17"/>
      <c r="AP164" s="17"/>
      <c r="AQ164" s="17"/>
      <c r="AR164" s="17"/>
      <c r="AS164" s="17"/>
      <c r="AT164" s="17"/>
      <c r="AU164" s="17"/>
      <c r="AV164" s="17"/>
      <c r="AW164" s="17"/>
    </row>
    <row r="165" ht="13.55" customHeight="1">
      <c r="A165" t="s" s="53">
        <v>258</v>
      </c>
      <c r="B165" s="37"/>
      <c r="C165" s="37"/>
      <c r="D165" s="37"/>
      <c r="E165" s="37"/>
      <c r="F165" s="37"/>
      <c r="G165" s="37"/>
      <c r="H165" s="37"/>
      <c r="I165" s="37"/>
      <c r="J165" s="37"/>
      <c r="K165" s="37"/>
      <c r="L165" s="37"/>
      <c r="M165" s="37"/>
      <c r="N165" t="s" s="25">
        <v>56</v>
      </c>
      <c r="O165" t="s" s="25">
        <v>67</v>
      </c>
      <c r="P165" t="s" s="25">
        <v>58</v>
      </c>
      <c r="Q165" s="26">
        <v>0.703841761377504</v>
      </c>
      <c r="R165" s="26">
        <v>0.619111359167743</v>
      </c>
      <c r="S165" s="26">
        <v>0.792864100796707</v>
      </c>
      <c r="T165" s="27">
        <f>LN(Q165)</f>
        <v>-0.351201718859421</v>
      </c>
      <c r="U165" s="28">
        <f>LN(R165)</f>
        <v>-0.479470120752967</v>
      </c>
      <c r="V165" s="28">
        <f>LN(S165)</f>
        <v>-0.232103445555847</v>
      </c>
      <c r="W165" s="28">
        <f>(V165-U165)/(2*1.959964)</f>
        <v>0.0631049027423769</v>
      </c>
      <c r="X165" t="s" s="25">
        <v>63</v>
      </c>
      <c r="Y165" t="s" s="25">
        <v>67</v>
      </c>
      <c r="Z165" s="26"/>
      <c r="AA165" s="26"/>
      <c r="AB165" s="26"/>
      <c r="AC165" s="26"/>
      <c r="AD165" t="s" s="25">
        <v>56</v>
      </c>
      <c r="AE165" t="s" s="25">
        <v>67</v>
      </c>
      <c r="AF165" s="26"/>
      <c r="AG165" s="26"/>
      <c r="AH165" s="26"/>
      <c r="AI165" s="26"/>
      <c r="AJ165" s="26"/>
      <c r="AK165" s="54"/>
      <c r="AL165" s="43"/>
      <c r="AM165" s="37"/>
      <c r="AN165" s="37"/>
      <c r="AO165" s="37"/>
      <c r="AP165" s="37"/>
      <c r="AQ165" s="37"/>
      <c r="AR165" s="37"/>
      <c r="AS165" s="37"/>
      <c r="AT165" s="37"/>
      <c r="AU165" s="37"/>
      <c r="AV165" s="37"/>
      <c r="AW165" s="37"/>
    </row>
    <row r="166" ht="13.55" customHeight="1">
      <c r="A166" s="61">
        <v>159</v>
      </c>
      <c r="B166" t="s" s="30">
        <v>259</v>
      </c>
      <c r="C166" s="45">
        <v>2021</v>
      </c>
      <c r="D166" t="s" s="30">
        <v>260</v>
      </c>
      <c r="E166" t="s" s="30">
        <v>140</v>
      </c>
      <c r="F166" s="46">
        <v>62.8</v>
      </c>
      <c r="G166" s="47">
        <v>102521</v>
      </c>
      <c r="H166" t="s" s="30">
        <v>52</v>
      </c>
      <c r="I166" s="47">
        <v>25976</v>
      </c>
      <c r="J166" t="s" s="30">
        <v>261</v>
      </c>
      <c r="K166" t="s" s="30">
        <v>262</v>
      </c>
      <c r="L166" t="s" s="30">
        <v>55</v>
      </c>
      <c r="M166" s="47">
        <v>18.1</v>
      </c>
      <c r="N166" t="s" s="30">
        <v>57</v>
      </c>
      <c r="O166" t="s" s="30">
        <v>67</v>
      </c>
      <c r="P166" t="s" s="30">
        <v>58</v>
      </c>
      <c r="Q166" s="47">
        <v>0.99</v>
      </c>
      <c r="R166" s="31">
        <v>0.97</v>
      </c>
      <c r="S166" s="47">
        <v>1.01</v>
      </c>
      <c r="T166" s="32">
        <f>LN(Q166)</f>
        <v>-0.0100503358535015</v>
      </c>
      <c r="U166" s="33">
        <f>LN(R166)</f>
        <v>-0.0304592074847086</v>
      </c>
      <c r="V166" s="33">
        <f>LN(S166)</f>
        <v>0.00995033085316809</v>
      </c>
      <c r="W166" s="33">
        <f>(V166-U166)/(2*1.959964)</f>
        <v>0.0103087450427346</v>
      </c>
      <c r="X166" t="s" s="30">
        <v>63</v>
      </c>
      <c r="Y166" t="s" s="30">
        <v>67</v>
      </c>
      <c r="Z166" s="50"/>
      <c r="AA166" s="50"/>
      <c r="AB166" s="50"/>
      <c r="AC166" s="50"/>
      <c r="AD166" t="s" s="30">
        <v>57</v>
      </c>
      <c r="AE166" t="s" s="30">
        <v>67</v>
      </c>
      <c r="AF166" s="50"/>
      <c r="AG166" s="50"/>
      <c r="AH166" s="50"/>
      <c r="AI166" s="50"/>
      <c r="AJ166" s="50"/>
      <c r="AK166" s="56"/>
      <c r="AL166" t="s" s="49">
        <v>263</v>
      </c>
      <c r="AM166" t="s" s="30">
        <v>60</v>
      </c>
      <c r="AN166" t="s" s="30">
        <v>93</v>
      </c>
      <c r="AO166" t="s" s="30">
        <v>60</v>
      </c>
      <c r="AP166" t="s" s="30">
        <v>60</v>
      </c>
      <c r="AQ166" t="s" s="30">
        <v>60</v>
      </c>
      <c r="AR166" t="s" s="30">
        <v>60</v>
      </c>
      <c r="AS166" t="s" s="30">
        <v>60</v>
      </c>
      <c r="AT166" t="s" s="30">
        <v>60</v>
      </c>
      <c r="AU166" t="s" s="30">
        <v>60</v>
      </c>
      <c r="AV166" t="s" s="30">
        <v>60</v>
      </c>
      <c r="AW166" s="50"/>
    </row>
    <row r="167" ht="13.55" customHeight="1">
      <c r="A167" s="16">
        <v>159</v>
      </c>
      <c r="B167" s="17"/>
      <c r="C167" s="17"/>
      <c r="D167" s="17"/>
      <c r="E167" s="17"/>
      <c r="F167" s="17"/>
      <c r="G167" s="17"/>
      <c r="H167" s="17"/>
      <c r="I167" s="17"/>
      <c r="J167" s="17"/>
      <c r="K167" s="17"/>
      <c r="L167" s="17"/>
      <c r="M167" s="17"/>
      <c r="N167" t="s" s="18">
        <v>56</v>
      </c>
      <c r="O167" t="s" s="18">
        <v>67</v>
      </c>
      <c r="P167" t="s" s="18">
        <v>58</v>
      </c>
      <c r="Q167" s="57">
        <v>0.86</v>
      </c>
      <c r="R167" s="19">
        <v>0.8</v>
      </c>
      <c r="S167" s="57">
        <v>0.93</v>
      </c>
      <c r="T167" s="20">
        <f>LN(Q167)</f>
        <v>-0.150822889734584</v>
      </c>
      <c r="U167" s="21">
        <f>LN(R167)</f>
        <v>-0.22314355131421</v>
      </c>
      <c r="V167" s="21">
        <f>LN(S167)</f>
        <v>-0.0725706928348354</v>
      </c>
      <c r="W167" s="21">
        <f>(V167-U167)/(2*1.959964)</f>
        <v>0.0384121490189041</v>
      </c>
      <c r="X167" t="s" s="18">
        <v>63</v>
      </c>
      <c r="Y167" t="s" s="18">
        <v>67</v>
      </c>
      <c r="Z167" s="17"/>
      <c r="AA167" s="17"/>
      <c r="AB167" s="17"/>
      <c r="AC167" s="17"/>
      <c r="AD167" t="s" s="18">
        <v>56</v>
      </c>
      <c r="AE167" t="s" s="18">
        <v>67</v>
      </c>
      <c r="AF167" s="17"/>
      <c r="AG167" s="17"/>
      <c r="AH167" s="17"/>
      <c r="AI167" s="17"/>
      <c r="AJ167" s="17"/>
      <c r="AK167" s="58"/>
      <c r="AL167" s="23"/>
      <c r="AM167" s="17"/>
      <c r="AN167" s="17"/>
      <c r="AO167" s="17"/>
      <c r="AP167" s="17"/>
      <c r="AQ167" s="17"/>
      <c r="AR167" s="17"/>
      <c r="AS167" s="17"/>
      <c r="AT167" s="17"/>
      <c r="AU167" s="17"/>
      <c r="AV167" s="17"/>
      <c r="AW167" s="17"/>
    </row>
    <row r="168" ht="13.55" customHeight="1">
      <c r="A168" s="36">
        <v>159</v>
      </c>
      <c r="B168" s="37"/>
      <c r="C168" s="37"/>
      <c r="D168" s="37"/>
      <c r="E168" s="37"/>
      <c r="F168" s="37"/>
      <c r="G168" s="37"/>
      <c r="H168" s="37"/>
      <c r="I168" s="37"/>
      <c r="J168" s="37"/>
      <c r="K168" s="37"/>
      <c r="L168" s="37"/>
      <c r="M168" s="37"/>
      <c r="N168" t="s" s="25">
        <v>56</v>
      </c>
      <c r="O168" t="s" s="25">
        <v>57</v>
      </c>
      <c r="P168" t="s" s="25">
        <v>58</v>
      </c>
      <c r="Q168" s="59">
        <v>0.86</v>
      </c>
      <c r="R168" s="26">
        <v>0.8100000000000001</v>
      </c>
      <c r="S168" s="59">
        <v>0.91</v>
      </c>
      <c r="T168" s="27">
        <f>LN(Q168)</f>
        <v>-0.150822889734584</v>
      </c>
      <c r="U168" s="28">
        <f>LN(R168)</f>
        <v>-0.210721031315653</v>
      </c>
      <c r="V168" s="28">
        <f>LN(S168)</f>
        <v>-0.0943106794712413</v>
      </c>
      <c r="W168" s="28">
        <f>(V168-U168)/(2*1.959964)</f>
        <v>0.0296970637839296</v>
      </c>
      <c r="X168" s="37"/>
      <c r="Y168" s="37"/>
      <c r="Z168" s="37"/>
      <c r="AA168" s="37"/>
      <c r="AB168" s="37"/>
      <c r="AC168" s="37"/>
      <c r="AD168" t="s" s="25">
        <v>56</v>
      </c>
      <c r="AE168" t="s" s="25">
        <v>57</v>
      </c>
      <c r="AF168" s="37"/>
      <c r="AG168" s="37"/>
      <c r="AH168" s="37"/>
      <c r="AI168" s="37"/>
      <c r="AJ168" s="37"/>
      <c r="AK168" s="60"/>
      <c r="AL168" s="43"/>
      <c r="AM168" s="37"/>
      <c r="AN168" s="37"/>
      <c r="AO168" s="37"/>
      <c r="AP168" s="37"/>
      <c r="AQ168" s="37"/>
      <c r="AR168" s="37"/>
      <c r="AS168" s="37"/>
      <c r="AT168" s="37"/>
      <c r="AU168" s="37"/>
      <c r="AV168" s="37"/>
      <c r="AW168" s="37"/>
    </row>
    <row r="169" ht="13.55" customHeight="1">
      <c r="A169" t="s" s="44">
        <v>264</v>
      </c>
      <c r="B169" t="s" s="30">
        <v>265</v>
      </c>
      <c r="C169" s="45">
        <v>2019</v>
      </c>
      <c r="D169" t="s" s="30">
        <v>266</v>
      </c>
      <c r="E169" t="s" s="30">
        <v>89</v>
      </c>
      <c r="F169" s="46">
        <v>53.1</v>
      </c>
      <c r="G169" s="47">
        <v>2641</v>
      </c>
      <c r="H169" t="s" s="30">
        <v>52</v>
      </c>
      <c r="I169" s="47">
        <v>1225</v>
      </c>
      <c r="J169" t="s" s="30">
        <v>267</v>
      </c>
      <c r="K169" t="s" s="30">
        <v>268</v>
      </c>
      <c r="L169" t="s" s="30">
        <v>55</v>
      </c>
      <c r="M169" s="47">
        <v>22.3</v>
      </c>
      <c r="N169" t="s" s="30">
        <v>63</v>
      </c>
      <c r="O169" t="s" s="30">
        <v>67</v>
      </c>
      <c r="P169" t="s" s="30">
        <v>58</v>
      </c>
      <c r="Q169" s="31">
        <v>1.19048348796875</v>
      </c>
      <c r="R169" s="31">
        <v>1.06045107141449</v>
      </c>
      <c r="S169" s="31">
        <v>1.3334908578997</v>
      </c>
      <c r="T169" s="32">
        <f>LN(Q169)</f>
        <v>0.17435951701974</v>
      </c>
      <c r="U169" s="33">
        <f>LN(R169)</f>
        <v>0.0586943566781769</v>
      </c>
      <c r="V169" s="33">
        <f>LN(S169)</f>
        <v>0.287800208898171</v>
      </c>
      <c r="W169" s="33">
        <f>(V169-U169)/(2*1.959964)</f>
        <v>0.058446443970398</v>
      </c>
      <c r="X169" t="s" s="30">
        <v>63</v>
      </c>
      <c r="Y169" t="s" s="30">
        <v>67</v>
      </c>
      <c r="Z169" s="31"/>
      <c r="AA169" s="31"/>
      <c r="AB169" s="31"/>
      <c r="AC169" s="31"/>
      <c r="AD169" s="31"/>
      <c r="AE169" s="31"/>
      <c r="AF169" s="31"/>
      <c r="AG169" s="31"/>
      <c r="AH169" s="31"/>
      <c r="AI169" s="31"/>
      <c r="AJ169" s="31"/>
      <c r="AK169" s="34"/>
      <c r="AL169" t="s" s="49">
        <v>269</v>
      </c>
      <c r="AM169" t="s" s="30">
        <v>60</v>
      </c>
      <c r="AN169" s="50"/>
      <c r="AO169" t="s" s="30">
        <v>60</v>
      </c>
      <c r="AP169" t="s" s="30">
        <v>60</v>
      </c>
      <c r="AQ169" t="s" s="30">
        <v>60</v>
      </c>
      <c r="AR169" t="s" s="30">
        <v>60</v>
      </c>
      <c r="AS169" t="s" s="30">
        <v>60</v>
      </c>
      <c r="AT169" t="s" s="30">
        <v>60</v>
      </c>
      <c r="AU169" t="s" s="30">
        <v>60</v>
      </c>
      <c r="AV169" t="s" s="30">
        <v>60</v>
      </c>
      <c r="AW169" s="50"/>
    </row>
    <row r="170" ht="13.55" customHeight="1">
      <c r="A170" t="s" s="51">
        <v>270</v>
      </c>
      <c r="B170" s="17"/>
      <c r="C170" s="17"/>
      <c r="D170" s="17"/>
      <c r="E170" s="17"/>
      <c r="F170" s="17"/>
      <c r="G170" s="17"/>
      <c r="H170" s="17"/>
      <c r="I170" s="17"/>
      <c r="J170" s="17"/>
      <c r="K170" s="17"/>
      <c r="L170" s="17"/>
      <c r="M170" s="17"/>
      <c r="N170" t="s" s="18">
        <v>57</v>
      </c>
      <c r="O170" t="s" s="18">
        <v>67</v>
      </c>
      <c r="P170" t="s" s="18">
        <v>58</v>
      </c>
      <c r="Q170" s="19">
        <v>1.19048348796875</v>
      </c>
      <c r="R170" s="19">
        <v>1.06045107141449</v>
      </c>
      <c r="S170" s="19">
        <v>1.3334908578997</v>
      </c>
      <c r="T170" s="20">
        <f>LN(Q170)</f>
        <v>0.17435951701974</v>
      </c>
      <c r="U170" s="21">
        <f>LN(R170)</f>
        <v>0.0586943566781769</v>
      </c>
      <c r="V170" s="21">
        <f>LN(S170)</f>
        <v>0.287800208898171</v>
      </c>
      <c r="W170" s="21">
        <f>(V170-U170)/(2*1.959964)</f>
        <v>0.058446443970398</v>
      </c>
      <c r="X170" s="19"/>
      <c r="Y170" s="19"/>
      <c r="Z170" s="19"/>
      <c r="AA170" s="19"/>
      <c r="AB170" s="19"/>
      <c r="AC170" s="19"/>
      <c r="AD170" t="s" s="18">
        <v>57</v>
      </c>
      <c r="AE170" t="s" s="18">
        <v>67</v>
      </c>
      <c r="AF170" s="19"/>
      <c r="AG170" s="19"/>
      <c r="AH170" s="19"/>
      <c r="AI170" s="19"/>
      <c r="AJ170" s="19"/>
      <c r="AK170" s="22"/>
      <c r="AL170" s="23"/>
      <c r="AM170" s="17"/>
      <c r="AN170" s="17"/>
      <c r="AO170" s="17"/>
      <c r="AP170" s="17"/>
      <c r="AQ170" s="17"/>
      <c r="AR170" s="17"/>
      <c r="AS170" s="17"/>
      <c r="AT170" s="17"/>
      <c r="AU170" s="17"/>
      <c r="AV170" s="17"/>
      <c r="AW170" s="17"/>
    </row>
    <row r="171" ht="13.55" customHeight="1">
      <c r="A171" t="s" s="53">
        <v>270</v>
      </c>
      <c r="B171" s="37"/>
      <c r="C171" s="37"/>
      <c r="D171" s="37"/>
      <c r="E171" s="37"/>
      <c r="F171" s="37"/>
      <c r="G171" s="37"/>
      <c r="H171" s="37"/>
      <c r="I171" s="37"/>
      <c r="J171" s="37"/>
      <c r="K171" s="37"/>
      <c r="L171" s="37"/>
      <c r="M171" s="37"/>
      <c r="N171" t="s" s="25">
        <v>56</v>
      </c>
      <c r="O171" t="s" s="25">
        <v>67</v>
      </c>
      <c r="P171" t="s" s="25">
        <v>58</v>
      </c>
      <c r="Q171" s="26">
        <v>1.19048348796875</v>
      </c>
      <c r="R171" s="26">
        <v>0.651762383419455</v>
      </c>
      <c r="S171" s="26">
        <v>2.05634333875487</v>
      </c>
      <c r="T171" s="27">
        <f>LN(Q171)</f>
        <v>0.17435951701974</v>
      </c>
      <c r="U171" s="28">
        <f>LN(R171)</f>
        <v>-0.428075226089029</v>
      </c>
      <c r="V171" s="28">
        <f>LN(S171)</f>
        <v>0.720929327208863</v>
      </c>
      <c r="W171" s="28">
        <f>(V171-U171)/(2*1.959964)</f>
        <v>0.293118790268059</v>
      </c>
      <c r="X171" s="26"/>
      <c r="Y171" s="26"/>
      <c r="Z171" s="26"/>
      <c r="AA171" s="26"/>
      <c r="AB171" s="26"/>
      <c r="AC171" s="26"/>
      <c r="AD171" t="s" s="25">
        <v>56</v>
      </c>
      <c r="AE171" t="s" s="25">
        <v>67</v>
      </c>
      <c r="AF171" s="26"/>
      <c r="AG171" s="26"/>
      <c r="AH171" s="26"/>
      <c r="AI171" s="26"/>
      <c r="AJ171" s="26"/>
      <c r="AK171" s="54"/>
      <c r="AL171" s="43"/>
      <c r="AM171" s="37"/>
      <c r="AN171" s="37"/>
      <c r="AO171" s="37"/>
      <c r="AP171" s="37"/>
      <c r="AQ171" s="37"/>
      <c r="AR171" s="37"/>
      <c r="AS171" s="37"/>
      <c r="AT171" s="37"/>
      <c r="AU171" s="37"/>
      <c r="AV171" s="37"/>
      <c r="AW171" s="37"/>
    </row>
    <row r="172" ht="13.55" customHeight="1">
      <c r="A172" t="s" s="44">
        <v>271</v>
      </c>
      <c r="B172" t="s" s="30">
        <v>272</v>
      </c>
      <c r="C172" s="45">
        <v>2016</v>
      </c>
      <c r="D172" t="s" s="30">
        <v>133</v>
      </c>
      <c r="E172" t="s" s="30">
        <v>51</v>
      </c>
      <c r="F172" s="46">
        <v>46.5</v>
      </c>
      <c r="G172" s="46">
        <v>126233</v>
      </c>
      <c r="H172" t="s" s="30">
        <v>52</v>
      </c>
      <c r="I172" s="47">
        <v>33304</v>
      </c>
      <c r="J172" t="s" s="30">
        <v>273</v>
      </c>
      <c r="K172" t="s" s="30">
        <v>255</v>
      </c>
      <c r="L172" t="s" s="30">
        <v>136</v>
      </c>
      <c r="M172" s="46">
        <v>27.3</v>
      </c>
      <c r="N172" t="s" s="30">
        <v>64</v>
      </c>
      <c r="O172" t="s" s="30">
        <v>61</v>
      </c>
      <c r="P172" t="s" s="30">
        <v>58</v>
      </c>
      <c r="Q172" s="47">
        <v>0.87</v>
      </c>
      <c r="R172" s="31">
        <v>0.82</v>
      </c>
      <c r="S172" s="47">
        <v>0.93</v>
      </c>
      <c r="T172" s="32">
        <f>LN(Q172)</f>
        <v>-0.139262067333508</v>
      </c>
      <c r="U172" s="33">
        <f>LN(R172)</f>
        <v>-0.198450938723838</v>
      </c>
      <c r="V172" s="33">
        <f>LN(S172)</f>
        <v>-0.0725706928348354</v>
      </c>
      <c r="W172" s="33">
        <f>(V172-U172)/(2*1.959964)</f>
        <v>0.0321128974534743</v>
      </c>
      <c r="X172" s="50"/>
      <c r="Y172" s="50"/>
      <c r="Z172" t="s" s="30">
        <v>64</v>
      </c>
      <c r="AA172" t="s" s="30">
        <v>61</v>
      </c>
      <c r="AB172" s="50"/>
      <c r="AC172" s="50"/>
      <c r="AD172" s="50"/>
      <c r="AE172" s="50"/>
      <c r="AF172" s="50"/>
      <c r="AG172" s="50"/>
      <c r="AH172" s="50"/>
      <c r="AI172" s="50"/>
      <c r="AJ172" s="50"/>
      <c r="AK172" s="56"/>
      <c r="AL172" t="s" s="49">
        <v>274</v>
      </c>
      <c r="AM172" t="s" s="63">
        <v>60</v>
      </c>
      <c r="AN172" t="s" s="64">
        <v>275</v>
      </c>
      <c r="AO172" t="s" s="70">
        <v>60</v>
      </c>
      <c r="AP172" t="s" s="30">
        <v>60</v>
      </c>
      <c r="AQ172" t="s" s="30">
        <v>60</v>
      </c>
      <c r="AR172" t="s" s="30">
        <v>60</v>
      </c>
      <c r="AS172" s="50"/>
      <c r="AT172" t="s" s="30">
        <v>60</v>
      </c>
      <c r="AU172" t="s" s="30">
        <v>60</v>
      </c>
      <c r="AV172" t="s" s="30">
        <v>60</v>
      </c>
      <c r="AW172" s="50"/>
    </row>
    <row r="173" ht="13.55" customHeight="1">
      <c r="A173" t="s" s="51">
        <v>271</v>
      </c>
      <c r="B173" s="17"/>
      <c r="C173" s="17"/>
      <c r="D173" s="17"/>
      <c r="E173" s="17"/>
      <c r="F173" s="17"/>
      <c r="G173" s="17"/>
      <c r="H173" s="17"/>
      <c r="I173" s="17"/>
      <c r="J173" s="17"/>
      <c r="K173" s="17"/>
      <c r="L173" s="17"/>
      <c r="M173" s="17"/>
      <c r="N173" t="s" s="18">
        <v>65</v>
      </c>
      <c r="O173" t="s" s="18">
        <v>61</v>
      </c>
      <c r="P173" t="s" s="18">
        <v>58</v>
      </c>
      <c r="Q173" s="57">
        <v>0.73</v>
      </c>
      <c r="R173" s="19">
        <v>0.7</v>
      </c>
      <c r="S173" s="57">
        <v>0.77</v>
      </c>
      <c r="T173" s="20">
        <f>LN(Q173)</f>
        <v>-0.3147107448397</v>
      </c>
      <c r="U173" s="21">
        <f>LN(R173)</f>
        <v>-0.356674943938732</v>
      </c>
      <c r="V173" s="21">
        <f>LN(S173)</f>
        <v>-0.261364764134408</v>
      </c>
      <c r="W173" s="21">
        <f>(V173-U173)/(2*1.959964)</f>
        <v>0.0243142679672494</v>
      </c>
      <c r="X173" s="17"/>
      <c r="Y173" s="17"/>
      <c r="Z173" t="s" s="18">
        <v>65</v>
      </c>
      <c r="AA173" t="s" s="18">
        <v>61</v>
      </c>
      <c r="AB173" s="17"/>
      <c r="AC173" s="17"/>
      <c r="AD173" s="17"/>
      <c r="AE173" s="17"/>
      <c r="AF173" s="17"/>
      <c r="AG173" s="17"/>
      <c r="AH173" s="17"/>
      <c r="AI173" s="17"/>
      <c r="AJ173" s="17"/>
      <c r="AK173" s="58"/>
      <c r="AL173" s="23"/>
      <c r="AM173" s="17"/>
      <c r="AN173" s="15"/>
      <c r="AO173" s="17"/>
      <c r="AP173" s="17"/>
      <c r="AQ173" s="17"/>
      <c r="AR173" s="17"/>
      <c r="AS173" s="17"/>
      <c r="AT173" s="17"/>
      <c r="AU173" s="17"/>
      <c r="AV173" s="17"/>
      <c r="AW173" s="17"/>
    </row>
    <row r="174" ht="13.55" customHeight="1">
      <c r="A174" t="s" s="51">
        <v>271</v>
      </c>
      <c r="B174" s="17"/>
      <c r="C174" s="17"/>
      <c r="D174" s="17"/>
      <c r="E174" s="17"/>
      <c r="F174" s="17"/>
      <c r="G174" s="17"/>
      <c r="H174" s="17"/>
      <c r="I174" s="17"/>
      <c r="J174" s="17"/>
      <c r="K174" s="17"/>
      <c r="L174" s="17"/>
      <c r="M174" s="17"/>
      <c r="N174" t="s" s="18">
        <v>132</v>
      </c>
      <c r="O174" t="s" s="18">
        <v>61</v>
      </c>
      <c r="P174" t="s" s="18">
        <v>58</v>
      </c>
      <c r="Q174" s="19">
        <v>1.44925555289604</v>
      </c>
      <c r="R174" s="19">
        <v>1.24041281632366</v>
      </c>
      <c r="S174" s="19">
        <v>1.71219889685749</v>
      </c>
      <c r="T174" s="20">
        <f>LN(Q174)</f>
        <v>0.371050012795685</v>
      </c>
      <c r="U174" s="21">
        <f>LN(R174)</f>
        <v>0.215444240602629</v>
      </c>
      <c r="V174" s="21">
        <f>LN(S174)</f>
        <v>0.537778449042365</v>
      </c>
      <c r="W174" s="21">
        <f>(V174-U174)/(2*1.959964)</f>
        <v>0.082229624737938</v>
      </c>
      <c r="X174" s="19"/>
      <c r="Y174" s="19"/>
      <c r="Z174" t="s" s="18">
        <v>132</v>
      </c>
      <c r="AA174" t="s" s="18">
        <v>61</v>
      </c>
      <c r="AB174" s="19"/>
      <c r="AC174" s="19"/>
      <c r="AD174" s="19"/>
      <c r="AE174" s="19"/>
      <c r="AF174" s="19"/>
      <c r="AG174" s="19"/>
      <c r="AH174" s="19"/>
      <c r="AI174" s="19"/>
      <c r="AJ174" s="19"/>
      <c r="AK174" s="22"/>
      <c r="AL174" s="23"/>
      <c r="AM174" s="17"/>
      <c r="AN174" s="17"/>
      <c r="AO174" s="17"/>
      <c r="AP174" s="17"/>
      <c r="AQ174" s="17"/>
      <c r="AR174" s="17"/>
      <c r="AS174" s="17"/>
      <c r="AT174" s="17"/>
      <c r="AU174" s="17"/>
      <c r="AV174" s="17"/>
      <c r="AW174" s="17"/>
    </row>
    <row r="175" ht="13.55" customHeight="1">
      <c r="A175" t="s" s="51">
        <v>276</v>
      </c>
      <c r="B175" s="17"/>
      <c r="C175" s="17"/>
      <c r="D175" s="17"/>
      <c r="E175" s="17"/>
      <c r="F175" s="17"/>
      <c r="G175" s="17"/>
      <c r="H175" s="17"/>
      <c r="I175" s="17"/>
      <c r="J175" s="17"/>
      <c r="K175" s="17"/>
      <c r="L175" s="17"/>
      <c r="M175" s="17"/>
      <c r="N175" t="s" s="18">
        <v>170</v>
      </c>
      <c r="O175" t="s" s="18">
        <v>61</v>
      </c>
      <c r="P175" t="s" s="18">
        <v>58</v>
      </c>
      <c r="Q175" s="19">
        <v>0.834079354318281</v>
      </c>
      <c r="R175" s="19">
        <v>0.789957052693373</v>
      </c>
      <c r="S175" s="19">
        <v>0.902979898779591</v>
      </c>
      <c r="T175" s="20">
        <f>LN(Q175)</f>
        <v>-0.181426732087088</v>
      </c>
      <c r="U175" s="21">
        <f>LN(R175)</f>
        <v>-0.235776698678103</v>
      </c>
      <c r="V175" s="21">
        <f>LN(S175)</f>
        <v>-0.102054986300638</v>
      </c>
      <c r="W175" s="21">
        <f>(V175-U175)/(2*1.959964)</f>
        <v>0.0341133082999139</v>
      </c>
      <c r="X175" s="19"/>
      <c r="Y175" s="19"/>
      <c r="Z175" s="19"/>
      <c r="AA175" s="19"/>
      <c r="AB175" s="19"/>
      <c r="AC175" s="19"/>
      <c r="AD175" s="19"/>
      <c r="AE175" s="19"/>
      <c r="AF175" s="19"/>
      <c r="AG175" s="19"/>
      <c r="AH175" t="s" s="18">
        <v>170</v>
      </c>
      <c r="AI175" t="s" s="18">
        <v>61</v>
      </c>
      <c r="AJ175" s="19"/>
      <c r="AK175" s="22"/>
      <c r="AL175" s="23"/>
      <c r="AM175" s="17"/>
      <c r="AN175" s="17"/>
      <c r="AO175" s="17"/>
      <c r="AP175" s="17"/>
      <c r="AQ175" s="17"/>
      <c r="AR175" s="17"/>
      <c r="AS175" s="17"/>
      <c r="AT175" s="17"/>
      <c r="AU175" s="17"/>
      <c r="AV175" s="17"/>
      <c r="AW175" s="17"/>
    </row>
    <row r="176" ht="13.55" customHeight="1">
      <c r="A176" t="s" s="51">
        <v>276</v>
      </c>
      <c r="B176" s="37"/>
      <c r="C176" s="37"/>
      <c r="D176" s="37"/>
      <c r="E176" s="37"/>
      <c r="F176" s="37"/>
      <c r="G176" s="37"/>
      <c r="H176" s="37"/>
      <c r="I176" s="37"/>
      <c r="J176" s="37"/>
      <c r="K176" s="37"/>
      <c r="L176" s="37"/>
      <c r="M176" s="37"/>
      <c r="N176" t="s" s="25">
        <v>169</v>
      </c>
      <c r="O176" t="s" s="25">
        <v>61</v>
      </c>
      <c r="P176" t="s" s="25">
        <v>58</v>
      </c>
      <c r="Q176" s="26">
        <v>0.425330723476017</v>
      </c>
      <c r="R176" s="26">
        <v>0.29834297029054</v>
      </c>
      <c r="S176" s="26">
        <v>0.506431313105384</v>
      </c>
      <c r="T176" s="27">
        <f>LN(Q176)</f>
        <v>-0.8548882397925101</v>
      </c>
      <c r="U176" s="28">
        <f>LN(R176)</f>
        <v>-1.20951154724726</v>
      </c>
      <c r="V176" s="28">
        <f>LN(S176)</f>
        <v>-0.680366575337587</v>
      </c>
      <c r="W176" s="28">
        <f>(V176-U176)/(2*1.959964)</f>
        <v>0.134988441601395</v>
      </c>
      <c r="X176" s="26"/>
      <c r="Y176" s="26"/>
      <c r="Z176" s="26"/>
      <c r="AA176" s="26"/>
      <c r="AB176" s="26"/>
      <c r="AC176" s="26"/>
      <c r="AD176" s="26"/>
      <c r="AE176" s="26"/>
      <c r="AF176" s="26"/>
      <c r="AG176" s="26"/>
      <c r="AH176" t="s" s="25">
        <v>169</v>
      </c>
      <c r="AI176" t="s" s="25">
        <v>61</v>
      </c>
      <c r="AJ176" s="26"/>
      <c r="AK176" s="54"/>
      <c r="AL176" s="23"/>
      <c r="AM176" s="17"/>
      <c r="AN176" s="17"/>
      <c r="AO176" s="17"/>
      <c r="AP176" s="17"/>
      <c r="AQ176" s="17"/>
      <c r="AR176" s="17"/>
      <c r="AS176" s="17"/>
      <c r="AT176" s="17"/>
      <c r="AU176" s="17"/>
      <c r="AV176" s="17"/>
      <c r="AW176" s="17"/>
    </row>
    <row r="177" ht="13.55" customHeight="1">
      <c r="A177" t="s" s="51">
        <v>277</v>
      </c>
      <c r="B177" s="50"/>
      <c r="C177" s="50"/>
      <c r="D177" t="s" s="30">
        <v>139</v>
      </c>
      <c r="E177" t="s" s="30">
        <v>140</v>
      </c>
      <c r="F177" s="50"/>
      <c r="G177" s="50"/>
      <c r="H177" s="50"/>
      <c r="I177" s="46">
        <v>20314</v>
      </c>
      <c r="J177" s="50"/>
      <c r="K177" s="50"/>
      <c r="L177" s="50"/>
      <c r="M177" s="50"/>
      <c r="N177" t="s" s="30">
        <v>62</v>
      </c>
      <c r="O177" t="s" s="30">
        <v>67</v>
      </c>
      <c r="P177" t="s" s="30">
        <v>58</v>
      </c>
      <c r="Q177" s="47">
        <v>0.9399999999999999</v>
      </c>
      <c r="R177" s="31">
        <v>0.93</v>
      </c>
      <c r="S177" s="47">
        <v>0.96</v>
      </c>
      <c r="T177" s="32">
        <f>LN(Q177)</f>
        <v>-0.0618754037180875</v>
      </c>
      <c r="U177" s="33">
        <f>LN(R177)</f>
        <v>-0.0725706928348354</v>
      </c>
      <c r="V177" s="33">
        <f>LN(S177)</f>
        <v>-0.0408219945202552</v>
      </c>
      <c r="W177" s="33">
        <f>(V177-U177)/(2*1.959964)</f>
        <v>0.00809930649608365</v>
      </c>
      <c r="X177" t="s" s="30">
        <v>62</v>
      </c>
      <c r="Y177" t="s" s="30">
        <v>67</v>
      </c>
      <c r="Z177" s="50"/>
      <c r="AA177" s="50"/>
      <c r="AB177" s="50"/>
      <c r="AC177" s="50"/>
      <c r="AD177" s="50"/>
      <c r="AE177" s="50"/>
      <c r="AF177" s="50"/>
      <c r="AG177" s="50"/>
      <c r="AH177" s="50"/>
      <c r="AI177" s="50"/>
      <c r="AJ177" s="50"/>
      <c r="AK177" s="56"/>
      <c r="AL177" s="23"/>
      <c r="AM177" s="17"/>
      <c r="AN177" s="17"/>
      <c r="AO177" s="17"/>
      <c r="AP177" s="17"/>
      <c r="AQ177" s="17"/>
      <c r="AR177" s="17"/>
      <c r="AS177" s="17"/>
      <c r="AT177" s="17"/>
      <c r="AU177" s="17"/>
      <c r="AV177" s="17"/>
      <c r="AW177" s="17"/>
    </row>
    <row r="178" ht="13.55" customHeight="1">
      <c r="A178" t="s" s="51">
        <v>278</v>
      </c>
      <c r="B178" s="17"/>
      <c r="C178" s="17"/>
      <c r="D178" s="17"/>
      <c r="E178" s="17"/>
      <c r="F178" s="17"/>
      <c r="G178" s="17"/>
      <c r="H178" s="17"/>
      <c r="I178" s="17"/>
      <c r="J178" s="17"/>
      <c r="K178" s="17"/>
      <c r="L178" s="17"/>
      <c r="M178" s="17"/>
      <c r="N178" t="s" s="18">
        <v>61</v>
      </c>
      <c r="O178" t="s" s="18">
        <v>67</v>
      </c>
      <c r="P178" t="s" s="18">
        <v>58</v>
      </c>
      <c r="Q178" s="57">
        <v>1.08</v>
      </c>
      <c r="R178" s="19">
        <v>1.04</v>
      </c>
      <c r="S178" s="57">
        <v>1.12</v>
      </c>
      <c r="T178" s="20">
        <f>LN(Q178)</f>
        <v>0.07696104113612839</v>
      </c>
      <c r="U178" s="21">
        <f>LN(R178)</f>
        <v>0.0392207131532813</v>
      </c>
      <c r="V178" s="21">
        <f>LN(S178)</f>
        <v>0.113328685307003</v>
      </c>
      <c r="W178" s="21">
        <f>(V178-U178)/(2*1.959964)</f>
        <v>0.0189054421799895</v>
      </c>
      <c r="X178" s="17"/>
      <c r="Y178" s="17"/>
      <c r="Z178" t="s" s="18">
        <v>61</v>
      </c>
      <c r="AA178" t="s" s="18">
        <v>67</v>
      </c>
      <c r="AB178" s="17"/>
      <c r="AC178" s="17"/>
      <c r="AD178" s="17"/>
      <c r="AE178" s="17"/>
      <c r="AF178" s="17"/>
      <c r="AG178" s="17"/>
      <c r="AH178" s="17"/>
      <c r="AI178" s="17"/>
      <c r="AJ178" s="17"/>
      <c r="AK178" s="58"/>
      <c r="AL178" s="23"/>
      <c r="AM178" s="17"/>
      <c r="AN178" s="17"/>
      <c r="AO178" s="17"/>
      <c r="AP178" s="17"/>
      <c r="AQ178" s="17"/>
      <c r="AR178" s="17"/>
      <c r="AS178" s="17"/>
      <c r="AT178" s="17"/>
      <c r="AU178" s="17"/>
      <c r="AV178" s="17"/>
      <c r="AW178" s="17"/>
    </row>
    <row r="179" ht="13.55" customHeight="1">
      <c r="A179" t="s" s="51">
        <v>278</v>
      </c>
      <c r="B179" s="17"/>
      <c r="C179" s="17"/>
      <c r="D179" s="17"/>
      <c r="E179" s="17"/>
      <c r="F179" s="17"/>
      <c r="G179" s="17"/>
      <c r="H179" s="17"/>
      <c r="I179" s="17"/>
      <c r="J179" s="17"/>
      <c r="K179" s="17"/>
      <c r="L179" s="17"/>
      <c r="M179" s="17"/>
      <c r="N179" t="s" s="18">
        <v>65</v>
      </c>
      <c r="O179" t="s" s="18">
        <v>67</v>
      </c>
      <c r="P179" t="s" s="18">
        <v>58</v>
      </c>
      <c r="Q179" s="57">
        <v>0.74</v>
      </c>
      <c r="R179" s="19">
        <v>0.6899999999999999</v>
      </c>
      <c r="S179" s="57">
        <v>0.79</v>
      </c>
      <c r="T179" s="20">
        <f>LN(Q179)</f>
        <v>-0.301105092783922</v>
      </c>
      <c r="U179" s="21">
        <f>LN(R179)</f>
        <v>-0.371063681390832</v>
      </c>
      <c r="V179" s="21">
        <f>LN(S179)</f>
        <v>-0.23572233352107</v>
      </c>
      <c r="W179" s="21">
        <f>(V179-U179)/(2*1.959964)</f>
        <v>0.0345264882083962</v>
      </c>
      <c r="X179" s="17"/>
      <c r="Y179" s="17"/>
      <c r="Z179" t="s" s="18">
        <v>65</v>
      </c>
      <c r="AA179" t="s" s="18">
        <v>67</v>
      </c>
      <c r="AB179" s="17"/>
      <c r="AC179" s="17"/>
      <c r="AD179" s="17"/>
      <c r="AE179" s="17"/>
      <c r="AF179" s="17"/>
      <c r="AG179" s="17"/>
      <c r="AH179" s="17"/>
      <c r="AI179" s="17"/>
      <c r="AJ179" s="17"/>
      <c r="AK179" s="58"/>
      <c r="AL179" s="23"/>
      <c r="AM179" s="17"/>
      <c r="AN179" s="17"/>
      <c r="AO179" s="17"/>
      <c r="AP179" s="17"/>
      <c r="AQ179" s="17"/>
      <c r="AR179" s="17"/>
      <c r="AS179" s="17"/>
      <c r="AT179" s="17"/>
      <c r="AU179" s="17"/>
      <c r="AV179" s="17"/>
      <c r="AW179" s="17"/>
    </row>
    <row r="180" ht="13.55" customHeight="1">
      <c r="A180" t="s" s="51">
        <v>278</v>
      </c>
      <c r="B180" s="17"/>
      <c r="C180" s="17"/>
      <c r="D180" s="17"/>
      <c r="E180" s="17"/>
      <c r="F180" s="17"/>
      <c r="G180" s="17"/>
      <c r="H180" s="17"/>
      <c r="I180" s="17"/>
      <c r="J180" s="17"/>
      <c r="K180" s="17"/>
      <c r="L180" s="17"/>
      <c r="M180" s="17"/>
      <c r="N180" t="s" s="18">
        <v>64</v>
      </c>
      <c r="O180" t="s" s="18">
        <v>67</v>
      </c>
      <c r="P180" t="s" s="18">
        <v>58</v>
      </c>
      <c r="Q180" s="57">
        <v>0.88</v>
      </c>
      <c r="R180" s="19">
        <v>0.84</v>
      </c>
      <c r="S180" s="57">
        <v>0.92</v>
      </c>
      <c r="T180" s="20">
        <f>LN(Q180)</f>
        <v>-0.127833371509885</v>
      </c>
      <c r="U180" s="21">
        <f>LN(R180)</f>
        <v>-0.174353387144778</v>
      </c>
      <c r="V180" s="21">
        <f>LN(S180)</f>
        <v>-0.083381608939051</v>
      </c>
      <c r="W180" s="21">
        <f>(V180-U180)/(2*1.959964)</f>
        <v>0.0232075125374055</v>
      </c>
      <c r="X180" s="17"/>
      <c r="Y180" s="17"/>
      <c r="Z180" t="s" s="18">
        <v>64</v>
      </c>
      <c r="AA180" t="s" s="18">
        <v>67</v>
      </c>
      <c r="AB180" s="17"/>
      <c r="AC180" s="17"/>
      <c r="AD180" s="17"/>
      <c r="AE180" s="17"/>
      <c r="AF180" s="17"/>
      <c r="AG180" s="17"/>
      <c r="AH180" s="17"/>
      <c r="AI180" s="17"/>
      <c r="AJ180" s="17"/>
      <c r="AK180" s="58"/>
      <c r="AL180" s="23"/>
      <c r="AM180" s="17"/>
      <c r="AN180" s="17"/>
      <c r="AO180" s="17"/>
      <c r="AP180" s="17"/>
      <c r="AQ180" s="17"/>
      <c r="AR180" s="17"/>
      <c r="AS180" s="17"/>
      <c r="AT180" s="17"/>
      <c r="AU180" s="17"/>
      <c r="AV180" s="17"/>
      <c r="AW180" s="17"/>
    </row>
    <row r="181" ht="13.55" customHeight="1">
      <c r="A181" t="s" s="51">
        <v>278</v>
      </c>
      <c r="B181" s="17"/>
      <c r="C181" s="17"/>
      <c r="D181" s="17"/>
      <c r="E181" s="17"/>
      <c r="F181" s="17"/>
      <c r="G181" s="17"/>
      <c r="H181" s="17"/>
      <c r="I181" s="17"/>
      <c r="J181" s="17"/>
      <c r="K181" s="17"/>
      <c r="L181" s="17"/>
      <c r="M181" s="17"/>
      <c r="N181" t="s" s="18">
        <v>132</v>
      </c>
      <c r="O181" t="s" s="18">
        <v>67</v>
      </c>
      <c r="P181" t="s" s="18">
        <v>58</v>
      </c>
      <c r="Q181" s="19">
        <v>1.212158437169</v>
      </c>
      <c r="R181" s="19">
        <v>1</v>
      </c>
      <c r="S181" s="19">
        <v>1.4806917422948</v>
      </c>
      <c r="T181" s="20">
        <f>LN(Q181)</f>
        <v>0.192402602840318</v>
      </c>
      <c r="U181" s="21">
        <f>LN(R181)</f>
        <v>0</v>
      </c>
      <c r="V181" s="21">
        <f>LN(S181)</f>
        <v>0.392509372024164</v>
      </c>
      <c r="W181" s="21">
        <f>(V181-U181)/(2*1.959964)</f>
        <v>0.10013178099806</v>
      </c>
      <c r="X181" s="19"/>
      <c r="Y181" s="19"/>
      <c r="Z181" t="s" s="18">
        <v>132</v>
      </c>
      <c r="AA181" t="s" s="18">
        <v>67</v>
      </c>
      <c r="AB181" s="19"/>
      <c r="AC181" s="19"/>
      <c r="AD181" s="19"/>
      <c r="AE181" s="19"/>
      <c r="AF181" s="19"/>
      <c r="AG181" s="19"/>
      <c r="AH181" s="19"/>
      <c r="AI181" s="19"/>
      <c r="AJ181" s="19"/>
      <c r="AK181" s="22"/>
      <c r="AL181" s="23"/>
      <c r="AM181" s="17"/>
      <c r="AN181" s="17"/>
      <c r="AO181" s="17"/>
      <c r="AP181" s="17"/>
      <c r="AQ181" s="17"/>
      <c r="AR181" s="17"/>
      <c r="AS181" s="17"/>
      <c r="AT181" s="17"/>
      <c r="AU181" s="17"/>
      <c r="AV181" s="17"/>
      <c r="AW181" s="17"/>
    </row>
    <row r="182" ht="13.55" customHeight="1">
      <c r="A182" t="s" s="51">
        <v>279</v>
      </c>
      <c r="B182" s="17"/>
      <c r="C182" s="17"/>
      <c r="D182" s="17"/>
      <c r="E182" s="17"/>
      <c r="F182" s="17"/>
      <c r="G182" s="17"/>
      <c r="H182" s="17"/>
      <c r="I182" s="17"/>
      <c r="J182" s="17"/>
      <c r="K182" s="17"/>
      <c r="L182" s="17"/>
      <c r="M182" s="17"/>
      <c r="N182" t="s" s="18">
        <v>170</v>
      </c>
      <c r="O182" t="s" s="18">
        <v>67</v>
      </c>
      <c r="P182" t="s" s="18">
        <v>58</v>
      </c>
      <c r="Q182" s="19">
        <v>0.811838360266377</v>
      </c>
      <c r="R182" s="19">
        <v>0.747265645470204</v>
      </c>
      <c r="S182" s="19">
        <v>0.879648189619009</v>
      </c>
      <c r="T182" s="20">
        <f>LN(Q182)</f>
        <v>-0.208454022347628</v>
      </c>
      <c r="U182" s="21">
        <f>LN(R182)</f>
        <v>-0.291334540639878</v>
      </c>
      <c r="V182" s="21">
        <f>LN(S182)</f>
        <v>-0.128233235968876</v>
      </c>
      <c r="W182" s="21">
        <f>(V182-U182)/(2*1.959964)</f>
        <v>0.0416082399143561</v>
      </c>
      <c r="X182" s="19"/>
      <c r="Y182" s="19"/>
      <c r="Z182" s="19"/>
      <c r="AA182" s="19"/>
      <c r="AB182" s="19"/>
      <c r="AC182" s="19"/>
      <c r="AD182" s="19"/>
      <c r="AE182" s="19"/>
      <c r="AF182" s="19"/>
      <c r="AG182" s="19"/>
      <c r="AH182" t="s" s="18">
        <v>170</v>
      </c>
      <c r="AI182" t="s" s="18">
        <v>67</v>
      </c>
      <c r="AJ182" s="19"/>
      <c r="AK182" s="22"/>
      <c r="AL182" s="23"/>
      <c r="AM182" s="17"/>
      <c r="AN182" s="17"/>
      <c r="AO182" s="17"/>
      <c r="AP182" s="17"/>
      <c r="AQ182" s="17"/>
      <c r="AR182" s="17"/>
      <c r="AS182" s="17"/>
      <c r="AT182" s="17"/>
      <c r="AU182" s="17"/>
      <c r="AV182" s="17"/>
      <c r="AW182" s="17"/>
    </row>
    <row r="183" ht="13.55" customHeight="1">
      <c r="A183" t="s" s="51">
        <v>279</v>
      </c>
      <c r="B183" s="37"/>
      <c r="C183" s="37"/>
      <c r="D183" s="37"/>
      <c r="E183" s="37"/>
      <c r="F183" s="37"/>
      <c r="G183" s="37"/>
      <c r="H183" s="37"/>
      <c r="I183" s="37"/>
      <c r="J183" s="37"/>
      <c r="K183" s="37"/>
      <c r="L183" s="37"/>
      <c r="M183" s="37"/>
      <c r="N183" t="s" s="25">
        <v>169</v>
      </c>
      <c r="O183" t="s" s="25">
        <v>67</v>
      </c>
      <c r="P183" t="s" s="25">
        <v>58</v>
      </c>
      <c r="Q183" s="26">
        <v>0.506431313105384</v>
      </c>
      <c r="R183" s="26">
        <v>0.29834297029054</v>
      </c>
      <c r="S183" s="26">
        <v>1</v>
      </c>
      <c r="T183" s="27">
        <f>LN(Q183)</f>
        <v>-0.680366575337587</v>
      </c>
      <c r="U183" s="28">
        <f>LN(R183)</f>
        <v>-1.20951154724726</v>
      </c>
      <c r="V183" s="28">
        <f>LN(S183)</f>
        <v>0</v>
      </c>
      <c r="W183" s="28">
        <f>(V183-U183)/(2*1.959964)</f>
        <v>0.308554531421817</v>
      </c>
      <c r="X183" s="26"/>
      <c r="Y183" s="26"/>
      <c r="Z183" s="26"/>
      <c r="AA183" s="26"/>
      <c r="AB183" s="26"/>
      <c r="AC183" s="26"/>
      <c r="AD183" s="26"/>
      <c r="AE183" s="26"/>
      <c r="AF183" s="26"/>
      <c r="AG183" s="26"/>
      <c r="AH183" t="s" s="25">
        <v>169</v>
      </c>
      <c r="AI183" t="s" s="25">
        <v>67</v>
      </c>
      <c r="AJ183" s="26"/>
      <c r="AK183" s="54"/>
      <c r="AL183" s="23"/>
      <c r="AM183" s="17"/>
      <c r="AN183" s="17"/>
      <c r="AO183" s="17"/>
      <c r="AP183" s="17"/>
      <c r="AQ183" s="17"/>
      <c r="AR183" s="17"/>
      <c r="AS183" s="17"/>
      <c r="AT183" s="17"/>
      <c r="AU183" s="17"/>
      <c r="AV183" s="17"/>
      <c r="AW183" s="17"/>
    </row>
    <row r="184" ht="13.55" customHeight="1">
      <c r="A184" t="s" s="51">
        <v>280</v>
      </c>
      <c r="B184" s="50"/>
      <c r="C184" s="50"/>
      <c r="D184" t="s" s="30">
        <v>145</v>
      </c>
      <c r="E184" t="s" s="30">
        <v>89</v>
      </c>
      <c r="F184" s="50"/>
      <c r="G184" s="50"/>
      <c r="H184" s="50"/>
      <c r="I184" s="46">
        <v>12990</v>
      </c>
      <c r="J184" s="50"/>
      <c r="K184" s="50"/>
      <c r="L184" s="50"/>
      <c r="M184" s="50"/>
      <c r="N184" t="s" s="30">
        <v>62</v>
      </c>
      <c r="O184" t="s" s="30">
        <v>67</v>
      </c>
      <c r="P184" t="s" s="30">
        <v>58</v>
      </c>
      <c r="Q184" s="47">
        <v>0.97</v>
      </c>
      <c r="R184" s="31">
        <v>0.95</v>
      </c>
      <c r="S184" s="47">
        <v>0.99</v>
      </c>
      <c r="T184" s="32">
        <f>LN(Q184)</f>
        <v>-0.0304592074847086</v>
      </c>
      <c r="U184" s="33">
        <f>LN(R184)</f>
        <v>-0.0512932943875506</v>
      </c>
      <c r="V184" s="33">
        <f>LN(S184)</f>
        <v>-0.0100503358535015</v>
      </c>
      <c r="W184" s="33">
        <f>(V184-U184)/(2*1.959964)</f>
        <v>0.0105213561407376</v>
      </c>
      <c r="X184" t="s" s="30">
        <v>62</v>
      </c>
      <c r="Y184" t="s" s="30">
        <v>67</v>
      </c>
      <c r="Z184" s="50"/>
      <c r="AA184" s="50"/>
      <c r="AB184" s="50"/>
      <c r="AC184" s="50"/>
      <c r="AD184" s="50"/>
      <c r="AE184" s="50"/>
      <c r="AF184" s="50"/>
      <c r="AG184" s="50"/>
      <c r="AH184" s="50"/>
      <c r="AI184" s="50"/>
      <c r="AJ184" s="50"/>
      <c r="AK184" s="56"/>
      <c r="AL184" s="23"/>
      <c r="AM184" s="17"/>
      <c r="AN184" s="17"/>
      <c r="AO184" s="17"/>
      <c r="AP184" s="17"/>
      <c r="AQ184" s="17"/>
      <c r="AR184" s="17"/>
      <c r="AS184" s="17"/>
      <c r="AT184" s="17"/>
      <c r="AU184" s="17"/>
      <c r="AV184" s="17"/>
      <c r="AW184" s="17"/>
    </row>
    <row r="185" ht="13.55" customHeight="1">
      <c r="A185" t="s" s="51">
        <v>281</v>
      </c>
      <c r="B185" s="17"/>
      <c r="C185" s="17"/>
      <c r="D185" s="17"/>
      <c r="E185" s="17"/>
      <c r="F185" s="17"/>
      <c r="G185" s="17"/>
      <c r="H185" s="17"/>
      <c r="I185" s="17"/>
      <c r="J185" s="17"/>
      <c r="K185" s="17"/>
      <c r="L185" s="17"/>
      <c r="M185" s="17"/>
      <c r="N185" t="s" s="18">
        <v>61</v>
      </c>
      <c r="O185" t="s" s="18">
        <v>67</v>
      </c>
      <c r="P185" t="s" s="18">
        <v>58</v>
      </c>
      <c r="Q185" s="57">
        <v>1.07</v>
      </c>
      <c r="R185" s="19">
        <v>1.01</v>
      </c>
      <c r="S185" s="57">
        <v>1.14</v>
      </c>
      <c r="T185" s="20">
        <f>LN(Q185)</f>
        <v>0.06765864847381491</v>
      </c>
      <c r="U185" s="21">
        <f>LN(R185)</f>
        <v>0.00995033085316809</v>
      </c>
      <c r="V185" s="21">
        <f>LN(S185)</f>
        <v>0.131028262406404</v>
      </c>
      <c r="W185" s="21">
        <f>(V185-U185)/(2*1.959964)</f>
        <v>0.0308877947638926</v>
      </c>
      <c r="X185" s="17"/>
      <c r="Y185" s="17"/>
      <c r="Z185" t="s" s="18">
        <v>61</v>
      </c>
      <c r="AA185" t="s" s="18">
        <v>67</v>
      </c>
      <c r="AB185" s="17"/>
      <c r="AC185" s="17"/>
      <c r="AD185" s="17"/>
      <c r="AE185" s="17"/>
      <c r="AF185" s="17"/>
      <c r="AG185" s="17"/>
      <c r="AH185" s="17"/>
      <c r="AI185" s="17"/>
      <c r="AJ185" s="17"/>
      <c r="AK185" s="58"/>
      <c r="AL185" s="23"/>
      <c r="AM185" s="17"/>
      <c r="AN185" s="17"/>
      <c r="AO185" s="17"/>
      <c r="AP185" s="17"/>
      <c r="AQ185" s="17"/>
      <c r="AR185" s="17"/>
      <c r="AS185" s="17"/>
      <c r="AT185" s="17"/>
      <c r="AU185" s="17"/>
      <c r="AV185" s="17"/>
      <c r="AW185" s="17"/>
    </row>
    <row r="186" ht="13.55" customHeight="1">
      <c r="A186" t="s" s="51">
        <v>281</v>
      </c>
      <c r="B186" s="17"/>
      <c r="C186" s="17"/>
      <c r="D186" s="17"/>
      <c r="E186" s="17"/>
      <c r="F186" s="17"/>
      <c r="G186" s="17"/>
      <c r="H186" s="17"/>
      <c r="I186" s="17"/>
      <c r="J186" s="17"/>
      <c r="K186" s="17"/>
      <c r="L186" s="17"/>
      <c r="M186" s="17"/>
      <c r="N186" t="s" s="18">
        <v>65</v>
      </c>
      <c r="O186" t="s" s="18">
        <v>67</v>
      </c>
      <c r="P186" t="s" s="18">
        <v>58</v>
      </c>
      <c r="Q186" s="57">
        <v>0.71</v>
      </c>
      <c r="R186" s="19">
        <v>0.65</v>
      </c>
      <c r="S186" s="57">
        <v>0.79</v>
      </c>
      <c r="T186" s="20">
        <f>LN(Q186)</f>
        <v>-0.342490308946776</v>
      </c>
      <c r="U186" s="21">
        <f>LN(R186)</f>
        <v>-0.430782916092454</v>
      </c>
      <c r="V186" s="21">
        <f>LN(S186)</f>
        <v>-0.23572233352107</v>
      </c>
      <c r="W186" s="21">
        <f>(V186-U186)/(2*1.959964)</f>
        <v>0.0497612666792308</v>
      </c>
      <c r="X186" s="17"/>
      <c r="Y186" s="17"/>
      <c r="Z186" t="s" s="18">
        <v>65</v>
      </c>
      <c r="AA186" t="s" s="18">
        <v>67</v>
      </c>
      <c r="AB186" s="17"/>
      <c r="AC186" s="17"/>
      <c r="AD186" s="17"/>
      <c r="AE186" s="17"/>
      <c r="AF186" s="17"/>
      <c r="AG186" s="17"/>
      <c r="AH186" s="17"/>
      <c r="AI186" s="17"/>
      <c r="AJ186" s="17"/>
      <c r="AK186" s="58"/>
      <c r="AL186" s="23"/>
      <c r="AM186" s="17"/>
      <c r="AN186" s="17"/>
      <c r="AO186" s="17"/>
      <c r="AP186" s="17"/>
      <c r="AQ186" s="17"/>
      <c r="AR186" s="17"/>
      <c r="AS186" s="17"/>
      <c r="AT186" s="17"/>
      <c r="AU186" s="17"/>
      <c r="AV186" s="17"/>
      <c r="AW186" s="17"/>
    </row>
    <row r="187" ht="13.55" customHeight="1">
      <c r="A187" t="s" s="51">
        <v>281</v>
      </c>
      <c r="B187" s="17"/>
      <c r="C187" s="17"/>
      <c r="D187" s="17"/>
      <c r="E187" s="17"/>
      <c r="F187" s="17"/>
      <c r="G187" s="17"/>
      <c r="H187" s="17"/>
      <c r="I187" s="17"/>
      <c r="J187" s="17"/>
      <c r="K187" s="17"/>
      <c r="L187" s="17"/>
      <c r="M187" s="17"/>
      <c r="N187" t="s" s="18">
        <v>64</v>
      </c>
      <c r="O187" t="s" s="18">
        <v>67</v>
      </c>
      <c r="P187" t="s" s="18">
        <v>58</v>
      </c>
      <c r="Q187" s="57">
        <v>0.95</v>
      </c>
      <c r="R187" s="19">
        <v>0.89</v>
      </c>
      <c r="S187" s="57">
        <v>1.02</v>
      </c>
      <c r="T187" s="20">
        <f>LN(Q187)</f>
        <v>-0.0512932943875506</v>
      </c>
      <c r="U187" s="21">
        <f>LN(R187)</f>
        <v>-0.116533816255952</v>
      </c>
      <c r="V187" s="21">
        <f>LN(S187)</f>
        <v>0.0198026272961797</v>
      </c>
      <c r="W187" s="21">
        <f>(V187-U187)/(2*1.959964)</f>
        <v>0.0347803438104301</v>
      </c>
      <c r="X187" s="17"/>
      <c r="Y187" s="17"/>
      <c r="Z187" t="s" s="18">
        <v>64</v>
      </c>
      <c r="AA187" t="s" s="18">
        <v>67</v>
      </c>
      <c r="AB187" s="17"/>
      <c r="AC187" s="17"/>
      <c r="AD187" s="17"/>
      <c r="AE187" s="17"/>
      <c r="AF187" s="17"/>
      <c r="AG187" s="17"/>
      <c r="AH187" s="17"/>
      <c r="AI187" s="17"/>
      <c r="AJ187" s="17"/>
      <c r="AK187" s="58"/>
      <c r="AL187" s="23"/>
      <c r="AM187" s="17"/>
      <c r="AN187" s="17"/>
      <c r="AO187" s="17"/>
      <c r="AP187" s="17"/>
      <c r="AQ187" s="17"/>
      <c r="AR187" s="17"/>
      <c r="AS187" s="17"/>
      <c r="AT187" s="17"/>
      <c r="AU187" s="17"/>
      <c r="AV187" s="17"/>
      <c r="AW187" s="17"/>
    </row>
    <row r="188" ht="13.55" customHeight="1">
      <c r="A188" t="s" s="51">
        <v>281</v>
      </c>
      <c r="B188" s="17"/>
      <c r="C188" s="17"/>
      <c r="D188" s="17"/>
      <c r="E188" s="17"/>
      <c r="F188" s="17"/>
      <c r="G188" s="17"/>
      <c r="H188" s="17"/>
      <c r="I188" s="17"/>
      <c r="J188" s="17"/>
      <c r="K188" s="17"/>
      <c r="L188" s="17"/>
      <c r="M188" s="17"/>
      <c r="N188" t="s" s="18">
        <v>132</v>
      </c>
      <c r="O188" t="s" s="18">
        <v>67</v>
      </c>
      <c r="P188" t="s" s="18">
        <v>58</v>
      </c>
      <c r="Q188" s="19">
        <v>2.07855727426501</v>
      </c>
      <c r="R188" s="19">
        <v>1.57744096561488</v>
      </c>
      <c r="S188" s="19">
        <v>2.75567596063108</v>
      </c>
      <c r="T188" s="20">
        <f>LN(Q188)</f>
        <v>0.731674034907049</v>
      </c>
      <c r="U188" s="21">
        <f>LN(R188)</f>
        <v>0.455803891984888</v>
      </c>
      <c r="V188" s="21">
        <f>LN(S188)</f>
        <v>1.01366277027041</v>
      </c>
      <c r="W188" s="21">
        <f>(V188-U188)/(2*1.959964)</f>
        <v>0.142313552260532</v>
      </c>
      <c r="X188" s="19"/>
      <c r="Y188" s="19"/>
      <c r="Z188" t="s" s="18">
        <v>132</v>
      </c>
      <c r="AA188" t="s" s="18">
        <v>67</v>
      </c>
      <c r="AB188" s="19"/>
      <c r="AC188" s="19"/>
      <c r="AD188" s="19"/>
      <c r="AE188" s="19"/>
      <c r="AF188" s="19"/>
      <c r="AG188" s="19"/>
      <c r="AH188" s="17"/>
      <c r="AI188" s="17"/>
      <c r="AJ188" s="19"/>
      <c r="AK188" s="22"/>
      <c r="AL188" s="23"/>
      <c r="AM188" s="17"/>
      <c r="AN188" s="17"/>
      <c r="AO188" s="17"/>
      <c r="AP188" s="17"/>
      <c r="AQ188" s="17"/>
      <c r="AR188" s="17"/>
      <c r="AS188" s="17"/>
      <c r="AT188" s="17"/>
      <c r="AU188" s="17"/>
      <c r="AV188" s="17"/>
      <c r="AW188" s="17"/>
    </row>
    <row r="189" ht="13.55" customHeight="1">
      <c r="A189" t="s" s="51">
        <v>282</v>
      </c>
      <c r="B189" s="17"/>
      <c r="C189" s="17"/>
      <c r="D189" s="17"/>
      <c r="E189" s="17"/>
      <c r="F189" s="17"/>
      <c r="G189" s="17"/>
      <c r="H189" s="17"/>
      <c r="I189" s="17"/>
      <c r="J189" s="17"/>
      <c r="K189" s="17"/>
      <c r="L189" s="17"/>
      <c r="M189" s="17"/>
      <c r="N189" t="s" s="18">
        <v>170</v>
      </c>
      <c r="O189" t="s" s="18">
        <v>67</v>
      </c>
      <c r="P189" t="s" s="18">
        <v>58</v>
      </c>
      <c r="Q189" s="19">
        <v>0.726451592881453</v>
      </c>
      <c r="R189" s="19">
        <v>0.646693082072168</v>
      </c>
      <c r="S189" s="19">
        <v>0.811838360266377</v>
      </c>
      <c r="T189" s="20">
        <f>LN(Q189)</f>
        <v>-0.319583428774712</v>
      </c>
      <c r="U189" s="21">
        <f>LN(R189)</f>
        <v>-0.435883467861945</v>
      </c>
      <c r="V189" s="21">
        <f>LN(S189)</f>
        <v>-0.208454022347628</v>
      </c>
      <c r="W189" s="21">
        <f>(V189-U189)/(2*1.959964)</f>
        <v>0.0580187813435137</v>
      </c>
      <c r="X189" s="19"/>
      <c r="Y189" s="19"/>
      <c r="Z189" s="19"/>
      <c r="AA189" s="19"/>
      <c r="AB189" s="19"/>
      <c r="AC189" s="19"/>
      <c r="AD189" s="19"/>
      <c r="AE189" s="19"/>
      <c r="AF189" s="19"/>
      <c r="AG189" s="19"/>
      <c r="AH189" t="s" s="18">
        <v>170</v>
      </c>
      <c r="AI189" t="s" s="18">
        <v>67</v>
      </c>
      <c r="AJ189" s="19"/>
      <c r="AK189" s="22"/>
      <c r="AL189" s="23"/>
      <c r="AM189" s="17"/>
      <c r="AN189" s="17"/>
      <c r="AO189" s="17"/>
      <c r="AP189" s="17"/>
      <c r="AQ189" s="17"/>
      <c r="AR189" s="17"/>
      <c r="AS189" s="17"/>
      <c r="AT189" s="17"/>
      <c r="AU189" s="17"/>
      <c r="AV189" s="17"/>
      <c r="AW189" s="17"/>
    </row>
    <row r="190" ht="13.55" customHeight="1">
      <c r="A190" t="s" s="53">
        <v>282</v>
      </c>
      <c r="B190" s="37"/>
      <c r="C190" s="37"/>
      <c r="D190" s="37"/>
      <c r="E190" s="37"/>
      <c r="F190" s="37"/>
      <c r="G190" s="37"/>
      <c r="H190" s="37"/>
      <c r="I190" s="37"/>
      <c r="J190" s="37"/>
      <c r="K190" s="37"/>
      <c r="L190" s="37"/>
      <c r="M190" s="37"/>
      <c r="N190" t="s" s="25">
        <v>169</v>
      </c>
      <c r="O190" t="s" s="25">
        <v>67</v>
      </c>
      <c r="P190" t="s" s="25">
        <v>58</v>
      </c>
      <c r="Q190" s="26">
        <v>0.601906321397621</v>
      </c>
      <c r="R190" s="26">
        <v>0.356558581503398</v>
      </c>
      <c r="S190" s="26">
        <v>1.18038286480782</v>
      </c>
      <c r="T190" s="27">
        <f>LN(Q190)</f>
        <v>-0.5076534580784759</v>
      </c>
      <c r="U190" s="28">
        <f>LN(R190)</f>
        <v>-1.03125672863479</v>
      </c>
      <c r="V190" s="28">
        <f>LN(S190)</f>
        <v>0.165838847552801</v>
      </c>
      <c r="W190" s="28">
        <f>(V190-U190)/(2*1.959964)</f>
        <v>0.305387133689086</v>
      </c>
      <c r="X190" s="26"/>
      <c r="Y190" s="26"/>
      <c r="Z190" s="26"/>
      <c r="AA190" s="26"/>
      <c r="AB190" s="26"/>
      <c r="AC190" s="26"/>
      <c r="AD190" s="26"/>
      <c r="AE190" s="26"/>
      <c r="AF190" s="26"/>
      <c r="AG190" s="26"/>
      <c r="AH190" t="s" s="25">
        <v>169</v>
      </c>
      <c r="AI190" t="s" s="25">
        <v>67</v>
      </c>
      <c r="AJ190" s="26"/>
      <c r="AK190" s="54"/>
      <c r="AL190" s="43"/>
      <c r="AM190" s="37"/>
      <c r="AN190" s="37"/>
      <c r="AO190" s="37"/>
      <c r="AP190" s="37"/>
      <c r="AQ190" s="37"/>
      <c r="AR190" s="37"/>
      <c r="AS190" s="37"/>
      <c r="AT190" s="37"/>
      <c r="AU190" s="37"/>
      <c r="AV190" s="37"/>
      <c r="AW190" s="37"/>
    </row>
    <row r="191" ht="13.55" customHeight="1">
      <c r="A191" s="98">
        <v>181</v>
      </c>
      <c r="B191" t="s" s="38">
        <v>283</v>
      </c>
      <c r="C191" s="99">
        <v>2020</v>
      </c>
      <c r="D191" t="s" s="38">
        <v>218</v>
      </c>
      <c r="E191" t="s" s="38">
        <v>51</v>
      </c>
      <c r="F191" s="101">
        <v>40.8</v>
      </c>
      <c r="G191" s="101">
        <v>14305</v>
      </c>
      <c r="H191" t="s" s="38">
        <v>52</v>
      </c>
      <c r="I191" s="101">
        <v>1006</v>
      </c>
      <c r="J191" t="s" s="38">
        <v>284</v>
      </c>
      <c r="K191" t="s" s="38">
        <v>220</v>
      </c>
      <c r="L191" t="s" s="38">
        <v>221</v>
      </c>
      <c r="M191" s="101">
        <v>14</v>
      </c>
      <c r="N191" t="s" s="38">
        <v>167</v>
      </c>
      <c r="O191" t="s" s="38">
        <v>166</v>
      </c>
      <c r="P191" t="s" s="38">
        <v>58</v>
      </c>
      <c r="Q191" s="39">
        <v>0.94488012195291</v>
      </c>
      <c r="R191" s="39">
        <v>0.890646397818352</v>
      </c>
      <c r="S191" s="39">
        <v>0.997223302909591</v>
      </c>
      <c r="T191" s="40">
        <f>LN(Q191)</f>
        <v>-0.0566972146114657</v>
      </c>
      <c r="U191" s="41">
        <f>LN(R191)</f>
        <v>-0.115807790193127</v>
      </c>
      <c r="V191" s="41">
        <f>LN(S191)</f>
        <v>-0.00278055926482396</v>
      </c>
      <c r="W191" s="41">
        <f>(V191-U191)/(2*1.959964)</f>
        <v>0.0288340068818364</v>
      </c>
      <c r="X191" s="39"/>
      <c r="Y191" s="39"/>
      <c r="Z191" s="39"/>
      <c r="AA191" s="39"/>
      <c r="AB191" s="39"/>
      <c r="AC191" s="39"/>
      <c r="AD191" s="39"/>
      <c r="AE191" s="39"/>
      <c r="AF191" t="s" s="38">
        <v>167</v>
      </c>
      <c r="AG191" t="s" s="38">
        <v>166</v>
      </c>
      <c r="AH191" s="39"/>
      <c r="AI191" s="39"/>
      <c r="AJ191" s="39"/>
      <c r="AK191" s="102"/>
      <c r="AL191" t="s" s="103">
        <v>285</v>
      </c>
      <c r="AM191" t="s" s="38">
        <v>60</v>
      </c>
      <c r="AN191" t="s" s="38">
        <v>60</v>
      </c>
      <c r="AO191" t="s" s="38">
        <v>60</v>
      </c>
      <c r="AP191" t="s" s="38">
        <v>60</v>
      </c>
      <c r="AQ191" t="s" s="38">
        <v>60</v>
      </c>
      <c r="AR191" t="s" s="38">
        <v>60</v>
      </c>
      <c r="AS191" t="s" s="38">
        <v>60</v>
      </c>
      <c r="AT191" t="s" s="38">
        <v>60</v>
      </c>
      <c r="AU191" t="s" s="38">
        <v>60</v>
      </c>
      <c r="AV191" t="s" s="38">
        <v>60</v>
      </c>
      <c r="AW191" s="104"/>
    </row>
    <row r="192" ht="13.55" customHeight="1">
      <c r="A192" t="s" s="44">
        <v>286</v>
      </c>
      <c r="B192" t="s" s="30">
        <v>287</v>
      </c>
      <c r="C192" s="45">
        <v>2022</v>
      </c>
      <c r="D192" t="s" s="30">
        <v>210</v>
      </c>
      <c r="E192" t="s" s="30">
        <v>51</v>
      </c>
      <c r="F192" s="47">
        <v>46</v>
      </c>
      <c r="G192" s="47">
        <v>35692</v>
      </c>
      <c r="H192" t="s" s="30">
        <v>52</v>
      </c>
      <c r="I192" s="47">
        <v>3854</v>
      </c>
      <c r="J192" t="s" s="30">
        <v>288</v>
      </c>
      <c r="K192" t="s" s="30">
        <v>245</v>
      </c>
      <c r="L192" t="s" s="30">
        <v>213</v>
      </c>
      <c r="M192" s="47">
        <v>7.1</v>
      </c>
      <c r="N192" t="s" s="30">
        <v>62</v>
      </c>
      <c r="O192" t="s" s="30">
        <v>67</v>
      </c>
      <c r="P192" t="s" s="30">
        <v>58</v>
      </c>
      <c r="Q192" s="31">
        <v>1</v>
      </c>
      <c r="R192" s="31">
        <v>0.97</v>
      </c>
      <c r="S192" s="47">
        <v>1.02</v>
      </c>
      <c r="T192" s="32">
        <f>LN(Q192)</f>
        <v>0</v>
      </c>
      <c r="U192" s="33">
        <f>LN(R192)</f>
        <v>-0.0304592074847086</v>
      </c>
      <c r="V192" s="33">
        <f>LN(S192)</f>
        <v>0.0198026272961797</v>
      </c>
      <c r="W192" s="33">
        <f>(V192-U192)/(2*1.959964)</f>
        <v>0.0128221321363271</v>
      </c>
      <c r="X192" t="s" s="30">
        <v>62</v>
      </c>
      <c r="Y192" t="s" s="30">
        <v>67</v>
      </c>
      <c r="Z192" s="50"/>
      <c r="AA192" s="50"/>
      <c r="AB192" s="50"/>
      <c r="AC192" s="50"/>
      <c r="AD192" s="50"/>
      <c r="AE192" s="50"/>
      <c r="AF192" s="50"/>
      <c r="AG192" s="50"/>
      <c r="AH192" s="50"/>
      <c r="AI192" s="50"/>
      <c r="AJ192" s="50"/>
      <c r="AK192" s="56"/>
      <c r="AL192" t="s" s="49">
        <v>289</v>
      </c>
      <c r="AM192" t="s" s="30">
        <v>60</v>
      </c>
      <c r="AN192" t="s" s="30">
        <v>60</v>
      </c>
      <c r="AO192" t="s" s="30">
        <v>60</v>
      </c>
      <c r="AP192" t="s" s="30">
        <v>60</v>
      </c>
      <c r="AQ192" t="s" s="30">
        <v>60</v>
      </c>
      <c r="AR192" t="s" s="30">
        <v>60</v>
      </c>
      <c r="AS192" t="s" s="30">
        <v>60</v>
      </c>
      <c r="AT192" s="50"/>
      <c r="AU192" t="s" s="30">
        <v>60</v>
      </c>
      <c r="AV192" t="s" s="30">
        <v>60</v>
      </c>
      <c r="AW192" s="50"/>
    </row>
    <row r="193" ht="13.55" customHeight="1">
      <c r="A193" t="s" s="51">
        <v>290</v>
      </c>
      <c r="B193" s="17"/>
      <c r="C193" s="17"/>
      <c r="D193" s="17"/>
      <c r="E193" s="17"/>
      <c r="F193" s="17"/>
      <c r="G193" s="17"/>
      <c r="H193" s="17"/>
      <c r="I193" s="17"/>
      <c r="J193" s="17"/>
      <c r="K193" s="17"/>
      <c r="L193" s="17"/>
      <c r="M193" s="17"/>
      <c r="N193" t="s" s="18">
        <v>167</v>
      </c>
      <c r="O193" t="s" s="18">
        <v>67</v>
      </c>
      <c r="P193" t="s" s="18">
        <v>58</v>
      </c>
      <c r="Q193" s="57">
        <v>0.97</v>
      </c>
      <c r="R193" s="19">
        <v>0.93</v>
      </c>
      <c r="S193" s="19">
        <v>1</v>
      </c>
      <c r="T193" s="20">
        <f>LN(Q193)</f>
        <v>-0.0304592074847086</v>
      </c>
      <c r="U193" s="21">
        <f>LN(R193)</f>
        <v>-0.0725706928348354</v>
      </c>
      <c r="V193" s="21">
        <f>LN(S193)</f>
        <v>0</v>
      </c>
      <c r="W193" s="21">
        <f>(V193-U193)/(2*1.959964)</f>
        <v>0.018513271885309</v>
      </c>
      <c r="X193" s="19"/>
      <c r="Y193" s="19"/>
      <c r="Z193" s="19"/>
      <c r="AA193" s="19"/>
      <c r="AB193" s="19"/>
      <c r="AC193" s="19"/>
      <c r="AD193" s="19"/>
      <c r="AE193" s="19"/>
      <c r="AF193" t="s" s="18">
        <v>167</v>
      </c>
      <c r="AG193" t="s" s="18">
        <v>67</v>
      </c>
      <c r="AH193" s="19"/>
      <c r="AI193" s="19"/>
      <c r="AJ193" s="19"/>
      <c r="AK193" s="22"/>
      <c r="AL193" s="23"/>
      <c r="AM193" s="17"/>
      <c r="AN193" s="17"/>
      <c r="AO193" s="17"/>
      <c r="AP193" s="17"/>
      <c r="AQ193" s="17"/>
      <c r="AR193" s="17"/>
      <c r="AS193" s="17"/>
      <c r="AT193" s="17"/>
      <c r="AU193" s="17"/>
      <c r="AV193" s="17"/>
      <c r="AW193" s="17"/>
    </row>
    <row r="194" ht="13.55" customHeight="1">
      <c r="A194" t="s" s="51">
        <v>290</v>
      </c>
      <c r="B194" s="17"/>
      <c r="C194" s="17"/>
      <c r="D194" s="17"/>
      <c r="E194" s="17"/>
      <c r="F194" s="17"/>
      <c r="G194" s="17"/>
      <c r="H194" s="17"/>
      <c r="I194" s="17"/>
      <c r="J194" s="17"/>
      <c r="K194" s="17"/>
      <c r="L194" s="17"/>
      <c r="M194" s="17"/>
      <c r="N194" t="s" s="18">
        <v>166</v>
      </c>
      <c r="O194" t="s" s="18">
        <v>67</v>
      </c>
      <c r="P194" t="s" s="18">
        <v>58</v>
      </c>
      <c r="Q194" s="57">
        <v>0.99</v>
      </c>
      <c r="R194" s="19">
        <v>0.96</v>
      </c>
      <c r="S194" s="57">
        <v>1.03</v>
      </c>
      <c r="T194" s="20">
        <f>LN(Q194)</f>
        <v>-0.0100503358535015</v>
      </c>
      <c r="U194" s="21">
        <f>LN(R194)</f>
        <v>-0.0408219945202552</v>
      </c>
      <c r="V194" s="21">
        <f>LN(S194)</f>
        <v>0.0295588022415444</v>
      </c>
      <c r="W194" s="21">
        <f>(V194-U194)/(2*1.959964)</f>
        <v>0.0179546146668509</v>
      </c>
      <c r="X194" s="17"/>
      <c r="Y194" s="17"/>
      <c r="Z194" s="17"/>
      <c r="AA194" s="17"/>
      <c r="AB194" s="17"/>
      <c r="AC194" s="17"/>
      <c r="AD194" s="17"/>
      <c r="AE194" s="17"/>
      <c r="AF194" t="s" s="18">
        <v>166</v>
      </c>
      <c r="AG194" t="s" s="18">
        <v>67</v>
      </c>
      <c r="AH194" s="17"/>
      <c r="AI194" s="17"/>
      <c r="AJ194" s="17"/>
      <c r="AK194" s="58"/>
      <c r="AL194" s="23"/>
      <c r="AM194" s="17"/>
      <c r="AN194" s="17"/>
      <c r="AO194" s="17"/>
      <c r="AP194" s="17"/>
      <c r="AQ194" s="17"/>
      <c r="AR194" s="17"/>
      <c r="AS194" s="17"/>
      <c r="AT194" s="17"/>
      <c r="AU194" s="17"/>
      <c r="AV194" s="17"/>
      <c r="AW194" s="17"/>
    </row>
    <row r="195" ht="13.55" customHeight="1">
      <c r="A195" t="s" s="51">
        <v>291</v>
      </c>
      <c r="B195" s="17"/>
      <c r="C195" s="17"/>
      <c r="D195" s="17"/>
      <c r="E195" s="17"/>
      <c r="F195" s="17"/>
      <c r="G195" s="17"/>
      <c r="H195" s="17"/>
      <c r="I195" s="17"/>
      <c r="J195" s="17"/>
      <c r="K195" s="17"/>
      <c r="L195" s="17"/>
      <c r="M195" s="17"/>
      <c r="N195" t="s" s="18">
        <v>61</v>
      </c>
      <c r="O195" t="s" s="18">
        <v>67</v>
      </c>
      <c r="P195" t="s" s="18">
        <v>58</v>
      </c>
      <c r="Q195" s="57">
        <v>1.04</v>
      </c>
      <c r="R195" s="19">
        <v>0.98</v>
      </c>
      <c r="S195" s="57">
        <v>1.11</v>
      </c>
      <c r="T195" s="20">
        <f>LN(Q195)</f>
        <v>0.0392207131532813</v>
      </c>
      <c r="U195" s="21">
        <f>LN(R195)</f>
        <v>-0.0202027073175195</v>
      </c>
      <c r="V195" s="21">
        <f>LN(S195)</f>
        <v>0.104360015324243</v>
      </c>
      <c r="W195" s="21">
        <f>(V195-U195)/(2*1.959964)</f>
        <v>0.031776788410849</v>
      </c>
      <c r="X195" s="17"/>
      <c r="Y195" s="17"/>
      <c r="Z195" t="s" s="18">
        <v>61</v>
      </c>
      <c r="AA195" t="s" s="18">
        <v>67</v>
      </c>
      <c r="AB195" s="17"/>
      <c r="AC195" s="17"/>
      <c r="AD195" s="17"/>
      <c r="AE195" s="17"/>
      <c r="AF195" s="17"/>
      <c r="AG195" s="17"/>
      <c r="AH195" s="17"/>
      <c r="AI195" s="17"/>
      <c r="AJ195" s="17"/>
      <c r="AK195" s="58"/>
      <c r="AL195" s="23"/>
      <c r="AM195" s="17"/>
      <c r="AN195" s="17"/>
      <c r="AO195" s="17"/>
      <c r="AP195" s="17"/>
      <c r="AQ195" s="17"/>
      <c r="AR195" s="17"/>
      <c r="AS195" s="17"/>
      <c r="AT195" s="17"/>
      <c r="AU195" s="17"/>
      <c r="AV195" s="17"/>
      <c r="AW195" s="17"/>
    </row>
    <row r="196" ht="13.55" customHeight="1">
      <c r="A196" t="s" s="51">
        <v>291</v>
      </c>
      <c r="B196" s="17"/>
      <c r="C196" s="17"/>
      <c r="D196" s="17"/>
      <c r="E196" s="17"/>
      <c r="F196" s="17"/>
      <c r="G196" s="17"/>
      <c r="H196" s="17"/>
      <c r="I196" s="17"/>
      <c r="J196" s="17"/>
      <c r="K196" s="17"/>
      <c r="L196" s="17"/>
      <c r="M196" s="17"/>
      <c r="N196" t="s" s="18">
        <v>64</v>
      </c>
      <c r="O196" t="s" s="18">
        <v>67</v>
      </c>
      <c r="P196" t="s" s="18">
        <v>58</v>
      </c>
      <c r="Q196" s="57">
        <v>0.99</v>
      </c>
      <c r="R196" s="19">
        <v>0.92</v>
      </c>
      <c r="S196" s="57">
        <v>1.06</v>
      </c>
      <c r="T196" s="20">
        <f>LN(Q196)</f>
        <v>-0.0100503358535015</v>
      </c>
      <c r="U196" s="21">
        <f>LN(R196)</f>
        <v>-0.083381608939051</v>
      </c>
      <c r="V196" s="21">
        <f>LN(S196)</f>
        <v>0.0582689081239758</v>
      </c>
      <c r="W196" s="21">
        <f>(V196-U196)/(2*1.959964)</f>
        <v>0.0361359997079096</v>
      </c>
      <c r="X196" s="17"/>
      <c r="Y196" s="17"/>
      <c r="Z196" t="s" s="18">
        <v>64</v>
      </c>
      <c r="AA196" t="s" s="18">
        <v>67</v>
      </c>
      <c r="AB196" s="17"/>
      <c r="AC196" s="17"/>
      <c r="AD196" s="17"/>
      <c r="AE196" s="17"/>
      <c r="AF196" s="17"/>
      <c r="AG196" s="17"/>
      <c r="AH196" s="17"/>
      <c r="AI196" s="17"/>
      <c r="AJ196" s="17"/>
      <c r="AK196" s="58"/>
      <c r="AL196" s="23"/>
      <c r="AM196" s="17"/>
      <c r="AN196" s="17"/>
      <c r="AO196" s="17"/>
      <c r="AP196" s="17"/>
      <c r="AQ196" s="17"/>
      <c r="AR196" s="17"/>
      <c r="AS196" s="17"/>
      <c r="AT196" s="17"/>
      <c r="AU196" s="17"/>
      <c r="AV196" s="17"/>
      <c r="AW196" s="17"/>
    </row>
    <row r="197" ht="13.55" customHeight="1">
      <c r="A197" t="s" s="51">
        <v>291</v>
      </c>
      <c r="B197" s="17"/>
      <c r="C197" s="17"/>
      <c r="D197" s="17"/>
      <c r="E197" s="17"/>
      <c r="F197" s="17"/>
      <c r="G197" s="17"/>
      <c r="H197" s="17"/>
      <c r="I197" s="17"/>
      <c r="J197" s="17"/>
      <c r="K197" s="17"/>
      <c r="L197" s="17"/>
      <c r="M197" s="17"/>
      <c r="N197" t="s" s="18">
        <v>65</v>
      </c>
      <c r="O197" t="s" s="18">
        <v>67</v>
      </c>
      <c r="P197" t="s" s="18">
        <v>58</v>
      </c>
      <c r="Q197" s="57">
        <v>0.92</v>
      </c>
      <c r="R197" s="19">
        <v>0.87</v>
      </c>
      <c r="S197" s="57">
        <v>0.96</v>
      </c>
      <c r="T197" s="20">
        <f>LN(Q197)</f>
        <v>-0.083381608939051</v>
      </c>
      <c r="U197" s="21">
        <f>LN(R197)</f>
        <v>-0.139262067333508</v>
      </c>
      <c r="V197" s="21">
        <f>LN(S197)</f>
        <v>-0.0408219945202552</v>
      </c>
      <c r="W197" s="21">
        <f>(V197-U197)/(2*1.959964)</f>
        <v>0.0251127247268962</v>
      </c>
      <c r="X197" s="17"/>
      <c r="Y197" s="17"/>
      <c r="Z197" t="s" s="18">
        <v>65</v>
      </c>
      <c r="AA197" t="s" s="18">
        <v>67</v>
      </c>
      <c r="AB197" s="17"/>
      <c r="AC197" s="17"/>
      <c r="AD197" s="17"/>
      <c r="AE197" s="17"/>
      <c r="AF197" s="17"/>
      <c r="AG197" s="17"/>
      <c r="AH197" s="17"/>
      <c r="AI197" s="17"/>
      <c r="AJ197" s="17"/>
      <c r="AK197" s="58"/>
      <c r="AL197" s="23"/>
      <c r="AM197" s="17"/>
      <c r="AN197" s="17"/>
      <c r="AO197" s="17"/>
      <c r="AP197" s="17"/>
      <c r="AQ197" s="17"/>
      <c r="AR197" s="17"/>
      <c r="AS197" s="17"/>
      <c r="AT197" s="17"/>
      <c r="AU197" s="17"/>
      <c r="AV197" s="17"/>
      <c r="AW197" s="17"/>
    </row>
    <row r="198" ht="13.55" customHeight="1">
      <c r="A198" t="s" s="51">
        <v>286</v>
      </c>
      <c r="B198" s="17"/>
      <c r="C198" s="17"/>
      <c r="D198" s="17"/>
      <c r="E198" s="17"/>
      <c r="F198" s="17"/>
      <c r="G198" s="17"/>
      <c r="H198" s="17"/>
      <c r="I198" s="17"/>
      <c r="J198" s="17"/>
      <c r="K198" s="17"/>
      <c r="L198" s="17"/>
      <c r="M198" s="17"/>
      <c r="N198" t="s" s="18">
        <v>63</v>
      </c>
      <c r="O198" t="s" s="18">
        <v>67</v>
      </c>
      <c r="P198" t="s" s="18">
        <v>58</v>
      </c>
      <c r="Q198" s="57">
        <v>0.97</v>
      </c>
      <c r="R198" s="19">
        <v>0.9399999999999999</v>
      </c>
      <c r="S198" s="19">
        <v>1</v>
      </c>
      <c r="T198" s="20">
        <f>LN(Q198)</f>
        <v>-0.0304592074847086</v>
      </c>
      <c r="U198" s="21">
        <f>LN(R198)</f>
        <v>-0.0618754037180875</v>
      </c>
      <c r="V198" s="21">
        <f>LN(S198)</f>
        <v>0</v>
      </c>
      <c r="W198" s="21">
        <f>(V198-U198)/(2*1.959964)</f>
        <v>0.0157848316902983</v>
      </c>
      <c r="X198" t="s" s="18">
        <v>63</v>
      </c>
      <c r="Y198" t="s" s="18">
        <v>67</v>
      </c>
      <c r="Z198" s="19"/>
      <c r="AA198" s="19"/>
      <c r="AB198" s="19"/>
      <c r="AC198" s="19"/>
      <c r="AD198" s="19"/>
      <c r="AE198" s="19"/>
      <c r="AF198" s="19"/>
      <c r="AG198" s="19"/>
      <c r="AH198" s="19"/>
      <c r="AI198" s="19"/>
      <c r="AJ198" s="19"/>
      <c r="AK198" s="22"/>
      <c r="AL198" s="23"/>
      <c r="AM198" s="17"/>
      <c r="AN198" s="17"/>
      <c r="AO198" s="17"/>
      <c r="AP198" s="17"/>
      <c r="AQ198" s="17"/>
      <c r="AR198" s="17"/>
      <c r="AS198" s="17"/>
      <c r="AT198" s="17"/>
      <c r="AU198" s="17"/>
      <c r="AV198" s="17"/>
      <c r="AW198" s="17"/>
    </row>
    <row r="199" ht="13.55" customHeight="1">
      <c r="A199" t="s" s="51">
        <v>292</v>
      </c>
      <c r="B199" s="17"/>
      <c r="C199" s="17"/>
      <c r="D199" s="17"/>
      <c r="E199" s="17"/>
      <c r="F199" s="17"/>
      <c r="G199" s="17"/>
      <c r="H199" s="17"/>
      <c r="I199" s="17"/>
      <c r="J199" s="17"/>
      <c r="K199" s="17"/>
      <c r="L199" s="17"/>
      <c r="M199" s="17"/>
      <c r="N199" t="s" s="18">
        <v>56</v>
      </c>
      <c r="O199" t="s" s="18">
        <v>67</v>
      </c>
      <c r="P199" t="s" s="18">
        <v>58</v>
      </c>
      <c r="Q199" s="57">
        <v>0.93</v>
      </c>
      <c r="R199" s="19">
        <v>0.9</v>
      </c>
      <c r="S199" s="57">
        <v>0.97</v>
      </c>
      <c r="T199" s="20">
        <f>LN(Q199)</f>
        <v>-0.0725706928348354</v>
      </c>
      <c r="U199" s="21">
        <f>LN(R199)</f>
        <v>-0.105360515657826</v>
      </c>
      <c r="V199" s="21">
        <f>LN(S199)</f>
        <v>-0.0304592074847086</v>
      </c>
      <c r="W199" s="21">
        <f>(V199-U199)/(2*1.959964)</f>
        <v>0.0191078275348724</v>
      </c>
      <c r="X199" s="17"/>
      <c r="Y199" s="17"/>
      <c r="Z199" s="17"/>
      <c r="AA199" s="17"/>
      <c r="AB199" s="17"/>
      <c r="AC199" s="17"/>
      <c r="AD199" t="s" s="18">
        <v>56</v>
      </c>
      <c r="AE199" t="s" s="18">
        <v>67</v>
      </c>
      <c r="AF199" s="17"/>
      <c r="AG199" s="17"/>
      <c r="AH199" s="17"/>
      <c r="AI199" s="17"/>
      <c r="AJ199" s="17"/>
      <c r="AK199" s="58"/>
      <c r="AL199" s="23"/>
      <c r="AM199" s="17"/>
      <c r="AN199" s="17"/>
      <c r="AO199" s="17"/>
      <c r="AP199" s="17"/>
      <c r="AQ199" s="17"/>
      <c r="AR199" s="17"/>
      <c r="AS199" s="17"/>
      <c r="AT199" s="17"/>
      <c r="AU199" s="17"/>
      <c r="AV199" s="17"/>
      <c r="AW199" s="17"/>
    </row>
    <row r="200" ht="13.55" customHeight="1">
      <c r="A200" t="s" s="53">
        <v>292</v>
      </c>
      <c r="B200" s="37"/>
      <c r="C200" s="37"/>
      <c r="D200" s="37"/>
      <c r="E200" s="37"/>
      <c r="F200" s="37"/>
      <c r="G200" s="37"/>
      <c r="H200" s="37"/>
      <c r="I200" s="37"/>
      <c r="J200" s="37"/>
      <c r="K200" s="37"/>
      <c r="L200" s="37"/>
      <c r="M200" s="37"/>
      <c r="N200" t="s" s="25">
        <v>57</v>
      </c>
      <c r="O200" t="s" s="25">
        <v>67</v>
      </c>
      <c r="P200" t="s" s="25">
        <v>58</v>
      </c>
      <c r="Q200" s="59">
        <v>0.97</v>
      </c>
      <c r="R200" s="26">
        <v>0.9399999999999999</v>
      </c>
      <c r="S200" s="59">
        <v>1.01</v>
      </c>
      <c r="T200" s="27">
        <f>LN(Q200)</f>
        <v>-0.0304592074847086</v>
      </c>
      <c r="U200" s="28">
        <f>LN(R200)</f>
        <v>-0.0618754037180875</v>
      </c>
      <c r="V200" s="28">
        <f>LN(S200)</f>
        <v>0.00995033085316809</v>
      </c>
      <c r="W200" s="28">
        <f>(V200-U200)/(2*1.959964)</f>
        <v>0.0183232280213452</v>
      </c>
      <c r="X200" s="37"/>
      <c r="Y200" s="37"/>
      <c r="Z200" s="37"/>
      <c r="AA200" s="37"/>
      <c r="AB200" s="37"/>
      <c r="AC200" s="37"/>
      <c r="AD200" t="s" s="25">
        <v>57</v>
      </c>
      <c r="AE200" t="s" s="25">
        <v>67</v>
      </c>
      <c r="AF200" s="37"/>
      <c r="AG200" s="37"/>
      <c r="AH200" s="37"/>
      <c r="AI200" s="37"/>
      <c r="AJ200" s="37"/>
      <c r="AK200" s="60"/>
      <c r="AL200" s="43"/>
      <c r="AM200" s="37"/>
      <c r="AN200" s="37"/>
      <c r="AO200" s="37"/>
      <c r="AP200" s="37"/>
      <c r="AQ200" s="37"/>
      <c r="AR200" s="37"/>
      <c r="AS200" s="37"/>
      <c r="AT200" s="37"/>
      <c r="AU200" s="37"/>
      <c r="AV200" s="37"/>
      <c r="AW200" s="37"/>
    </row>
    <row r="201" ht="13.55" customHeight="1">
      <c r="A201" t="s" s="44">
        <v>293</v>
      </c>
      <c r="B201" t="s" s="30">
        <v>294</v>
      </c>
      <c r="C201" s="45">
        <v>2023</v>
      </c>
      <c r="D201" t="s" s="30">
        <v>173</v>
      </c>
      <c r="E201" t="s" s="30">
        <v>51</v>
      </c>
      <c r="F201" s="47">
        <v>61.2</v>
      </c>
      <c r="G201" s="47">
        <v>371159</v>
      </c>
      <c r="H201" t="s" s="30">
        <v>52</v>
      </c>
      <c r="I201" s="47">
        <v>165698</v>
      </c>
      <c r="J201" t="s" s="30">
        <v>295</v>
      </c>
      <c r="K201" t="s" s="30">
        <v>296</v>
      </c>
      <c r="L201" t="s" s="30">
        <v>55</v>
      </c>
      <c r="M201" s="47">
        <v>23.5</v>
      </c>
      <c r="N201" t="s" s="30">
        <v>63</v>
      </c>
      <c r="O201" t="s" s="30">
        <v>66</v>
      </c>
      <c r="P201" t="s" s="30">
        <v>58</v>
      </c>
      <c r="Q201" s="31">
        <v>0.96</v>
      </c>
      <c r="R201" s="31">
        <v>0.95</v>
      </c>
      <c r="S201" s="31">
        <v>0.97</v>
      </c>
      <c r="T201" s="32">
        <f>LN(Q201)</f>
        <v>-0.0408219945202552</v>
      </c>
      <c r="U201" s="33">
        <f>LN(R201)</f>
        <v>-0.0512932943875506</v>
      </c>
      <c r="V201" s="33">
        <f>LN(S201)</f>
        <v>-0.0304592074847086</v>
      </c>
      <c r="W201" s="33">
        <f>(V201-U201)/(2*1.959964)</f>
        <v>0.00531491570836046</v>
      </c>
      <c r="X201" s="31"/>
      <c r="Y201" s="31"/>
      <c r="Z201" s="31"/>
      <c r="AA201" s="31"/>
      <c r="AB201" s="31"/>
      <c r="AC201" s="31"/>
      <c r="AD201" s="31"/>
      <c r="AE201" s="31"/>
      <c r="AF201" s="31"/>
      <c r="AG201" s="31"/>
      <c r="AH201" s="31"/>
      <c r="AI201" s="31"/>
      <c r="AJ201" t="s" s="30">
        <v>63</v>
      </c>
      <c r="AK201" t="s" s="35">
        <v>66</v>
      </c>
      <c r="AL201" t="s" s="49">
        <v>297</v>
      </c>
      <c r="AM201" t="s" s="30">
        <v>60</v>
      </c>
      <c r="AN201" t="s" s="30">
        <v>60</v>
      </c>
      <c r="AO201" t="s" s="30">
        <v>60</v>
      </c>
      <c r="AP201" t="s" s="30">
        <v>60</v>
      </c>
      <c r="AQ201" t="s" s="30">
        <v>60</v>
      </c>
      <c r="AR201" t="s" s="30">
        <v>60</v>
      </c>
      <c r="AS201" t="s" s="30">
        <v>60</v>
      </c>
      <c r="AT201" s="50"/>
      <c r="AU201" t="s" s="30">
        <v>60</v>
      </c>
      <c r="AV201" s="50"/>
      <c r="AW201" s="50"/>
    </row>
    <row r="202" ht="13.55" customHeight="1">
      <c r="A202" t="s" s="51">
        <v>293</v>
      </c>
      <c r="B202" s="17"/>
      <c r="C202" s="95"/>
      <c r="D202" s="17"/>
      <c r="E202" s="17"/>
      <c r="F202" s="17"/>
      <c r="G202" s="17"/>
      <c r="H202" s="17"/>
      <c r="I202" s="17"/>
      <c r="J202" s="17"/>
      <c r="K202" s="17"/>
      <c r="L202" s="17"/>
      <c r="M202" s="17"/>
      <c r="N202" t="s" s="18">
        <v>66</v>
      </c>
      <c r="O202" t="s" s="18">
        <v>61</v>
      </c>
      <c r="P202" t="s" s="18">
        <v>58</v>
      </c>
      <c r="Q202" s="19">
        <v>0.945607243117819</v>
      </c>
      <c r="R202" s="19">
        <v>0.940722915152485</v>
      </c>
      <c r="S202" s="19">
        <v>0.950501683570629</v>
      </c>
      <c r="T202" s="20">
        <f>LN(Q202)</f>
        <v>-0.0559279725480712</v>
      </c>
      <c r="U202" s="21">
        <f>LN(R202)</f>
        <v>-0.0611066406193194</v>
      </c>
      <c r="V202" s="21">
        <f>LN(S202)</f>
        <v>-0.0507653458078478</v>
      </c>
      <c r="W202" s="21">
        <f>(V202-U202)/(2*1.959964)</f>
        <v>0.00263813386660969</v>
      </c>
      <c r="X202" s="19"/>
      <c r="Y202" s="19"/>
      <c r="Z202" s="19"/>
      <c r="AA202" s="19"/>
      <c r="AB202" s="19"/>
      <c r="AC202" s="19"/>
      <c r="AD202" s="19"/>
      <c r="AE202" s="19"/>
      <c r="AF202" s="19"/>
      <c r="AG202" s="19"/>
      <c r="AH202" s="19"/>
      <c r="AI202" s="19"/>
      <c r="AJ202" t="s" s="18">
        <v>66</v>
      </c>
      <c r="AK202" t="s" s="24">
        <v>61</v>
      </c>
      <c r="AL202" s="23"/>
      <c r="AM202" s="17"/>
      <c r="AN202" s="17"/>
      <c r="AO202" s="17"/>
      <c r="AP202" s="17"/>
      <c r="AQ202" s="17"/>
      <c r="AR202" s="17"/>
      <c r="AS202" s="17"/>
      <c r="AT202" s="17"/>
      <c r="AU202" s="17"/>
      <c r="AV202" s="17"/>
      <c r="AW202" s="17"/>
    </row>
    <row r="203" ht="13.55" customHeight="1">
      <c r="A203" t="s" s="51">
        <v>293</v>
      </c>
      <c r="B203" s="17"/>
      <c r="C203" s="95"/>
      <c r="D203" s="17"/>
      <c r="E203" s="17"/>
      <c r="F203" s="17"/>
      <c r="G203" s="17"/>
      <c r="H203" s="17"/>
      <c r="I203" s="17"/>
      <c r="J203" s="17"/>
      <c r="K203" s="17"/>
      <c r="L203" s="17"/>
      <c r="M203" s="17"/>
      <c r="N203" t="s" s="18">
        <v>68</v>
      </c>
      <c r="O203" t="s" s="18">
        <v>61</v>
      </c>
      <c r="P203" t="s" s="18">
        <v>58</v>
      </c>
      <c r="Q203" s="19">
        <v>0.942349900218567</v>
      </c>
      <c r="R203" s="19">
        <v>0.937472319730697</v>
      </c>
      <c r="S203" s="19">
        <v>0.947237600175283</v>
      </c>
      <c r="T203" s="20">
        <f>LN(Q203)</f>
        <v>-0.0593786294052521</v>
      </c>
      <c r="U203" s="21">
        <f>LN(R203)</f>
        <v>-0.06456804719405081</v>
      </c>
      <c r="V203" s="21">
        <f>LN(S203)</f>
        <v>-0.0542053195092666</v>
      </c>
      <c r="W203" s="21">
        <f>(V203-U203)/(2*1.959964)</f>
        <v>0.00264360153675889</v>
      </c>
      <c r="X203" s="19"/>
      <c r="Y203" s="19"/>
      <c r="Z203" s="19"/>
      <c r="AA203" s="19"/>
      <c r="AB203" s="19"/>
      <c r="AC203" s="19"/>
      <c r="AD203" s="19"/>
      <c r="AE203" s="19"/>
      <c r="AF203" s="19"/>
      <c r="AG203" s="19"/>
      <c r="AH203" s="19"/>
      <c r="AI203" s="19"/>
      <c r="AJ203" t="s" s="18">
        <v>68</v>
      </c>
      <c r="AK203" t="s" s="24">
        <v>61</v>
      </c>
      <c r="AL203" s="23"/>
      <c r="AM203" s="17"/>
      <c r="AN203" s="17"/>
      <c r="AO203" s="17"/>
      <c r="AP203" s="17"/>
      <c r="AQ203" s="17"/>
      <c r="AR203" s="17"/>
      <c r="AS203" s="17"/>
      <c r="AT203" s="17"/>
      <c r="AU203" s="17"/>
      <c r="AV203" s="17"/>
      <c r="AW203" s="17"/>
    </row>
    <row r="204" ht="13.55" customHeight="1">
      <c r="A204" s="16">
        <v>191</v>
      </c>
      <c r="B204" s="17"/>
      <c r="C204" s="95"/>
      <c r="D204" s="17"/>
      <c r="E204" s="17"/>
      <c r="F204" s="17"/>
      <c r="G204" s="17"/>
      <c r="H204" s="17"/>
      <c r="I204" s="17"/>
      <c r="J204" s="17"/>
      <c r="K204" s="17"/>
      <c r="L204" s="17"/>
      <c r="M204" s="17"/>
      <c r="N204" t="s" s="18">
        <v>66</v>
      </c>
      <c r="O204" t="s" s="18">
        <v>61</v>
      </c>
      <c r="P204" t="s" s="18">
        <v>58</v>
      </c>
      <c r="Q204" s="19">
        <v>0.945607243117819</v>
      </c>
      <c r="R204" s="19">
        <v>0.940722915152485</v>
      </c>
      <c r="S204" s="19">
        <v>0.950501683570629</v>
      </c>
      <c r="T204" s="20">
        <f>LN(Q204)</f>
        <v>-0.0559279725480712</v>
      </c>
      <c r="U204" s="21">
        <f>LN(R204)</f>
        <v>-0.0611066406193194</v>
      </c>
      <c r="V204" s="21">
        <f>LN(S204)</f>
        <v>-0.0507653458078478</v>
      </c>
      <c r="W204" s="21">
        <f>(V204-U204)/(2*1.959964)</f>
        <v>0.00263813386660969</v>
      </c>
      <c r="X204" s="19"/>
      <c r="Y204" s="19"/>
      <c r="Z204" t="s" s="18">
        <v>67</v>
      </c>
      <c r="AA204" t="s" s="18">
        <v>61</v>
      </c>
      <c r="AB204" s="19"/>
      <c r="AC204" s="19"/>
      <c r="AD204" s="19"/>
      <c r="AE204" s="19"/>
      <c r="AF204" s="19"/>
      <c r="AG204" s="19"/>
      <c r="AH204" s="19"/>
      <c r="AI204" s="19"/>
      <c r="AJ204" s="17"/>
      <c r="AK204" s="58"/>
      <c r="AL204" s="23"/>
      <c r="AM204" s="17"/>
      <c r="AN204" s="17"/>
      <c r="AO204" s="17"/>
      <c r="AP204" s="17"/>
      <c r="AQ204" s="17"/>
      <c r="AR204" s="17"/>
      <c r="AS204" s="17"/>
      <c r="AT204" s="17"/>
      <c r="AU204" s="17"/>
      <c r="AV204" s="17"/>
      <c r="AW204" s="17"/>
    </row>
    <row r="205" ht="13.55" customHeight="1">
      <c r="A205" s="16">
        <v>191</v>
      </c>
      <c r="B205" s="17"/>
      <c r="C205" s="95"/>
      <c r="D205" s="17"/>
      <c r="E205" s="17"/>
      <c r="F205" s="17"/>
      <c r="G205" s="17"/>
      <c r="H205" s="17"/>
      <c r="I205" s="17"/>
      <c r="J205" s="17"/>
      <c r="K205" s="17"/>
      <c r="L205" s="17"/>
      <c r="M205" s="17"/>
      <c r="N205" t="s" s="18">
        <v>68</v>
      </c>
      <c r="O205" t="s" s="18">
        <v>61</v>
      </c>
      <c r="P205" t="s" s="18">
        <v>58</v>
      </c>
      <c r="Q205" s="19">
        <v>0.942349900218567</v>
      </c>
      <c r="R205" s="19">
        <v>0.937472319730697</v>
      </c>
      <c r="S205" s="19">
        <v>0.947237600175283</v>
      </c>
      <c r="T205" s="20">
        <f>LN(Q205)</f>
        <v>-0.0593786294052521</v>
      </c>
      <c r="U205" s="21">
        <f>LN(R205)</f>
        <v>-0.06456804719405081</v>
      </c>
      <c r="V205" s="21">
        <f>LN(S205)</f>
        <v>-0.0542053195092666</v>
      </c>
      <c r="W205" s="21">
        <f>(V205-U205)/(2*1.959964)</f>
        <v>0.00264360153675889</v>
      </c>
      <c r="X205" s="19"/>
      <c r="Y205" s="19"/>
      <c r="Z205" t="s" s="18">
        <v>67</v>
      </c>
      <c r="AA205" t="s" s="18">
        <v>61</v>
      </c>
      <c r="AB205" s="19"/>
      <c r="AC205" s="19"/>
      <c r="AD205" s="19"/>
      <c r="AE205" s="19"/>
      <c r="AF205" s="19"/>
      <c r="AG205" s="19"/>
      <c r="AH205" s="19"/>
      <c r="AI205" s="19"/>
      <c r="AJ205" s="17"/>
      <c r="AK205" s="58"/>
      <c r="AL205" s="23"/>
      <c r="AM205" s="17"/>
      <c r="AN205" s="17"/>
      <c r="AO205" s="17"/>
      <c r="AP205" s="17"/>
      <c r="AQ205" s="17"/>
      <c r="AR205" s="17"/>
      <c r="AS205" s="17"/>
      <c r="AT205" s="17"/>
      <c r="AU205" s="17"/>
      <c r="AV205" s="17"/>
      <c r="AW205" s="17"/>
    </row>
    <row r="206" ht="13.55" customHeight="1">
      <c r="A206" s="16">
        <v>191</v>
      </c>
      <c r="B206" s="17"/>
      <c r="C206" s="95"/>
      <c r="D206" s="17"/>
      <c r="E206" s="17"/>
      <c r="F206" s="17"/>
      <c r="G206" s="17"/>
      <c r="H206" s="17"/>
      <c r="I206" s="17"/>
      <c r="J206" s="17"/>
      <c r="K206" s="17"/>
      <c r="L206" s="17"/>
      <c r="M206" s="17"/>
      <c r="N206" t="s" s="18">
        <v>57</v>
      </c>
      <c r="O206" t="s" s="18">
        <v>61</v>
      </c>
      <c r="P206" t="s" s="18">
        <v>58</v>
      </c>
      <c r="Q206" s="19">
        <v>0.942349900218567</v>
      </c>
      <c r="R206" s="19">
        <v>0.934226226520074</v>
      </c>
      <c r="S206" s="19">
        <v>0.950501683570629</v>
      </c>
      <c r="T206" s="20">
        <f>LN(Q206)</f>
        <v>-0.0593786294052521</v>
      </c>
      <c r="U206" s="21">
        <f>LN(R206)</f>
        <v>-0.0680366575337588</v>
      </c>
      <c r="V206" s="21">
        <f>LN(S206)</f>
        <v>-0.0507653458078478</v>
      </c>
      <c r="W206" s="21">
        <f>(V206-U206)/(2*1.959964)</f>
        <v>0.004406027795896</v>
      </c>
      <c r="X206" s="19"/>
      <c r="Y206" s="19"/>
      <c r="Z206" t="s" s="18">
        <v>63</v>
      </c>
      <c r="AA206" t="s" s="18">
        <v>61</v>
      </c>
      <c r="AB206" s="19"/>
      <c r="AC206" s="19"/>
      <c r="AD206" t="s" s="18">
        <v>57</v>
      </c>
      <c r="AE206" t="s" s="18">
        <v>61</v>
      </c>
      <c r="AF206" s="19"/>
      <c r="AG206" s="19"/>
      <c r="AH206" s="19"/>
      <c r="AI206" s="19"/>
      <c r="AJ206" s="19"/>
      <c r="AK206" s="22"/>
      <c r="AL206" s="23"/>
      <c r="AM206" s="17"/>
      <c r="AN206" s="17"/>
      <c r="AO206" s="17"/>
      <c r="AP206" s="17"/>
      <c r="AQ206" s="17"/>
      <c r="AR206" s="17"/>
      <c r="AS206" s="17"/>
      <c r="AT206" s="17"/>
      <c r="AU206" s="17"/>
      <c r="AV206" s="17"/>
      <c r="AW206" s="17"/>
    </row>
    <row r="207" ht="13.55" customHeight="1">
      <c r="A207" s="36">
        <v>191</v>
      </c>
      <c r="B207" s="37"/>
      <c r="C207" s="97"/>
      <c r="D207" s="37"/>
      <c r="E207" s="37"/>
      <c r="F207" s="37"/>
      <c r="G207" s="37"/>
      <c r="H207" s="37"/>
      <c r="I207" s="37"/>
      <c r="J207" s="37"/>
      <c r="K207" s="37"/>
      <c r="L207" s="37"/>
      <c r="M207" s="37"/>
      <c r="N207" t="s" s="25">
        <v>56</v>
      </c>
      <c r="O207" t="s" s="25">
        <v>61</v>
      </c>
      <c r="P207" t="s" s="25">
        <v>58</v>
      </c>
      <c r="Q207" s="26">
        <v>0.834297108489634</v>
      </c>
      <c r="R207" s="26">
        <v>0.817315126045891</v>
      </c>
      <c r="S207" s="26">
        <v>0.8529818797565381</v>
      </c>
      <c r="T207" s="27">
        <f>LN(Q207)</f>
        <v>-0.181165694872234</v>
      </c>
      <c r="U207" s="28">
        <f>LN(R207)</f>
        <v>-0.201730547295094</v>
      </c>
      <c r="V207" s="28">
        <f>LN(S207)</f>
        <v>-0.15901697467443</v>
      </c>
      <c r="W207" s="28">
        <f>(V207-U207)/(2*1.959964)</f>
        <v>0.0108965196862453</v>
      </c>
      <c r="X207" s="26"/>
      <c r="Y207" s="26"/>
      <c r="Z207" t="s" s="25">
        <v>63</v>
      </c>
      <c r="AA207" t="s" s="25">
        <v>61</v>
      </c>
      <c r="AB207" s="26"/>
      <c r="AC207" s="26"/>
      <c r="AD207" t="s" s="25">
        <v>56</v>
      </c>
      <c r="AE207" t="s" s="25">
        <v>61</v>
      </c>
      <c r="AF207" s="26"/>
      <c r="AG207" s="26"/>
      <c r="AH207" s="26"/>
      <c r="AI207" s="26"/>
      <c r="AJ207" s="26"/>
      <c r="AK207" s="54"/>
      <c r="AL207" s="43"/>
      <c r="AM207" s="37"/>
      <c r="AN207" s="37"/>
      <c r="AO207" s="37"/>
      <c r="AP207" s="37"/>
      <c r="AQ207" s="37"/>
      <c r="AR207" s="37"/>
      <c r="AS207" s="37"/>
      <c r="AT207" s="37"/>
      <c r="AU207" s="37"/>
      <c r="AV207" s="37"/>
      <c r="AW207" s="37"/>
    </row>
    <row r="208" ht="13.55" customHeight="1">
      <c r="A208" s="98">
        <v>193</v>
      </c>
      <c r="B208" t="s" s="38">
        <v>298</v>
      </c>
      <c r="C208" t="s" s="114">
        <v>299</v>
      </c>
      <c r="D208" t="s" s="38">
        <v>218</v>
      </c>
      <c r="E208" t="s" s="38">
        <v>51</v>
      </c>
      <c r="F208" s="101">
        <v>44</v>
      </c>
      <c r="G208" s="101">
        <v>17310</v>
      </c>
      <c r="H208" t="s" s="38">
        <v>52</v>
      </c>
      <c r="I208" s="101">
        <v>1324</v>
      </c>
      <c r="J208" t="s" s="38">
        <v>300</v>
      </c>
      <c r="K208" t="s" s="38">
        <v>220</v>
      </c>
      <c r="L208" t="s" s="38">
        <v>221</v>
      </c>
      <c r="M208" s="101">
        <v>9</v>
      </c>
      <c r="N208" t="s" s="38">
        <v>63</v>
      </c>
      <c r="O208" t="s" s="38">
        <v>67</v>
      </c>
      <c r="P208" t="s" s="38">
        <v>58</v>
      </c>
      <c r="Q208" s="39">
        <v>1.070613</v>
      </c>
      <c r="R208" s="39">
        <v>0.8672576</v>
      </c>
      <c r="S208" s="39">
        <v>1.321651</v>
      </c>
      <c r="T208" s="40">
        <f>LN(Q208)</f>
        <v>0.068231381627128</v>
      </c>
      <c r="U208" s="41">
        <f>LN(R208)</f>
        <v>-0.142419229838303</v>
      </c>
      <c r="V208" s="41">
        <f>LN(S208)</f>
        <v>0.278881712628395</v>
      </c>
      <c r="W208" s="41">
        <f>(V208-U208)/(2*1.959964)</f>
        <v>0.107476704283012</v>
      </c>
      <c r="X208" t="s" s="38">
        <v>63</v>
      </c>
      <c r="Y208" t="s" s="38">
        <v>67</v>
      </c>
      <c r="Z208" s="39"/>
      <c r="AA208" s="39"/>
      <c r="AB208" s="39"/>
      <c r="AC208" s="39"/>
      <c r="AD208" s="39"/>
      <c r="AE208" s="39"/>
      <c r="AF208" s="39"/>
      <c r="AG208" s="39"/>
      <c r="AH208" s="39"/>
      <c r="AI208" s="39"/>
      <c r="AJ208" s="39"/>
      <c r="AK208" s="102"/>
      <c r="AL208" t="s" s="103">
        <v>301</v>
      </c>
      <c r="AM208" t="s" s="38">
        <v>60</v>
      </c>
      <c r="AN208" t="s" s="38">
        <v>60</v>
      </c>
      <c r="AO208" t="s" s="38">
        <v>60</v>
      </c>
      <c r="AP208" t="s" s="38">
        <v>60</v>
      </c>
      <c r="AQ208" t="s" s="38">
        <v>60</v>
      </c>
      <c r="AR208" t="s" s="38">
        <v>60</v>
      </c>
      <c r="AS208" t="s" s="38">
        <v>60</v>
      </c>
      <c r="AT208" t="s" s="38">
        <v>60</v>
      </c>
      <c r="AU208" t="s" s="38">
        <v>60</v>
      </c>
      <c r="AV208" t="s" s="38">
        <v>60</v>
      </c>
      <c r="AW208" s="104"/>
    </row>
    <row r="209" ht="13.55" customHeight="1">
      <c r="A209" t="s" s="44">
        <v>302</v>
      </c>
      <c r="B209" t="s" s="30">
        <v>303</v>
      </c>
      <c r="C209" t="s" s="107">
        <v>304</v>
      </c>
      <c r="D209" t="s" s="30">
        <v>173</v>
      </c>
      <c r="E209" t="s" s="30">
        <v>51</v>
      </c>
      <c r="F209" s="46">
        <v>62.8</v>
      </c>
      <c r="G209" s="47">
        <v>521120</v>
      </c>
      <c r="H209" t="s" s="30">
        <v>52</v>
      </c>
      <c r="I209" s="47">
        <v>129328</v>
      </c>
      <c r="J209" t="s" s="30">
        <v>305</v>
      </c>
      <c r="K209" t="s" s="30">
        <v>296</v>
      </c>
      <c r="L209" t="s" s="30">
        <v>55</v>
      </c>
      <c r="M209" s="47">
        <v>16</v>
      </c>
      <c r="N209" t="s" s="30">
        <v>132</v>
      </c>
      <c r="O209" t="s" s="30">
        <v>61</v>
      </c>
      <c r="P209" t="s" s="30">
        <v>58</v>
      </c>
      <c r="Q209" s="31">
        <v>1.07669590614063</v>
      </c>
      <c r="R209" s="31">
        <v>1.02518781211054</v>
      </c>
      <c r="S209" s="31">
        <v>1.12972632194705</v>
      </c>
      <c r="T209" s="32">
        <f>LN(Q209)</f>
        <v>0.0738970056038577</v>
      </c>
      <c r="U209" s="33">
        <f>LN(R209)</f>
        <v>0.0248758271329182</v>
      </c>
      <c r="V209" s="33">
        <f>LN(S209)</f>
        <v>0.121975410423584</v>
      </c>
      <c r="W209" s="33">
        <f>(V209-U209)/(2*1.959964)</f>
        <v>0.0247707568329484</v>
      </c>
      <c r="X209" s="31"/>
      <c r="Y209" s="31"/>
      <c r="Z209" t="s" s="30">
        <v>132</v>
      </c>
      <c r="AA209" t="s" s="30">
        <v>61</v>
      </c>
      <c r="AB209" s="31"/>
      <c r="AC209" s="31"/>
      <c r="AD209" s="31"/>
      <c r="AE209" s="31"/>
      <c r="AF209" s="31"/>
      <c r="AG209" s="31"/>
      <c r="AH209" s="31"/>
      <c r="AI209" s="31"/>
      <c r="AJ209" s="31"/>
      <c r="AK209" s="34"/>
      <c r="AL209" t="s" s="49">
        <v>306</v>
      </c>
      <c r="AM209" t="s" s="30">
        <v>60</v>
      </c>
      <c r="AN209" t="s" s="30">
        <v>60</v>
      </c>
      <c r="AO209" t="s" s="30">
        <v>60</v>
      </c>
      <c r="AP209" t="s" s="30">
        <v>60</v>
      </c>
      <c r="AQ209" t="s" s="30">
        <v>60</v>
      </c>
      <c r="AR209" t="s" s="30">
        <v>60</v>
      </c>
      <c r="AS209" t="s" s="63">
        <v>60</v>
      </c>
      <c r="AT209" t="s" s="64">
        <v>307</v>
      </c>
      <c r="AU209" t="s" s="70">
        <v>60</v>
      </c>
      <c r="AV209" t="s" s="30">
        <v>60</v>
      </c>
      <c r="AW209" s="50"/>
    </row>
    <row r="210" ht="13.55" customHeight="1">
      <c r="A210" t="s" s="51">
        <v>302</v>
      </c>
      <c r="B210" s="17"/>
      <c r="C210" s="17"/>
      <c r="D210" s="17"/>
      <c r="E210" s="17"/>
      <c r="F210" s="17"/>
      <c r="G210" s="17"/>
      <c r="H210" s="17"/>
      <c r="I210" s="17"/>
      <c r="J210" s="17"/>
      <c r="K210" s="17"/>
      <c r="L210" s="17"/>
      <c r="M210" s="17"/>
      <c r="N210" t="s" s="18">
        <v>64</v>
      </c>
      <c r="O210" t="s" s="18">
        <v>61</v>
      </c>
      <c r="P210" t="s" s="18">
        <v>58</v>
      </c>
      <c r="Q210" s="19">
        <v>0.84</v>
      </c>
      <c r="R210" s="19">
        <v>0.8</v>
      </c>
      <c r="S210" s="19">
        <v>0.87</v>
      </c>
      <c r="T210" s="20">
        <f>LN(Q210)</f>
        <v>-0.174353387144778</v>
      </c>
      <c r="U210" s="21">
        <f>LN(R210)</f>
        <v>-0.22314355131421</v>
      </c>
      <c r="V210" s="21">
        <f>LN(S210)</f>
        <v>-0.139262067333508</v>
      </c>
      <c r="W210" s="21">
        <f>(V210-U210)/(2*1.959964)</f>
        <v>0.0213987307880915</v>
      </c>
      <c r="X210" s="17"/>
      <c r="Y210" s="17"/>
      <c r="Z210" t="s" s="18">
        <v>64</v>
      </c>
      <c r="AA210" t="s" s="18">
        <v>61</v>
      </c>
      <c r="AB210" s="19"/>
      <c r="AC210" s="19"/>
      <c r="AD210" s="19"/>
      <c r="AE210" s="19"/>
      <c r="AF210" s="19"/>
      <c r="AG210" s="19"/>
      <c r="AH210" s="19"/>
      <c r="AI210" s="19"/>
      <c r="AJ210" s="19"/>
      <c r="AK210" s="22"/>
      <c r="AL210" s="23"/>
      <c r="AM210" s="17"/>
      <c r="AN210" s="17"/>
      <c r="AO210" s="17"/>
      <c r="AP210" s="17"/>
      <c r="AQ210" s="17"/>
      <c r="AR210" s="17"/>
      <c r="AS210" s="17"/>
      <c r="AT210" s="15"/>
      <c r="AU210" s="17"/>
      <c r="AV210" s="17"/>
      <c r="AW210" s="17"/>
    </row>
    <row r="211" ht="13.55" customHeight="1">
      <c r="A211" t="s" s="51">
        <v>308</v>
      </c>
      <c r="B211" s="17"/>
      <c r="C211" s="17"/>
      <c r="D211" s="17"/>
      <c r="E211" s="17"/>
      <c r="F211" s="17"/>
      <c r="G211" s="17"/>
      <c r="H211" s="17"/>
      <c r="I211" s="17"/>
      <c r="J211" s="17"/>
      <c r="K211" s="17"/>
      <c r="L211" s="17"/>
      <c r="M211" s="17"/>
      <c r="N211" t="s" s="18">
        <v>143</v>
      </c>
      <c r="O211" t="s" s="18">
        <v>61</v>
      </c>
      <c r="P211" t="s" s="18">
        <v>58</v>
      </c>
      <c r="Q211" s="19">
        <v>0.92</v>
      </c>
      <c r="R211" s="19">
        <v>0.87</v>
      </c>
      <c r="S211" s="19">
        <v>0.98</v>
      </c>
      <c r="T211" s="20">
        <f>LN(Q211)</f>
        <v>-0.083381608939051</v>
      </c>
      <c r="U211" s="21">
        <f>LN(R211)</f>
        <v>-0.139262067333508</v>
      </c>
      <c r="V211" s="21">
        <f>LN(S211)</f>
        <v>-0.0202027073175195</v>
      </c>
      <c r="W211" s="21">
        <f>(V211-U211)/(2*1.959964)</f>
        <v>0.0303728435869201</v>
      </c>
      <c r="X211" s="19"/>
      <c r="Y211" s="19"/>
      <c r="Z211" s="19"/>
      <c r="AA211" s="19"/>
      <c r="AB211" t="s" s="18">
        <v>143</v>
      </c>
      <c r="AC211" t="s" s="18">
        <v>61</v>
      </c>
      <c r="AD211" s="19"/>
      <c r="AE211" s="19"/>
      <c r="AF211" s="19"/>
      <c r="AG211" s="19"/>
      <c r="AH211" s="19"/>
      <c r="AI211" s="19"/>
      <c r="AJ211" s="19"/>
      <c r="AK211" s="22"/>
      <c r="AL211" s="23"/>
      <c r="AM211" s="17"/>
      <c r="AN211" s="17"/>
      <c r="AO211" s="17"/>
      <c r="AP211" s="17"/>
      <c r="AQ211" s="17"/>
      <c r="AR211" s="17"/>
      <c r="AS211" s="17"/>
      <c r="AT211" s="17"/>
      <c r="AU211" s="17"/>
      <c r="AV211" s="17"/>
      <c r="AW211" s="17"/>
    </row>
    <row r="212" ht="13.55" customHeight="1">
      <c r="A212" t="s" s="51">
        <v>308</v>
      </c>
      <c r="B212" s="17"/>
      <c r="C212" s="17"/>
      <c r="D212" s="17"/>
      <c r="E212" s="17"/>
      <c r="F212" s="17"/>
      <c r="G212" s="17"/>
      <c r="H212" s="17"/>
      <c r="I212" s="17"/>
      <c r="J212" s="17"/>
      <c r="K212" t="s" s="18">
        <v>309</v>
      </c>
      <c r="L212" s="17"/>
      <c r="M212" s="17"/>
      <c r="N212" t="s" s="18">
        <v>141</v>
      </c>
      <c r="O212" t="s" s="18">
        <v>61</v>
      </c>
      <c r="P212" t="s" s="18">
        <v>58</v>
      </c>
      <c r="Q212" s="19">
        <v>0.85</v>
      </c>
      <c r="R212" s="19">
        <v>0.82</v>
      </c>
      <c r="S212" s="19">
        <v>0.89</v>
      </c>
      <c r="T212" s="20">
        <f>LN(Q212)</f>
        <v>-0.162518929497775</v>
      </c>
      <c r="U212" s="21">
        <f>LN(R212)</f>
        <v>-0.198450938723838</v>
      </c>
      <c r="V212" s="21">
        <f>LN(S212)</f>
        <v>-0.116533816255952</v>
      </c>
      <c r="W212" s="21">
        <f>(V212-U212)/(2*1.959964)</f>
        <v>0.0208976089529925</v>
      </c>
      <c r="X212" s="19"/>
      <c r="Y212" s="19"/>
      <c r="Z212" s="19"/>
      <c r="AA212" s="19"/>
      <c r="AB212" t="s" s="18">
        <v>141</v>
      </c>
      <c r="AC212" t="s" s="18">
        <v>61</v>
      </c>
      <c r="AD212" s="19"/>
      <c r="AE212" s="19"/>
      <c r="AF212" s="19"/>
      <c r="AG212" s="19"/>
      <c r="AH212" s="19"/>
      <c r="AI212" s="19"/>
      <c r="AJ212" s="19"/>
      <c r="AK212" s="22"/>
      <c r="AL212" s="23"/>
      <c r="AM212" s="17"/>
      <c r="AN212" s="17"/>
      <c r="AO212" s="17"/>
      <c r="AP212" s="17"/>
      <c r="AQ212" s="17"/>
      <c r="AR212" s="17"/>
      <c r="AS212" s="17"/>
      <c r="AT212" s="17"/>
      <c r="AU212" s="17"/>
      <c r="AV212" s="17"/>
      <c r="AW212" s="17"/>
    </row>
    <row r="213" ht="13.55" customHeight="1">
      <c r="A213" t="s" s="51">
        <v>302</v>
      </c>
      <c r="B213" s="17"/>
      <c r="C213" s="17"/>
      <c r="D213" s="17"/>
      <c r="E213" s="17"/>
      <c r="F213" s="17"/>
      <c r="G213" s="17"/>
      <c r="H213" s="17"/>
      <c r="I213" s="17"/>
      <c r="J213" s="17"/>
      <c r="K213" s="17"/>
      <c r="L213" s="17"/>
      <c r="M213" s="17"/>
      <c r="N213" t="s" s="18">
        <v>65</v>
      </c>
      <c r="O213" t="s" s="18">
        <v>61</v>
      </c>
      <c r="P213" t="s" s="18">
        <v>58</v>
      </c>
      <c r="Q213" s="19">
        <v>0.82</v>
      </c>
      <c r="R213" s="19">
        <v>0.8100000000000001</v>
      </c>
      <c r="S213" s="19">
        <v>0.84</v>
      </c>
      <c r="T213" s="20">
        <f>LN(Q213)</f>
        <v>-0.198450938723838</v>
      </c>
      <c r="U213" s="21">
        <f>LN(R213)</f>
        <v>-0.210721031315653</v>
      </c>
      <c r="V213" s="21">
        <f>LN(S213)</f>
        <v>-0.174353387144778</v>
      </c>
      <c r="W213" s="21">
        <f>(V213-U213)/(2*1.959964)</f>
        <v>0.009277630653133169</v>
      </c>
      <c r="X213" s="19"/>
      <c r="Y213" s="19"/>
      <c r="Z213" t="s" s="18">
        <v>65</v>
      </c>
      <c r="AA213" t="s" s="18">
        <v>61</v>
      </c>
      <c r="AB213" s="19"/>
      <c r="AC213" s="19"/>
      <c r="AD213" s="19"/>
      <c r="AE213" s="19"/>
      <c r="AF213" s="19"/>
      <c r="AG213" s="19"/>
      <c r="AH213" s="19"/>
      <c r="AI213" s="19"/>
      <c r="AJ213" s="19"/>
      <c r="AK213" s="22"/>
      <c r="AL213" s="23"/>
      <c r="AM213" s="17"/>
      <c r="AN213" s="17"/>
      <c r="AO213" s="17"/>
      <c r="AP213" s="17"/>
      <c r="AQ213" s="17"/>
      <c r="AR213" s="17"/>
      <c r="AS213" s="17"/>
      <c r="AT213" s="17"/>
      <c r="AU213" s="17"/>
      <c r="AV213" s="17"/>
      <c r="AW213" s="17"/>
    </row>
    <row r="214" ht="13.55" customHeight="1">
      <c r="A214" t="s" s="51">
        <v>310</v>
      </c>
      <c r="B214" s="17"/>
      <c r="C214" s="17"/>
      <c r="D214" s="17"/>
      <c r="E214" s="17"/>
      <c r="F214" s="17"/>
      <c r="G214" s="17"/>
      <c r="H214" s="17"/>
      <c r="I214" s="17"/>
      <c r="J214" s="17"/>
      <c r="K214" s="17"/>
      <c r="L214" s="17"/>
      <c r="M214" s="17"/>
      <c r="N214" t="s" s="18">
        <v>169</v>
      </c>
      <c r="O214" t="s" s="18">
        <v>61</v>
      </c>
      <c r="P214" t="s" s="18">
        <v>58</v>
      </c>
      <c r="Q214" s="19">
        <v>0.845771883018122</v>
      </c>
      <c r="R214" s="19">
        <v>0.506431313105384</v>
      </c>
      <c r="S214" s="19">
        <v>1.18038286480782</v>
      </c>
      <c r="T214" s="20">
        <f>LN(Q214)</f>
        <v>-0.167505597558357</v>
      </c>
      <c r="U214" s="21">
        <f>LN(R214)</f>
        <v>-0.680366575337587</v>
      </c>
      <c r="V214" s="21">
        <f>LN(S214)</f>
        <v>0.165838847552801</v>
      </c>
      <c r="W214" s="21">
        <f>(V214-U214)/(2*1.959964)</f>
        <v>0.21587269533787</v>
      </c>
      <c r="X214" s="19"/>
      <c r="Y214" s="19"/>
      <c r="Z214" s="19"/>
      <c r="AA214" s="19"/>
      <c r="AB214" s="19"/>
      <c r="AC214" s="19"/>
      <c r="AD214" s="19"/>
      <c r="AE214" s="19"/>
      <c r="AF214" s="19"/>
      <c r="AG214" s="19"/>
      <c r="AH214" t="s" s="18">
        <v>169</v>
      </c>
      <c r="AI214" t="s" s="18">
        <v>61</v>
      </c>
      <c r="AJ214" s="19"/>
      <c r="AK214" s="22"/>
      <c r="AL214" s="23"/>
      <c r="AM214" s="17"/>
      <c r="AN214" s="17"/>
      <c r="AO214" s="17"/>
      <c r="AP214" s="17"/>
      <c r="AQ214" s="17"/>
      <c r="AR214" s="17"/>
      <c r="AS214" s="17"/>
      <c r="AT214" s="17"/>
      <c r="AU214" s="17"/>
      <c r="AV214" s="17"/>
      <c r="AW214" s="17"/>
    </row>
    <row r="215" ht="13.55" customHeight="1">
      <c r="A215" t="s" s="51">
        <v>310</v>
      </c>
      <c r="B215" s="17"/>
      <c r="C215" s="17"/>
      <c r="D215" s="17"/>
      <c r="E215" s="17"/>
      <c r="F215" s="17"/>
      <c r="G215" s="17"/>
      <c r="H215" s="17"/>
      <c r="I215" s="17"/>
      <c r="J215" s="17"/>
      <c r="K215" s="17"/>
      <c r="L215" s="17"/>
      <c r="M215" s="17"/>
      <c r="N215" t="s" s="25">
        <v>170</v>
      </c>
      <c r="O215" t="s" s="25">
        <v>61</v>
      </c>
      <c r="P215" t="s" s="25">
        <v>58</v>
      </c>
      <c r="Q215" s="26">
        <v>0.811838360266377</v>
      </c>
      <c r="R215" s="26">
        <v>0.789957052693373</v>
      </c>
      <c r="S215" s="26">
        <v>0.834079354318281</v>
      </c>
      <c r="T215" s="27">
        <f>LN(Q215)</f>
        <v>-0.208454022347628</v>
      </c>
      <c r="U215" s="28">
        <f>LN(R215)</f>
        <v>-0.235776698678103</v>
      </c>
      <c r="V215" s="28">
        <f>LN(S215)</f>
        <v>-0.181426732087088</v>
      </c>
      <c r="W215" s="28">
        <f>(V215-U215)/(2*1.959964)</f>
        <v>0.0138650420597049</v>
      </c>
      <c r="X215" s="26"/>
      <c r="Y215" s="26"/>
      <c r="Z215" s="26"/>
      <c r="AA215" s="26"/>
      <c r="AB215" s="26"/>
      <c r="AC215" s="26"/>
      <c r="AD215" s="26"/>
      <c r="AE215" s="26"/>
      <c r="AF215" s="26"/>
      <c r="AG215" s="26"/>
      <c r="AH215" t="s" s="25">
        <v>170</v>
      </c>
      <c r="AI215" t="s" s="25">
        <v>61</v>
      </c>
      <c r="AJ215" s="26"/>
      <c r="AK215" s="54"/>
      <c r="AL215" s="43"/>
      <c r="AM215" s="17"/>
      <c r="AN215" s="17"/>
      <c r="AO215" s="17"/>
      <c r="AP215" s="17"/>
      <c r="AQ215" s="17"/>
      <c r="AR215" s="17"/>
      <c r="AS215" s="17"/>
      <c r="AT215" s="115"/>
      <c r="AU215" s="17"/>
      <c r="AV215" s="17"/>
      <c r="AW215" s="17"/>
    </row>
    <row r="216" ht="13.55" customHeight="1">
      <c r="A216" t="s" s="51">
        <v>302</v>
      </c>
      <c r="B216" s="17"/>
      <c r="C216" s="17"/>
      <c r="D216" s="17"/>
      <c r="E216" s="17"/>
      <c r="F216" s="17"/>
      <c r="G216" s="17"/>
      <c r="H216" s="17"/>
      <c r="I216" s="17"/>
      <c r="J216" s="17"/>
      <c r="K216" s="17"/>
      <c r="L216" s="17"/>
      <c r="M216" s="17"/>
      <c r="N216" t="s" s="30">
        <v>61</v>
      </c>
      <c r="O216" t="s" s="30">
        <v>67</v>
      </c>
      <c r="P216" t="s" s="30">
        <v>58</v>
      </c>
      <c r="Q216" s="48">
        <v>1.182726</v>
      </c>
      <c r="R216" s="31">
        <v>1.160132</v>
      </c>
      <c r="S216" s="31">
        <v>1.20576</v>
      </c>
      <c r="T216" s="32">
        <f>LN(Q216)</f>
        <v>0.167821943630153</v>
      </c>
      <c r="U216" s="33">
        <f>LN(R216)</f>
        <v>0.148533791747777</v>
      </c>
      <c r="V216" s="33">
        <f>LN(S216)</f>
        <v>0.187110073525752</v>
      </c>
      <c r="W216" s="33">
        <f>(V216-U216)/(2*1.959964)</f>
        <v>0.00984106896299498</v>
      </c>
      <c r="X216" t="s" s="30">
        <v>62</v>
      </c>
      <c r="Y216" t="s" s="30">
        <v>67</v>
      </c>
      <c r="Z216" t="s" s="30">
        <v>61</v>
      </c>
      <c r="AA216" t="s" s="30">
        <v>67</v>
      </c>
      <c r="AB216" s="31"/>
      <c r="AC216" s="31"/>
      <c r="AD216" s="31"/>
      <c r="AE216" s="31"/>
      <c r="AF216" s="31"/>
      <c r="AG216" s="31"/>
      <c r="AH216" s="31"/>
      <c r="AI216" s="31"/>
      <c r="AJ216" s="31"/>
      <c r="AK216" s="34"/>
      <c r="AL216" t="s" s="49">
        <v>311</v>
      </c>
      <c r="AM216" t="s" s="18">
        <v>60</v>
      </c>
      <c r="AN216" t="s" s="18">
        <v>60</v>
      </c>
      <c r="AO216" t="s" s="18">
        <v>60</v>
      </c>
      <c r="AP216" t="s" s="18">
        <v>60</v>
      </c>
      <c r="AQ216" t="s" s="18">
        <v>60</v>
      </c>
      <c r="AR216" t="s" s="18">
        <v>60</v>
      </c>
      <c r="AS216" t="s" s="116">
        <v>60</v>
      </c>
      <c r="AT216" t="s" s="117">
        <v>307</v>
      </c>
      <c r="AU216" t="s" s="118">
        <v>60</v>
      </c>
      <c r="AV216" t="s" s="18">
        <v>60</v>
      </c>
      <c r="AW216" s="17"/>
    </row>
    <row r="217" ht="13.55" customHeight="1">
      <c r="A217" t="s" s="51">
        <v>302</v>
      </c>
      <c r="B217" s="17"/>
      <c r="C217" s="17"/>
      <c r="D217" s="17"/>
      <c r="E217" s="17"/>
      <c r="F217" s="17"/>
      <c r="G217" s="17"/>
      <c r="H217" s="17"/>
      <c r="I217" s="17"/>
      <c r="J217" s="17"/>
      <c r="K217" s="17"/>
      <c r="L217" s="17"/>
      <c r="M217" s="17"/>
      <c r="N217" t="s" s="18">
        <v>65</v>
      </c>
      <c r="O217" t="s" s="18">
        <v>67</v>
      </c>
      <c r="P217" t="s" s="18">
        <v>58</v>
      </c>
      <c r="Q217" s="19">
        <v>0.9357794</v>
      </c>
      <c r="R217" s="19">
        <v>0.9184919</v>
      </c>
      <c r="S217" s="19">
        <v>0.9533921</v>
      </c>
      <c r="T217" s="20">
        <f>LN(Q217)</f>
        <v>-0.0663755140430109</v>
      </c>
      <c r="U217" s="21">
        <f>LN(R217)</f>
        <v>-0.0850221930920259</v>
      </c>
      <c r="V217" s="21">
        <f>LN(S217)</f>
        <v>-0.0477290223795788</v>
      </c>
      <c r="W217" s="21">
        <f>(V217-U217)/(2*1.959964)</f>
        <v>0.00951373869939629</v>
      </c>
      <c r="X217" t="s" s="18">
        <v>62</v>
      </c>
      <c r="Y217" t="s" s="18">
        <v>67</v>
      </c>
      <c r="Z217" t="s" s="18">
        <v>65</v>
      </c>
      <c r="AA217" t="s" s="18">
        <v>67</v>
      </c>
      <c r="AB217" s="19"/>
      <c r="AC217" s="19"/>
      <c r="AD217" s="19"/>
      <c r="AE217" s="19"/>
      <c r="AF217" s="19"/>
      <c r="AG217" s="19"/>
      <c r="AH217" s="19"/>
      <c r="AI217" s="19"/>
      <c r="AJ217" s="19"/>
      <c r="AK217" s="22"/>
      <c r="AL217" t="s" s="52">
        <v>311</v>
      </c>
      <c r="AM217" t="s" s="18">
        <v>60</v>
      </c>
      <c r="AN217" t="s" s="18">
        <v>60</v>
      </c>
      <c r="AO217" t="s" s="18">
        <v>60</v>
      </c>
      <c r="AP217" t="s" s="18">
        <v>60</v>
      </c>
      <c r="AQ217" t="s" s="18">
        <v>60</v>
      </c>
      <c r="AR217" t="s" s="18">
        <v>60</v>
      </c>
      <c r="AS217" t="s" s="116">
        <v>60</v>
      </c>
      <c r="AT217" t="s" s="117">
        <v>307</v>
      </c>
      <c r="AU217" t="s" s="118">
        <v>60</v>
      </c>
      <c r="AV217" t="s" s="18">
        <v>60</v>
      </c>
      <c r="AW217" s="17"/>
    </row>
    <row r="218" ht="13.55" customHeight="1">
      <c r="A218" t="s" s="51">
        <v>302</v>
      </c>
      <c r="B218" s="17"/>
      <c r="C218" s="17"/>
      <c r="D218" s="17"/>
      <c r="E218" s="17"/>
      <c r="F218" s="17"/>
      <c r="G218" s="17"/>
      <c r="H218" s="17"/>
      <c r="I218" s="17"/>
      <c r="J218" s="17"/>
      <c r="K218" s="17"/>
      <c r="L218" s="17"/>
      <c r="M218" s="17"/>
      <c r="N218" t="s" s="18">
        <v>64</v>
      </c>
      <c r="O218" t="s" s="18">
        <v>67</v>
      </c>
      <c r="P218" t="s" s="18">
        <v>58</v>
      </c>
      <c r="Q218" s="19">
        <v>0.9789785</v>
      </c>
      <c r="R218" s="19">
        <v>0.9570296</v>
      </c>
      <c r="S218" s="19">
        <v>1.001431</v>
      </c>
      <c r="T218" s="20">
        <f>LN(Q218)</f>
        <v>-0.0212455978776596</v>
      </c>
      <c r="U218" s="21">
        <f>LN(R218)</f>
        <v>-0.0439209580179543</v>
      </c>
      <c r="V218" s="21">
        <f>LN(S218)</f>
        <v>0.00142997709523482</v>
      </c>
      <c r="W218" s="21">
        <f>(V218-U218)/(2*1.959964)</f>
        <v>0.0115693285981756</v>
      </c>
      <c r="X218" t="s" s="18">
        <v>62</v>
      </c>
      <c r="Y218" t="s" s="18">
        <v>67</v>
      </c>
      <c r="Z218" t="s" s="18">
        <v>64</v>
      </c>
      <c r="AA218" t="s" s="18">
        <v>67</v>
      </c>
      <c r="AB218" s="19"/>
      <c r="AC218" s="19"/>
      <c r="AD218" s="19"/>
      <c r="AE218" s="19"/>
      <c r="AF218" s="19"/>
      <c r="AG218" s="19"/>
      <c r="AH218" s="19"/>
      <c r="AI218" s="19"/>
      <c r="AJ218" s="19"/>
      <c r="AK218" s="22"/>
      <c r="AL218" s="23"/>
      <c r="AM218" s="17"/>
      <c r="AN218" s="17"/>
      <c r="AO218" s="17"/>
      <c r="AP218" s="17"/>
      <c r="AQ218" s="17"/>
      <c r="AR218" s="17"/>
      <c r="AS218" s="17"/>
      <c r="AT218" s="15"/>
      <c r="AU218" s="17"/>
      <c r="AV218" s="17"/>
      <c r="AW218" s="17"/>
    </row>
    <row r="219" ht="13.55" customHeight="1">
      <c r="A219" t="s" s="51">
        <v>308</v>
      </c>
      <c r="B219" s="17"/>
      <c r="C219" s="17"/>
      <c r="D219" s="17"/>
      <c r="E219" s="17"/>
      <c r="F219" s="17"/>
      <c r="G219" s="17"/>
      <c r="H219" s="17"/>
      <c r="I219" s="17"/>
      <c r="J219" s="17"/>
      <c r="K219" s="17"/>
      <c r="L219" s="17"/>
      <c r="M219" s="17"/>
      <c r="N219" t="s" s="18">
        <v>143</v>
      </c>
      <c r="O219" t="s" s="18">
        <v>67</v>
      </c>
      <c r="P219" t="s" s="18">
        <v>58</v>
      </c>
      <c r="Q219" s="19">
        <v>1.079506</v>
      </c>
      <c r="R219" s="19">
        <v>1.050996</v>
      </c>
      <c r="S219" s="19">
        <v>1.108789</v>
      </c>
      <c r="T219" s="20">
        <f>LN(Q219)</f>
        <v>0.07650352908604199</v>
      </c>
      <c r="U219" s="21">
        <f>LN(R219)</f>
        <v>0.049738285988428</v>
      </c>
      <c r="V219" s="21">
        <f>LN(S219)</f>
        <v>0.103268428769371</v>
      </c>
      <c r="W219" s="21">
        <f>(V219-U219)/(2*1.959964)</f>
        <v>0.0136558994912516</v>
      </c>
      <c r="X219" s="19"/>
      <c r="Y219" s="19"/>
      <c r="Z219" s="19"/>
      <c r="AA219" s="19"/>
      <c r="AB219" t="s" s="18">
        <v>143</v>
      </c>
      <c r="AC219" t="s" s="18">
        <v>67</v>
      </c>
      <c r="AD219" s="19"/>
      <c r="AE219" s="19"/>
      <c r="AF219" s="19"/>
      <c r="AG219" s="19"/>
      <c r="AH219" s="19"/>
      <c r="AI219" s="19"/>
      <c r="AJ219" s="19"/>
      <c r="AK219" s="22"/>
      <c r="AL219" s="23"/>
      <c r="AM219" s="17"/>
      <c r="AN219" s="17"/>
      <c r="AO219" s="17"/>
      <c r="AP219" s="17"/>
      <c r="AQ219" s="17"/>
      <c r="AR219" s="17"/>
      <c r="AS219" s="17"/>
      <c r="AT219" s="17"/>
      <c r="AU219" s="17"/>
      <c r="AV219" s="17"/>
      <c r="AW219" s="17"/>
    </row>
    <row r="220" ht="13.55" customHeight="1">
      <c r="A220" t="s" s="51">
        <v>308</v>
      </c>
      <c r="B220" s="17"/>
      <c r="C220" s="17"/>
      <c r="D220" s="17"/>
      <c r="E220" s="17"/>
      <c r="F220" s="17"/>
      <c r="G220" s="17"/>
      <c r="H220" s="17"/>
      <c r="I220" s="17"/>
      <c r="J220" s="17"/>
      <c r="K220" s="17"/>
      <c r="L220" s="17"/>
      <c r="M220" s="17"/>
      <c r="N220" t="s" s="18">
        <v>141</v>
      </c>
      <c r="O220" t="s" s="18">
        <v>67</v>
      </c>
      <c r="P220" t="s" s="18">
        <v>58</v>
      </c>
      <c r="Q220" s="19">
        <v>0.9405012</v>
      </c>
      <c r="R220" s="19">
        <v>0.9147621</v>
      </c>
      <c r="S220" s="19">
        <v>0.9669643999999999</v>
      </c>
      <c r="T220" s="20">
        <f>LN(Q220)</f>
        <v>-0.0613423543248005</v>
      </c>
      <c r="U220" s="21">
        <f>LN(R220)</f>
        <v>-0.0890912475124755</v>
      </c>
      <c r="V220" s="21">
        <f>LN(S220)</f>
        <v>-0.0335935990979443</v>
      </c>
      <c r="W220" s="21">
        <f>(V220-U220)/(2*1.959964)</f>
        <v>0.0141578234127084</v>
      </c>
      <c r="X220" s="19"/>
      <c r="Y220" s="19"/>
      <c r="Z220" s="19"/>
      <c r="AA220" s="19"/>
      <c r="AB220" t="s" s="18">
        <v>141</v>
      </c>
      <c r="AC220" t="s" s="18">
        <v>67</v>
      </c>
      <c r="AD220" s="19"/>
      <c r="AE220" s="19"/>
      <c r="AF220" s="19"/>
      <c r="AG220" s="19"/>
      <c r="AH220" s="19"/>
      <c r="AI220" s="19"/>
      <c r="AJ220" s="19"/>
      <c r="AK220" s="22"/>
      <c r="AL220" s="23"/>
      <c r="AM220" s="17"/>
      <c r="AN220" s="17"/>
      <c r="AO220" s="17"/>
      <c r="AP220" s="17"/>
      <c r="AQ220" s="17"/>
      <c r="AR220" s="17"/>
      <c r="AS220" s="17"/>
      <c r="AT220" s="17"/>
      <c r="AU220" s="17"/>
      <c r="AV220" s="17"/>
      <c r="AW220" s="17"/>
    </row>
    <row r="221" ht="13.55" customHeight="1">
      <c r="A221" t="s" s="51">
        <v>302</v>
      </c>
      <c r="B221" s="17"/>
      <c r="C221" s="17"/>
      <c r="D221" s="17"/>
      <c r="E221" s="17"/>
      <c r="F221" s="17"/>
      <c r="G221" s="17"/>
      <c r="H221" s="17"/>
      <c r="I221" s="17"/>
      <c r="J221" s="17"/>
      <c r="K221" s="17"/>
      <c r="L221" s="17"/>
      <c r="M221" s="17"/>
      <c r="N221" t="s" s="18">
        <v>132</v>
      </c>
      <c r="O221" t="s" s="18">
        <v>67</v>
      </c>
      <c r="P221" t="s" s="18">
        <v>58</v>
      </c>
      <c r="Q221" s="19">
        <v>1.074085</v>
      </c>
      <c r="R221" s="19">
        <v>1.018456</v>
      </c>
      <c r="S221" s="19">
        <v>1.132752</v>
      </c>
      <c r="T221" s="20">
        <f>LN(Q221)</f>
        <v>0.07146913634419939</v>
      </c>
      <c r="U221" s="21">
        <f>LN(R221)</f>
        <v>0.0182877549660738</v>
      </c>
      <c r="V221" s="21">
        <f>LN(S221)</f>
        <v>0.124650070178206</v>
      </c>
      <c r="W221" s="21">
        <f>(V221-U221)/(2*1.959964)</f>
        <v>0.0271337420514183</v>
      </c>
      <c r="X221" t="s" s="18">
        <v>62</v>
      </c>
      <c r="Y221" t="s" s="18">
        <v>67</v>
      </c>
      <c r="Z221" t="s" s="18">
        <v>132</v>
      </c>
      <c r="AA221" t="s" s="18">
        <v>67</v>
      </c>
      <c r="AB221" s="19"/>
      <c r="AC221" s="19"/>
      <c r="AD221" s="19"/>
      <c r="AE221" s="19"/>
      <c r="AF221" s="19"/>
      <c r="AG221" s="19"/>
      <c r="AH221" s="19"/>
      <c r="AI221" s="19"/>
      <c r="AJ221" s="19"/>
      <c r="AK221" s="22"/>
      <c r="AL221" s="23"/>
      <c r="AM221" s="17"/>
      <c r="AN221" s="17"/>
      <c r="AO221" s="17"/>
      <c r="AP221" s="17"/>
      <c r="AQ221" s="17"/>
      <c r="AR221" s="17"/>
      <c r="AS221" s="17"/>
      <c r="AT221" s="17"/>
      <c r="AU221" s="17"/>
      <c r="AV221" s="17"/>
      <c r="AW221" s="17"/>
    </row>
    <row r="222" ht="13.55" customHeight="1">
      <c r="A222" t="s" s="51">
        <v>310</v>
      </c>
      <c r="B222" s="17"/>
      <c r="C222" s="17"/>
      <c r="D222" s="17"/>
      <c r="E222" s="17"/>
      <c r="F222" s="17"/>
      <c r="G222" s="17"/>
      <c r="H222" s="17"/>
      <c r="I222" s="17"/>
      <c r="J222" s="17"/>
      <c r="K222" s="17"/>
      <c r="L222" s="17"/>
      <c r="M222" s="17"/>
      <c r="N222" t="s" s="18">
        <v>169</v>
      </c>
      <c r="O222" t="s" s="18">
        <v>67</v>
      </c>
      <c r="P222" t="s" s="18">
        <v>58</v>
      </c>
      <c r="Q222" s="19">
        <v>1.332422</v>
      </c>
      <c r="R222" s="19">
        <v>1.082163</v>
      </c>
      <c r="S222" s="19">
        <v>1.640556</v>
      </c>
      <c r="T222" s="20">
        <f>LN(Q222)</f>
        <v>0.286998338759164</v>
      </c>
      <c r="U222" s="21">
        <f>LN(R222)</f>
        <v>0.0789618160282699</v>
      </c>
      <c r="V222" s="21">
        <f>LN(S222)</f>
        <v>0.495035208770568</v>
      </c>
      <c r="W222" s="21">
        <f>(V222-U222)/(2*1.959964)</f>
        <v>0.106143121185465</v>
      </c>
      <c r="X222" s="19"/>
      <c r="Y222" s="19"/>
      <c r="Z222" s="19"/>
      <c r="AA222" s="19"/>
      <c r="AB222" s="19"/>
      <c r="AC222" s="19"/>
      <c r="AD222" s="19"/>
      <c r="AE222" s="19"/>
      <c r="AF222" s="19"/>
      <c r="AG222" s="19"/>
      <c r="AH222" t="s" s="18">
        <v>169</v>
      </c>
      <c r="AI222" t="s" s="18">
        <v>67</v>
      </c>
      <c r="AJ222" s="19"/>
      <c r="AK222" s="22"/>
      <c r="AL222" s="23"/>
      <c r="AM222" s="17"/>
      <c r="AN222" s="17"/>
      <c r="AO222" s="17"/>
      <c r="AP222" s="17"/>
      <c r="AQ222" s="17"/>
      <c r="AR222" s="17"/>
      <c r="AS222" s="17"/>
      <c r="AT222" s="17"/>
      <c r="AU222" s="17"/>
      <c r="AV222" s="17"/>
      <c r="AW222" s="17"/>
    </row>
    <row r="223" ht="13.55" customHeight="1">
      <c r="A223" t="s" s="53">
        <v>310</v>
      </c>
      <c r="B223" s="37"/>
      <c r="C223" s="37"/>
      <c r="D223" s="37"/>
      <c r="E223" s="37"/>
      <c r="F223" s="37"/>
      <c r="G223" s="37"/>
      <c r="H223" s="37"/>
      <c r="I223" s="37"/>
      <c r="J223" s="37"/>
      <c r="K223" s="37"/>
      <c r="L223" s="37"/>
      <c r="M223" s="37"/>
      <c r="N223" t="s" s="25">
        <v>170</v>
      </c>
      <c r="O223" t="s" s="25">
        <v>67</v>
      </c>
      <c r="P223" t="s" s="25">
        <v>58</v>
      </c>
      <c r="Q223" s="26">
        <v>0.8803355</v>
      </c>
      <c r="R223" s="26">
        <v>0.8530467</v>
      </c>
      <c r="S223" s="26">
        <v>0.9084972</v>
      </c>
      <c r="T223" s="27">
        <f>LN(Q223)</f>
        <v>-0.1274521941672</v>
      </c>
      <c r="U223" s="28">
        <f>LN(R223)</f>
        <v>-0.158940985040655</v>
      </c>
      <c r="V223" s="28">
        <f>LN(S223)</f>
        <v>-0.0959634731539627</v>
      </c>
      <c r="W223" s="28">
        <f>(V223-U223)/(2*1.959964)</f>
        <v>0.0160659868973849</v>
      </c>
      <c r="X223" s="26"/>
      <c r="Y223" s="26"/>
      <c r="Z223" s="26"/>
      <c r="AA223" s="26"/>
      <c r="AB223" s="26"/>
      <c r="AC223" s="26"/>
      <c r="AD223" s="26"/>
      <c r="AE223" s="26"/>
      <c r="AF223" s="26"/>
      <c r="AG223" s="26"/>
      <c r="AH223" t="s" s="25">
        <v>170</v>
      </c>
      <c r="AI223" t="s" s="25">
        <v>67</v>
      </c>
      <c r="AJ223" s="26"/>
      <c r="AK223" s="54"/>
      <c r="AL223" s="43"/>
      <c r="AM223" s="37"/>
      <c r="AN223" s="37"/>
      <c r="AO223" s="37"/>
      <c r="AP223" s="37"/>
      <c r="AQ223" s="37"/>
      <c r="AR223" s="37"/>
      <c r="AS223" s="37"/>
      <c r="AT223" s="37"/>
      <c r="AU223" s="37"/>
      <c r="AV223" s="37"/>
      <c r="AW223" s="37"/>
    </row>
    <row r="224" ht="13.55" customHeight="1">
      <c r="A224" s="61">
        <v>197</v>
      </c>
      <c r="B224" t="s" s="30">
        <v>303</v>
      </c>
      <c r="C224" t="s" s="107">
        <v>312</v>
      </c>
      <c r="D224" t="s" s="30">
        <v>218</v>
      </c>
      <c r="E224" t="s" s="30">
        <v>51</v>
      </c>
      <c r="F224" s="46">
        <v>41.3</v>
      </c>
      <c r="G224" s="47">
        <v>14383</v>
      </c>
      <c r="H224" t="s" s="30">
        <v>52</v>
      </c>
      <c r="I224" s="47">
        <v>1011</v>
      </c>
      <c r="J224" t="s" s="30">
        <v>313</v>
      </c>
      <c r="K224" t="s" s="30">
        <v>220</v>
      </c>
      <c r="L224" t="s" s="30">
        <v>221</v>
      </c>
      <c r="M224" s="47">
        <v>14</v>
      </c>
      <c r="N224" t="s" s="30">
        <v>61</v>
      </c>
      <c r="O224" t="s" s="30">
        <v>67</v>
      </c>
      <c r="P224" t="s" s="30">
        <v>58</v>
      </c>
      <c r="Q224" s="31">
        <v>1.11</v>
      </c>
      <c r="R224" s="31">
        <v>0.93</v>
      </c>
      <c r="S224" s="31">
        <v>1.34</v>
      </c>
      <c r="T224" s="32">
        <f>LN(Q224)</f>
        <v>0.104360015324243</v>
      </c>
      <c r="U224" s="33">
        <f>LN(R224)</f>
        <v>-0.0725706928348354</v>
      </c>
      <c r="V224" s="33">
        <f>LN(S224)</f>
        <v>0.29266961396282</v>
      </c>
      <c r="W224" s="33">
        <f>(V224-U224)/(2*1.959964)</f>
        <v>0.0931752590347719</v>
      </c>
      <c r="X224" s="31"/>
      <c r="Y224" s="31"/>
      <c r="Z224" t="s" s="30">
        <v>61</v>
      </c>
      <c r="AA224" t="s" s="30">
        <v>67</v>
      </c>
      <c r="AB224" s="31"/>
      <c r="AC224" s="31"/>
      <c r="AD224" s="31"/>
      <c r="AE224" s="31"/>
      <c r="AF224" s="31"/>
      <c r="AG224" s="31"/>
      <c r="AH224" s="31"/>
      <c r="AI224" s="31"/>
      <c r="AJ224" s="31"/>
      <c r="AK224" s="34"/>
      <c r="AL224" t="s" s="49">
        <v>314</v>
      </c>
      <c r="AM224" t="s" s="30">
        <v>60</v>
      </c>
      <c r="AN224" t="s" s="30">
        <v>93</v>
      </c>
      <c r="AO224" t="s" s="30">
        <v>60</v>
      </c>
      <c r="AP224" t="s" s="30">
        <v>60</v>
      </c>
      <c r="AQ224" t="s" s="30">
        <v>60</v>
      </c>
      <c r="AR224" t="s" s="30">
        <v>60</v>
      </c>
      <c r="AS224" t="s" s="30">
        <v>60</v>
      </c>
      <c r="AT224" s="50"/>
      <c r="AU224" t="s" s="30">
        <v>60</v>
      </c>
      <c r="AV224" t="s" s="30">
        <v>60</v>
      </c>
      <c r="AW224" s="50"/>
    </row>
    <row r="225" ht="13.55" customHeight="1">
      <c r="A225" s="16">
        <v>197</v>
      </c>
      <c r="B225" s="17"/>
      <c r="C225" s="95"/>
      <c r="D225" s="17"/>
      <c r="E225" s="17"/>
      <c r="F225" s="89"/>
      <c r="G225" s="17"/>
      <c r="H225" s="17"/>
      <c r="I225" s="17"/>
      <c r="J225" s="17"/>
      <c r="K225" s="17"/>
      <c r="L225" s="17"/>
      <c r="M225" s="17"/>
      <c r="N225" t="s" s="18">
        <v>61</v>
      </c>
      <c r="O225" t="s" s="18">
        <v>65</v>
      </c>
      <c r="P225" t="s" s="18">
        <v>58</v>
      </c>
      <c r="Q225" s="19">
        <v>0.95</v>
      </c>
      <c r="R225" s="19">
        <v>0.68</v>
      </c>
      <c r="S225" s="19">
        <v>1.32</v>
      </c>
      <c r="T225" s="20">
        <f>LN(Q225)</f>
        <v>-0.0512932943875506</v>
      </c>
      <c r="U225" s="21">
        <f>LN(R225)</f>
        <v>-0.385662480811985</v>
      </c>
      <c r="V225" s="21">
        <f>LN(S225)</f>
        <v>0.27763173659828</v>
      </c>
      <c r="W225" s="21">
        <f>(V225-U225)/(2*1.959964)</f>
        <v>0.169210816476799</v>
      </c>
      <c r="X225" s="19"/>
      <c r="Y225" s="19"/>
      <c r="Z225" t="s" s="18">
        <v>61</v>
      </c>
      <c r="AA225" t="s" s="18">
        <v>65</v>
      </c>
      <c r="AB225" s="19"/>
      <c r="AC225" s="19"/>
      <c r="AD225" s="19"/>
      <c r="AE225" s="19"/>
      <c r="AF225" s="19"/>
      <c r="AG225" s="19"/>
      <c r="AH225" s="19"/>
      <c r="AI225" s="19"/>
      <c r="AJ225" s="19"/>
      <c r="AK225" s="22"/>
      <c r="AL225" s="23"/>
      <c r="AM225" s="17"/>
      <c r="AN225" s="17"/>
      <c r="AO225" s="17"/>
      <c r="AP225" s="17"/>
      <c r="AQ225" s="17"/>
      <c r="AR225" s="17"/>
      <c r="AS225" s="17"/>
      <c r="AT225" s="17"/>
      <c r="AU225" s="17"/>
      <c r="AV225" s="17"/>
      <c r="AW225" s="17"/>
    </row>
    <row r="226" ht="13.55" customHeight="1">
      <c r="A226" s="36">
        <v>197</v>
      </c>
      <c r="B226" s="37"/>
      <c r="C226" s="97"/>
      <c r="D226" s="37"/>
      <c r="E226" s="37"/>
      <c r="F226" s="91"/>
      <c r="G226" s="37"/>
      <c r="H226" s="37"/>
      <c r="I226" s="37"/>
      <c r="J226" s="37"/>
      <c r="K226" s="37"/>
      <c r="L226" s="37"/>
      <c r="M226" s="37"/>
      <c r="N226" t="s" s="25">
        <v>61</v>
      </c>
      <c r="O226" t="s" s="25">
        <v>64</v>
      </c>
      <c r="P226" t="s" s="25">
        <v>58</v>
      </c>
      <c r="Q226" s="26">
        <v>2.56</v>
      </c>
      <c r="R226" s="26">
        <v>1.53</v>
      </c>
      <c r="S226" s="26">
        <v>4.26</v>
      </c>
      <c r="T226" s="27">
        <f>LN(Q226)</f>
        <v>0.940007258491471</v>
      </c>
      <c r="U226" s="28">
        <f>LN(R226)</f>
        <v>0.425267735404344</v>
      </c>
      <c r="V226" s="28">
        <f>LN(S226)</f>
        <v>1.44926916028128</v>
      </c>
      <c r="W226" s="28">
        <f>(V226-U226)/(2*1.959964)</f>
        <v>0.26122965138057</v>
      </c>
      <c r="X226" s="26"/>
      <c r="Y226" s="26"/>
      <c r="Z226" t="s" s="25">
        <v>61</v>
      </c>
      <c r="AA226" t="s" s="25">
        <v>64</v>
      </c>
      <c r="AB226" s="26"/>
      <c r="AC226" s="26"/>
      <c r="AD226" s="26"/>
      <c r="AE226" s="26"/>
      <c r="AF226" s="26"/>
      <c r="AG226" s="26"/>
      <c r="AH226" s="26"/>
      <c r="AI226" s="26"/>
      <c r="AJ226" s="26"/>
      <c r="AK226" s="54"/>
      <c r="AL226" s="43"/>
      <c r="AM226" s="37"/>
      <c r="AN226" s="37"/>
      <c r="AO226" s="37"/>
      <c r="AP226" s="37"/>
      <c r="AQ226" s="37"/>
      <c r="AR226" s="37"/>
      <c r="AS226" s="37"/>
      <c r="AT226" s="37"/>
      <c r="AU226" s="37"/>
      <c r="AV226" s="37"/>
      <c r="AW226" s="37"/>
    </row>
    <row r="227" ht="13.55" customHeight="1">
      <c r="A227" s="61">
        <v>202</v>
      </c>
      <c r="B227" t="s" s="30">
        <v>315</v>
      </c>
      <c r="C227" s="47">
        <v>2014</v>
      </c>
      <c r="D227" t="s" s="30">
        <v>316</v>
      </c>
      <c r="E227" t="s" s="30">
        <v>51</v>
      </c>
      <c r="F227" s="105">
        <v>56.1199940939899</v>
      </c>
      <c r="G227" s="47">
        <v>58672</v>
      </c>
      <c r="H227" t="s" s="30">
        <v>52</v>
      </c>
      <c r="I227" s="47">
        <v>11656</v>
      </c>
      <c r="J227" t="s" s="30">
        <v>317</v>
      </c>
      <c r="K227" t="s" s="30">
        <v>318</v>
      </c>
      <c r="L227" t="s" s="30">
        <v>319</v>
      </c>
      <c r="M227" s="47">
        <v>19.3</v>
      </c>
      <c r="N227" t="s" s="30">
        <v>62</v>
      </c>
      <c r="O227" t="s" s="30">
        <v>67</v>
      </c>
      <c r="P227" t="s" s="30">
        <v>58</v>
      </c>
      <c r="Q227" s="31">
        <v>0.98</v>
      </c>
      <c r="R227" s="31">
        <v>0.9399999999999999</v>
      </c>
      <c r="S227" s="31">
        <v>1.02</v>
      </c>
      <c r="T227" s="32">
        <f>LN(Q227)</f>
        <v>-0.0202027073175195</v>
      </c>
      <c r="U227" s="33">
        <f>LN(R227)</f>
        <v>-0.0618754037180875</v>
      </c>
      <c r="V227" s="33">
        <f>LN(S227)</f>
        <v>0.0198026272961797</v>
      </c>
      <c r="W227" s="33">
        <f>(V227-U227)/(2*1.959964)</f>
        <v>0.0208366151149376</v>
      </c>
      <c r="X227" t="s" s="30">
        <v>62</v>
      </c>
      <c r="Y227" t="s" s="30">
        <v>67</v>
      </c>
      <c r="Z227" s="31"/>
      <c r="AA227" s="31"/>
      <c r="AB227" s="31"/>
      <c r="AC227" s="31"/>
      <c r="AD227" s="31"/>
      <c r="AE227" s="31"/>
      <c r="AF227" s="31"/>
      <c r="AG227" s="31"/>
      <c r="AH227" s="31"/>
      <c r="AI227" s="31"/>
      <c r="AJ227" s="31"/>
      <c r="AK227" s="34"/>
      <c r="AL227" t="s" s="49">
        <v>320</v>
      </c>
      <c r="AM227" t="s" s="30">
        <v>60</v>
      </c>
      <c r="AN227" t="s" s="30">
        <v>93</v>
      </c>
      <c r="AO227" t="s" s="30">
        <v>60</v>
      </c>
      <c r="AP227" t="s" s="30">
        <v>60</v>
      </c>
      <c r="AQ227" t="s" s="30">
        <v>60</v>
      </c>
      <c r="AR227" t="s" s="30">
        <v>60</v>
      </c>
      <c r="AS227" t="s" s="30">
        <v>60</v>
      </c>
      <c r="AT227" t="s" s="30">
        <v>60</v>
      </c>
      <c r="AU227" t="s" s="30">
        <v>60</v>
      </c>
      <c r="AV227" s="50"/>
      <c r="AW227" s="50"/>
    </row>
    <row r="228" ht="13.55" customHeight="1">
      <c r="A228" s="36">
        <v>202</v>
      </c>
      <c r="B228" s="37"/>
      <c r="C228" s="37"/>
      <c r="D228" s="37"/>
      <c r="E228" s="37"/>
      <c r="F228" s="106"/>
      <c r="G228" s="37"/>
      <c r="H228" s="37"/>
      <c r="I228" s="37"/>
      <c r="J228" s="37"/>
      <c r="K228" s="37"/>
      <c r="L228" s="37"/>
      <c r="M228" s="37"/>
      <c r="N228" t="s" s="25">
        <v>62</v>
      </c>
      <c r="O228" t="s" s="25">
        <v>63</v>
      </c>
      <c r="P228" t="s" s="25">
        <v>58</v>
      </c>
      <c r="Q228" s="26">
        <v>0.98</v>
      </c>
      <c r="R228" s="26">
        <v>0.95</v>
      </c>
      <c r="S228" s="26">
        <v>1.02</v>
      </c>
      <c r="T228" s="27">
        <f>LN(Q228)</f>
        <v>-0.0202027073175195</v>
      </c>
      <c r="U228" s="28">
        <f>LN(R228)</f>
        <v>-0.0512932943875506</v>
      </c>
      <c r="V228" s="28">
        <f>LN(S228)</f>
        <v>0.0198026272961797</v>
      </c>
      <c r="W228" s="28">
        <f>(V228-U228)/(2*1.959964)</f>
        <v>0.0181370478446875</v>
      </c>
      <c r="X228" t="s" s="25">
        <v>62</v>
      </c>
      <c r="Y228" t="s" s="25">
        <v>63</v>
      </c>
      <c r="Z228" s="26"/>
      <c r="AA228" s="26"/>
      <c r="AB228" s="26"/>
      <c r="AC228" s="26"/>
      <c r="AD228" s="26"/>
      <c r="AE228" s="26"/>
      <c r="AF228" s="26"/>
      <c r="AG228" s="26"/>
      <c r="AH228" s="26"/>
      <c r="AI228" s="26"/>
      <c r="AJ228" s="26"/>
      <c r="AK228" s="54"/>
      <c r="AL228" s="43"/>
      <c r="AM228" s="37"/>
      <c r="AN228" s="37"/>
      <c r="AO228" s="37"/>
      <c r="AP228" s="37"/>
      <c r="AQ228" s="37"/>
      <c r="AR228" s="37"/>
      <c r="AS228" s="37"/>
      <c r="AT228" s="37"/>
      <c r="AU228" s="37"/>
      <c r="AV228" s="37"/>
      <c r="AW228" s="37"/>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