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04_Projekte\Projekte_laufend\Projekte_ohne_Finanzierung\NMA substitution\Data extraction\ACM\"/>
    </mc:Choice>
  </mc:AlternateContent>
  <bookViews>
    <workbookView xWindow="0" yWindow="0" windowWidth="28800" windowHeight="11700"/>
  </bookViews>
  <sheets>
    <sheet name="data-ACM"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7" i="1" l="1"/>
  <c r="V67" i="1"/>
  <c r="U68" i="1"/>
  <c r="V68" i="1"/>
  <c r="U69" i="1"/>
  <c r="V69" i="1"/>
  <c r="W69" i="1" s="1"/>
  <c r="U70" i="1"/>
  <c r="V70" i="1"/>
  <c r="U71" i="1"/>
  <c r="V71" i="1"/>
  <c r="U72" i="1"/>
  <c r="V72" i="1"/>
  <c r="W72" i="1" s="1"/>
  <c r="U73" i="1"/>
  <c r="V73" i="1"/>
  <c r="W73" i="1" s="1"/>
  <c r="U74" i="1"/>
  <c r="V74" i="1"/>
  <c r="U75" i="1"/>
  <c r="V75" i="1"/>
  <c r="U76" i="1"/>
  <c r="V76" i="1"/>
  <c r="W76" i="1" s="1"/>
  <c r="U77" i="1"/>
  <c r="V77" i="1"/>
  <c r="W77" i="1" s="1"/>
  <c r="U78" i="1"/>
  <c r="V78" i="1"/>
  <c r="U79" i="1"/>
  <c r="V79" i="1"/>
  <c r="U80" i="1"/>
  <c r="V80" i="1"/>
  <c r="W80" i="1" s="1"/>
  <c r="U81" i="1"/>
  <c r="V81" i="1"/>
  <c r="W81" i="1" s="1"/>
  <c r="U82" i="1"/>
  <c r="V82" i="1"/>
  <c r="U83" i="1"/>
  <c r="V83" i="1"/>
  <c r="W83" i="1" s="1"/>
  <c r="U84" i="1"/>
  <c r="V84" i="1"/>
  <c r="W84" i="1" s="1"/>
  <c r="U85" i="1"/>
  <c r="V85" i="1"/>
  <c r="W85" i="1" s="1"/>
  <c r="U86" i="1"/>
  <c r="V86" i="1"/>
  <c r="U87" i="1"/>
  <c r="V87" i="1"/>
  <c r="U88" i="1"/>
  <c r="V88" i="1"/>
  <c r="W88" i="1" s="1"/>
  <c r="U89" i="1"/>
  <c r="V89" i="1"/>
  <c r="W89" i="1" s="1"/>
  <c r="U90" i="1"/>
  <c r="V90" i="1"/>
  <c r="U91" i="1"/>
  <c r="V91" i="1"/>
  <c r="W91" i="1" s="1"/>
  <c r="U92" i="1"/>
  <c r="V92" i="1"/>
  <c r="W92" i="1" s="1"/>
  <c r="U93" i="1"/>
  <c r="V93" i="1"/>
  <c r="W93" i="1" s="1"/>
  <c r="U94" i="1"/>
  <c r="V94" i="1"/>
  <c r="U95" i="1"/>
  <c r="V95" i="1"/>
  <c r="U96" i="1"/>
  <c r="V96" i="1"/>
  <c r="W96" i="1" s="1"/>
  <c r="U97" i="1"/>
  <c r="V97" i="1"/>
  <c r="W97" i="1" s="1"/>
  <c r="U98" i="1"/>
  <c r="V98" i="1"/>
  <c r="U99" i="1"/>
  <c r="V99" i="1"/>
  <c r="W99" i="1" s="1"/>
  <c r="U100" i="1"/>
  <c r="V100" i="1"/>
  <c r="W100" i="1" s="1"/>
  <c r="U101" i="1"/>
  <c r="V101" i="1"/>
  <c r="W101" i="1" s="1"/>
  <c r="U102" i="1"/>
  <c r="V102" i="1"/>
  <c r="U103" i="1"/>
  <c r="V103" i="1"/>
  <c r="U104" i="1"/>
  <c r="V104" i="1"/>
  <c r="W104" i="1" s="1"/>
  <c r="U105" i="1"/>
  <c r="V105" i="1"/>
  <c r="W105" i="1" s="1"/>
  <c r="U106" i="1"/>
  <c r="V106" i="1"/>
  <c r="U107" i="1"/>
  <c r="V107" i="1"/>
  <c r="W107" i="1" s="1"/>
  <c r="U108" i="1"/>
  <c r="V108" i="1"/>
  <c r="W108" i="1" s="1"/>
  <c r="U109" i="1"/>
  <c r="V109" i="1"/>
  <c r="W109" i="1" s="1"/>
  <c r="U110" i="1"/>
  <c r="V110" i="1"/>
  <c r="U111" i="1"/>
  <c r="V111" i="1"/>
  <c r="U112" i="1"/>
  <c r="V112" i="1"/>
  <c r="W112" i="1" s="1"/>
  <c r="U113" i="1"/>
  <c r="V113" i="1"/>
  <c r="W113" i="1" s="1"/>
  <c r="U114" i="1"/>
  <c r="V114" i="1"/>
  <c r="U115" i="1"/>
  <c r="V115" i="1"/>
  <c r="W115" i="1" s="1"/>
  <c r="U116" i="1"/>
  <c r="V116" i="1"/>
  <c r="W116" i="1" s="1"/>
  <c r="U117" i="1"/>
  <c r="V117" i="1"/>
  <c r="W117" i="1" s="1"/>
  <c r="U118" i="1"/>
  <c r="V118" i="1"/>
  <c r="U119" i="1"/>
  <c r="V119" i="1"/>
  <c r="U120" i="1"/>
  <c r="V120" i="1"/>
  <c r="W120" i="1" s="1"/>
  <c r="U121" i="1"/>
  <c r="V121" i="1"/>
  <c r="W121" i="1" s="1"/>
  <c r="W75" i="1" l="1"/>
  <c r="W68" i="1"/>
  <c r="W67" i="1"/>
  <c r="W118" i="1"/>
  <c r="W114" i="1"/>
  <c r="W110" i="1"/>
  <c r="W106" i="1"/>
  <c r="W102" i="1"/>
  <c r="W98" i="1"/>
  <c r="W94" i="1"/>
  <c r="W90" i="1"/>
  <c r="W86" i="1"/>
  <c r="W82" i="1"/>
  <c r="W78" i="1"/>
  <c r="W74" i="1"/>
  <c r="W70" i="1"/>
  <c r="W119" i="1"/>
  <c r="W111" i="1"/>
  <c r="W103" i="1"/>
  <c r="W95" i="1"/>
  <c r="W87" i="1"/>
  <c r="W79" i="1"/>
  <c r="W71"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5" i="1"/>
  <c r="V56" i="1"/>
  <c r="V57" i="1"/>
  <c r="V58" i="1"/>
  <c r="V59" i="1"/>
  <c r="V60" i="1"/>
  <c r="V61" i="1"/>
  <c r="V62" i="1"/>
  <c r="V63" i="1"/>
  <c r="V64" i="1"/>
  <c r="V65" i="1"/>
  <c r="V66"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5" i="1"/>
  <c r="U56" i="1"/>
  <c r="U57" i="1"/>
  <c r="U58" i="1"/>
  <c r="U59" i="1"/>
  <c r="U60" i="1"/>
  <c r="U61" i="1"/>
  <c r="U62" i="1"/>
  <c r="U63" i="1"/>
  <c r="U64" i="1"/>
  <c r="U65" i="1"/>
  <c r="U66"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5" i="1"/>
  <c r="T56" i="1"/>
  <c r="T57" i="1"/>
  <c r="T58" i="1"/>
  <c r="T59" i="1"/>
  <c r="T60" i="1"/>
  <c r="T61" i="1"/>
  <c r="T62" i="1"/>
  <c r="T63" i="1"/>
  <c r="T64" i="1"/>
  <c r="T65" i="1"/>
  <c r="T66"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 i="1"/>
  <c r="T3" i="1"/>
  <c r="T4" i="1"/>
  <c r="T5" i="1"/>
  <c r="T6" i="1"/>
  <c r="T7" i="1"/>
  <c r="T8" i="1"/>
  <c r="T9" i="1"/>
  <c r="T10" i="1"/>
  <c r="T11" i="1"/>
  <c r="T12" i="1"/>
  <c r="T13" i="1"/>
  <c r="T14" i="1"/>
  <c r="T15" i="1"/>
  <c r="T16" i="1"/>
  <c r="T17" i="1"/>
  <c r="T18" i="1"/>
  <c r="T19" i="1"/>
  <c r="T20" i="1"/>
  <c r="T21" i="1"/>
  <c r="T22" i="1"/>
  <c r="T23" i="1"/>
  <c r="W42" i="1" l="1"/>
  <c r="W7" i="1"/>
  <c r="W226" i="1"/>
  <c r="W218" i="1"/>
  <c r="W211" i="1"/>
  <c r="W203" i="1"/>
  <c r="W198" i="1"/>
  <c r="W190" i="1"/>
  <c r="W182" i="1"/>
  <c r="W174" i="1"/>
  <c r="W166" i="1"/>
  <c r="W157" i="1"/>
  <c r="W149" i="1"/>
  <c r="W135" i="1"/>
  <c r="W128" i="1"/>
  <c r="W66" i="1"/>
  <c r="W59" i="1"/>
  <c r="W50" i="1"/>
  <c r="W34" i="1"/>
  <c r="W28" i="1"/>
  <c r="W20" i="1"/>
  <c r="W222" i="1"/>
  <c r="W207" i="1"/>
  <c r="W194" i="1"/>
  <c r="W186" i="1"/>
  <c r="W178" i="1"/>
  <c r="W170" i="1"/>
  <c r="W161" i="1"/>
  <c r="W153" i="1"/>
  <c r="W145" i="1"/>
  <c r="W139" i="1"/>
  <c r="W132" i="1"/>
  <c r="W124" i="1"/>
  <c r="W63" i="1"/>
  <c r="W55" i="1"/>
  <c r="W46" i="1"/>
  <c r="W38" i="1"/>
  <c r="W30" i="1"/>
  <c r="W24" i="1"/>
  <c r="W16" i="1"/>
  <c r="W11" i="1"/>
  <c r="W3" i="1"/>
  <c r="W210" i="1"/>
  <c r="W197" i="1"/>
  <c r="W173" i="1"/>
  <c r="W49" i="1"/>
  <c r="W224" i="1"/>
  <c r="W216" i="1"/>
  <c r="W209" i="1"/>
  <c r="W196" i="1"/>
  <c r="W188" i="1"/>
  <c r="W180" i="1"/>
  <c r="W172" i="1"/>
  <c r="W164" i="1"/>
  <c r="W155" i="1"/>
  <c r="W147" i="1"/>
  <c r="W140" i="1"/>
  <c r="W134" i="1"/>
  <c r="W126" i="1"/>
  <c r="W65" i="1"/>
  <c r="W57" i="1"/>
  <c r="W48" i="1"/>
  <c r="W40" i="1"/>
  <c r="W32" i="1"/>
  <c r="W26" i="1"/>
  <c r="W18" i="1"/>
  <c r="W5" i="1"/>
  <c r="W225" i="1"/>
  <c r="W202" i="1"/>
  <c r="W189" i="1"/>
  <c r="W148" i="1"/>
  <c r="W127" i="1"/>
  <c r="W58" i="1"/>
  <c r="W41" i="1"/>
  <c r="W33" i="1"/>
  <c r="W27" i="1"/>
  <c r="W19" i="1"/>
  <c r="W6" i="1"/>
  <c r="W223" i="1"/>
  <c r="W215" i="1"/>
  <c r="W208" i="1"/>
  <c r="W195" i="1"/>
  <c r="W187" i="1"/>
  <c r="W179" i="1"/>
  <c r="W171" i="1"/>
  <c r="W163" i="1"/>
  <c r="W154" i="1"/>
  <c r="W146" i="1"/>
  <c r="W133" i="1"/>
  <c r="W125" i="1"/>
  <c r="W64" i="1"/>
  <c r="W56" i="1"/>
  <c r="W47" i="1"/>
  <c r="W39" i="1"/>
  <c r="W31" i="1"/>
  <c r="W25" i="1"/>
  <c r="W17" i="1"/>
  <c r="W12" i="1"/>
  <c r="W4" i="1"/>
  <c r="W165" i="1"/>
  <c r="W181" i="1"/>
  <c r="W221" i="1"/>
  <c r="W214" i="1"/>
  <c r="W206" i="1"/>
  <c r="W201" i="1"/>
  <c r="W193" i="1"/>
  <c r="W185" i="1"/>
  <c r="W177" i="1"/>
  <c r="W169" i="1"/>
  <c r="W160" i="1"/>
  <c r="W152" i="1"/>
  <c r="W144" i="1"/>
  <c r="W138" i="1"/>
  <c r="W131" i="1"/>
  <c r="W123" i="1"/>
  <c r="W62" i="1"/>
  <c r="W53" i="1"/>
  <c r="W45" i="1"/>
  <c r="W37" i="1"/>
  <c r="W23" i="1"/>
  <c r="W15" i="1"/>
  <c r="W10" i="1"/>
  <c r="W2" i="1"/>
  <c r="W156" i="1"/>
  <c r="W220" i="1"/>
  <c r="W213" i="1"/>
  <c r="W205" i="1"/>
  <c r="W200" i="1"/>
  <c r="W192" i="1"/>
  <c r="W184" i="1"/>
  <c r="W176" i="1"/>
  <c r="W168" i="1"/>
  <c r="W159" i="1"/>
  <c r="W151" i="1"/>
  <c r="W143" i="1"/>
  <c r="W137" i="1"/>
  <c r="W130" i="1"/>
  <c r="W122" i="1"/>
  <c r="W61" i="1"/>
  <c r="W52" i="1"/>
  <c r="W44" i="1"/>
  <c r="W36" i="1"/>
  <c r="W22" i="1"/>
  <c r="W14" i="1"/>
  <c r="W9" i="1"/>
  <c r="W217" i="1"/>
  <c r="W141" i="1"/>
  <c r="W219" i="1"/>
  <c r="W212" i="1"/>
  <c r="W204" i="1"/>
  <c r="W199" i="1"/>
  <c r="W191" i="1"/>
  <c r="W183" i="1"/>
  <c r="W175" i="1"/>
  <c r="W167" i="1"/>
  <c r="W158" i="1"/>
  <c r="W150" i="1"/>
  <c r="W142" i="1"/>
  <c r="W136" i="1"/>
  <c r="W129" i="1"/>
  <c r="W60" i="1"/>
  <c r="W51" i="1"/>
  <c r="W43" i="1"/>
  <c r="W35" i="1"/>
  <c r="W29" i="1"/>
  <c r="W21" i="1"/>
  <c r="W13" i="1"/>
  <c r="W8" i="1"/>
  <c r="I165" i="1"/>
  <c r="I163" i="1"/>
  <c r="I136" i="1"/>
  <c r="F125" i="1"/>
</calcChain>
</file>

<file path=xl/comments1.xml><?xml version="1.0" encoding="utf-8"?>
<comments xmlns="http://schemas.openxmlformats.org/spreadsheetml/2006/main">
  <authors>
    <author>Autor</author>
  </authors>
  <commentList>
    <comment ref="F36" authorId="0" shapeId="0">
      <text>
        <r>
          <rPr>
            <b/>
            <sz val="9"/>
            <color indexed="81"/>
            <rFont val="Segoe UI"/>
            <family val="2"/>
          </rPr>
          <t>Autor:</t>
        </r>
        <r>
          <rPr>
            <sz val="9"/>
            <color indexed="81"/>
            <rFont val="Segoe UI"/>
            <family val="2"/>
          </rPr>
          <t xml:space="preserve">
Keine andere Angabe um Alter. Baeline Charakterisitka Tabelle aufgeteilt nach low and high meat consumtion, nicht alle Probanen angegeben also kein mean errechenbar.</t>
        </r>
      </text>
    </comment>
    <comment ref="AL39" authorId="0" shapeId="0">
      <text>
        <r>
          <rPr>
            <b/>
            <sz val="9"/>
            <color indexed="81"/>
            <rFont val="Segoe UI"/>
            <family val="2"/>
          </rPr>
          <t>Autor:</t>
        </r>
        <r>
          <rPr>
            <sz val="9"/>
            <color indexed="81"/>
            <rFont val="Segoe UI"/>
            <family val="2"/>
          </rPr>
          <t xml:space="preserve">
"stratified" </t>
        </r>
      </text>
    </comment>
    <comment ref="F130" authorId="0" shapeId="0">
      <text>
        <r>
          <rPr>
            <b/>
            <sz val="9"/>
            <color indexed="81"/>
            <rFont val="Segoe UI"/>
            <family val="2"/>
          </rPr>
          <t>Autor:</t>
        </r>
        <r>
          <rPr>
            <sz val="9"/>
            <color indexed="81"/>
            <rFont val="Segoe UI"/>
            <family val="2"/>
          </rPr>
          <t xml:space="preserve">
Range of means according to table 1 and 2: 41.1 - 41.5 years</t>
        </r>
      </text>
    </comment>
    <comment ref="K136" authorId="0" shapeId="0">
      <text>
        <r>
          <rPr>
            <b/>
            <sz val="9"/>
            <color indexed="81"/>
            <rFont val="Segoe UI"/>
            <family val="2"/>
          </rPr>
          <t>Autor:</t>
        </r>
        <r>
          <rPr>
            <sz val="9"/>
            <color indexed="81"/>
            <rFont val="Segoe UI"/>
            <family val="2"/>
          </rPr>
          <t xml:space="preserve">
date of collection not clear, baseline is assumed</t>
        </r>
      </text>
    </comment>
    <comment ref="B161" authorId="0" shapeId="0">
      <text>
        <r>
          <rPr>
            <b/>
            <sz val="9"/>
            <color indexed="81"/>
            <rFont val="Segoe UI"/>
            <family val="2"/>
          </rPr>
          <t>Autor:</t>
        </r>
        <r>
          <rPr>
            <sz val="9"/>
            <color indexed="81"/>
            <rFont val="Segoe UI"/>
            <family val="2"/>
          </rPr>
          <t xml:space="preserve">
Abstract only</t>
        </r>
      </text>
    </comment>
  </commentList>
</comments>
</file>

<file path=xl/sharedStrings.xml><?xml version="1.0" encoding="utf-8"?>
<sst xmlns="http://schemas.openxmlformats.org/spreadsheetml/2006/main" count="1996" uniqueCount="291">
  <si>
    <t>id</t>
  </si>
  <si>
    <t>author</t>
  </si>
  <si>
    <t>year</t>
  </si>
  <si>
    <t>cohort_name</t>
  </si>
  <si>
    <t>sex</t>
  </si>
  <si>
    <t>age</t>
  </si>
  <si>
    <t>n_participants</t>
  </si>
  <si>
    <t>outcome</t>
  </si>
  <si>
    <t>n_cases</t>
  </si>
  <si>
    <t>outcome assessment</t>
  </si>
  <si>
    <t>exposure assessment</t>
  </si>
  <si>
    <t>multiple dietary assessment</t>
  </si>
  <si>
    <t>follow_up</t>
  </si>
  <si>
    <t>Measure</t>
  </si>
  <si>
    <t>RR/HR</t>
  </si>
  <si>
    <t>lc</t>
  </si>
  <si>
    <t>uc</t>
  </si>
  <si>
    <t>adjustment factors</t>
  </si>
  <si>
    <t>adj_age</t>
  </si>
  <si>
    <t>adj_sex</t>
  </si>
  <si>
    <t>adj_energy</t>
  </si>
  <si>
    <t>adj_BMI</t>
  </si>
  <si>
    <t>adj_smoking</t>
  </si>
  <si>
    <t>adj_alcohol</t>
  </si>
  <si>
    <t>adj_SES</t>
  </si>
  <si>
    <t>adj_other_diet</t>
  </si>
  <si>
    <t>adj_physical_activity</t>
  </si>
  <si>
    <t>adj_comorbidity</t>
  </si>
  <si>
    <t>comment</t>
  </si>
  <si>
    <t>M/W</t>
  </si>
  <si>
    <t>ACM</t>
  </si>
  <si>
    <t>no</t>
  </si>
  <si>
    <t>CHO</t>
  </si>
  <si>
    <t>PRO</t>
  </si>
  <si>
    <t>HR</t>
  </si>
  <si>
    <t>x</t>
  </si>
  <si>
    <t>FAT</t>
  </si>
  <si>
    <t>Bajracharya</t>
  </si>
  <si>
    <t>EPIC-Heidelberg</t>
  </si>
  <si>
    <t>record linkages with registries for vital status</t>
  </si>
  <si>
    <t>validated (through 24h recalls) FFQ at baseline</t>
  </si>
  <si>
    <t>AP</t>
  </si>
  <si>
    <t>PP</t>
  </si>
  <si>
    <t>age, sex, energy, BMI, smoking, alcohol, fiber intake</t>
  </si>
  <si>
    <t>SFA</t>
  </si>
  <si>
    <t>MUFA</t>
  </si>
  <si>
    <t>PUFA</t>
  </si>
  <si>
    <t xml:space="preserve">Budhathoki </t>
  </si>
  <si>
    <t>JPHC</t>
  </si>
  <si>
    <t>residential registry</t>
  </si>
  <si>
    <t>validated (through 14- or 28-day dietary records) FFQ readministered every 5 years</t>
  </si>
  <si>
    <t>yes, only single FFQ was used</t>
  </si>
  <si>
    <t>age, sex, energy, BMI, smoking, alcohol, occopation status, intake of green tea, coffee, physical activity, SFA, MUFA, PUFA, other fat</t>
  </si>
  <si>
    <t>and PP</t>
  </si>
  <si>
    <t>and AP</t>
  </si>
  <si>
    <t>Chen</t>
  </si>
  <si>
    <t>Rotterdam</t>
  </si>
  <si>
    <t>clinical follow-up data collection, municipal records, information from medical records at general practitioner's offices, hospitals and nursing homes</t>
  </si>
  <si>
    <t xml:space="preserve">age, sex, energy, BMI, smoking, alcohol, education, fiber, overall diet quality score, physical activity, cohort (RS-I, -II, and -III), SFA, MUFA, PUFA, TSFA </t>
  </si>
  <si>
    <t>age, sex, energy, BMI, smoking, alcohol, education, fiber, overall diet quality score, physical activity, cohort (RS-I, -II, and -III), CHO</t>
  </si>
  <si>
    <t>Das</t>
  </si>
  <si>
    <t>CHAMP</t>
  </si>
  <si>
    <t>M</t>
  </si>
  <si>
    <t>data from three population databases held by the Centre for Health Record Linkage, all‐cause mortality was assessed as a result of cancer and CVD</t>
  </si>
  <si>
    <t>validated (through 4‐day weighed food record), standardised DHQ, administered by research dietitians at baseline</t>
  </si>
  <si>
    <t>age, energy, BMI, smoking, alcohol, income, marital status, living arrangement, physical activity, number of comorbidities, self rated health, Mini‐Mental State Examination (MMSE), polypharmacy, SFA, MUFA, PUFA</t>
  </si>
  <si>
    <t>NA</t>
  </si>
  <si>
    <t>x number of comorbidities</t>
  </si>
  <si>
    <t>age, energy, BMI, smoking, alcohol, income, marital status, living arrangement, fiber, vitamin A, C, E, folate, sodium, potassium, calcium, magnesium, iron, zinc, Mini‐Mental State Examination (MMSE) score, polypharmacy, self‐rated health (SRH), number of comorbidities, CHO</t>
  </si>
  <si>
    <t xml:space="preserve">Dehghan </t>
  </si>
  <si>
    <t>PURE</t>
  </si>
  <si>
    <t>Standardised case-report forms were used to record data on mortality during follow-up</t>
  </si>
  <si>
    <t>validated (through 24h recalls), country-specific (or region-specific in India) FFQ at baseline</t>
  </si>
  <si>
    <t xml:space="preserve">age, sex, energy, waist-to-hip ratio, smoking, education, physical activity, diabetes, urban or rural location, centre was random effect and frailty models, SFA, unsaturated fats, PRO </t>
  </si>
  <si>
    <t>x WHR</t>
  </si>
  <si>
    <t xml:space="preserve">Dominguez </t>
  </si>
  <si>
    <t>SUN</t>
  </si>
  <si>
    <t>&gt;45</t>
  </si>
  <si>
    <t xml:space="preserve">uninterrupted and dynamic follow-up, every six months national
Death Index data were checked </t>
  </si>
  <si>
    <t>validated (through 4-day records) FFQ at baseline</t>
  </si>
  <si>
    <t>age, sex, energy, BMI, smoking, university education, prescription of special diets at baseline, snacking between meals, physical activity, baseline hypercholesterolemia, baseline hypertension, history of depression, history of cardiovascular disease, history of cancer, history of diabetes, year of entering the cohort, hours per day spent watching television</t>
  </si>
  <si>
    <t>Fontana</t>
  </si>
  <si>
    <t>EPIC-Italy</t>
  </si>
  <si>
    <t>municipal registries, date of death was obtained from the official mortality
indexes</t>
  </si>
  <si>
    <t>validated (through 24h recall), center-specific FFQ at baseline</t>
  </si>
  <si>
    <t xml:space="preserve">age (stratified), sex (stratified), energy, BMI, WHR, smoking, alcohol, education, fiber, physical activity, center (stratified), total fat intake. </t>
  </si>
  <si>
    <t>Friden</t>
  </si>
  <si>
    <t>ULSAM</t>
  </si>
  <si>
    <t>cause of death registry</t>
  </si>
  <si>
    <t xml:space="preserve">validated (through biomarkers) 7-day dietary record at baseline, with the use of a validated (through 7-day weighed food record) pre-coded menu book from the Swedish National Food Agency </t>
  </si>
  <si>
    <t>age, energy, smoking, education, physical activity, family history of CVD, family history of type-2 diabetes, stress, sleep, includes all nutrients or foods (butter, oil, meat, fish) except for the ones to be substituted</t>
  </si>
  <si>
    <t>x family history of diabetes and CVD</t>
  </si>
  <si>
    <t xml:space="preserve">Guasch-Ferre </t>
  </si>
  <si>
    <t>PREDIMED</t>
  </si>
  <si>
    <t>yearly questionnaires and examinations for all participants, family physicians, comprehensive yearly review of medical records of all participants, yearly consultation of the National Death Index.</t>
  </si>
  <si>
    <t>validated (3-day diet records) FFQ, done by face to face interview with a registered dietitian, yearly</t>
  </si>
  <si>
    <t>yes, yearly; updated intakes were used in models</t>
  </si>
  <si>
    <t>TFA</t>
  </si>
  <si>
    <t xml:space="preserve">age, sex, ernergy, BMI, smoking, alcohol, education, fiber, dietary cholesterol, physical activity, baseline diabetes, hypertension, hypercholesterolemia, family history of coronary heart disease, antihypertensive medication, oral antidiabetic agents, lipid-lowering drugs, intervention group, PRO; For different fatty acids the model also included other subtypes of fat. </t>
  </si>
  <si>
    <t>NHS, HPFS</t>
  </si>
  <si>
    <t>vital records of states and of the National Death Index, reports from next of kin and postal authorities</t>
  </si>
  <si>
    <t>validated (through dietary records) FFQ, at baseline and every 4 years</t>
  </si>
  <si>
    <t>yes, every four years</t>
  </si>
  <si>
    <t>age, energy, BMI, smoking, alcohol, fruits and vegetables, coffee intake, physical activity, baseline hypertension, baseline hypercholesterolemia, family history of myocardial infarction, family history of diabetes mellitus, family history of cancer, menopausal status and postmenopausal hormone use, current aspirin use, multivitamin use, ethnicity, CHO, PRO, and other fats where adequate (SFA, PUFAs, TFA, and MUFA-As).</t>
  </si>
  <si>
    <t>NHS</t>
  </si>
  <si>
    <t>W</t>
  </si>
  <si>
    <t>MUFA-P</t>
  </si>
  <si>
    <t>and whole grain CHO</t>
  </si>
  <si>
    <t>MUFA-A</t>
  </si>
  <si>
    <t>HPFS</t>
  </si>
  <si>
    <t>Hernandez-Alonso</t>
  </si>
  <si>
    <t>repeated contact with participants, contact with family physicians, annual review of medical records, consultation of the National Death Index</t>
  </si>
  <si>
    <t>yes, yearly</t>
  </si>
  <si>
    <t xml:space="preserve">age, sex, energy, BMI, smoking, alcohol, fiber, GI, physical acitvity, prevalence of diabetes, hypertension, hypercholesterolemia, family history of coronary heart disease, use of aspirin, antihypertensive medication, oral antidiabetic medication, insulin medication and hypocholesterolemic medication, intervention group, node, FAT, n3-PUFA </t>
  </si>
  <si>
    <t>and CHO instead of FAT</t>
  </si>
  <si>
    <t>and FAT, PP instead of CHO</t>
  </si>
  <si>
    <t>and FAT, AP instead of CHO</t>
  </si>
  <si>
    <t xml:space="preserve">Huang </t>
  </si>
  <si>
    <t>NIH-AARP</t>
  </si>
  <si>
    <t>linkage with the Social Security Administration Death Master File,</t>
  </si>
  <si>
    <t>validated (by 24h recall), self-administered FFQ at baseline</t>
  </si>
  <si>
    <t xml:space="preserve">Kelemen </t>
  </si>
  <si>
    <t>IWHS</t>
  </si>
  <si>
    <t>linkage with the National Death Index</t>
  </si>
  <si>
    <t>validated (through 24h recalls), FFQ at baseline</t>
  </si>
  <si>
    <t>risk ratio</t>
  </si>
  <si>
    <t xml:space="preserve">age, energy, BMI, smoking, alcohol, education, fiber, dietary cholesterol, dietary methionine, physical activity, history of hypertension, postmenopausal hormone use, multivitamin use, vitamin E supplement use, family history of cancer, SFA, PUFA, MUFA, TFA, </t>
  </si>
  <si>
    <t>and CHO</t>
  </si>
  <si>
    <t xml:space="preserve">Kwon </t>
  </si>
  <si>
    <t>publicly accessible files in the KoGES linked National Death Index</t>
  </si>
  <si>
    <t>validated (through dietary records) FFQ at baseline</t>
  </si>
  <si>
    <t>age, sex, energy, BMI, smoking, alcohol, fiber, physical activity, hypertension, diabetes, dyslipidaemia, PRO</t>
  </si>
  <si>
    <t xml:space="preserve">Laake </t>
  </si>
  <si>
    <t>NCS</t>
  </si>
  <si>
    <t>linkage with Statistics Norway using the unique identification number</t>
  </si>
  <si>
    <t>validated (through 24h recall) FFQ</t>
  </si>
  <si>
    <t>yes, three times, at first screening only 59% of paricipants received a FFQ</t>
  </si>
  <si>
    <t>age, sex, energy, BMI, smoking, education, cholesterol, systolic blood pressure, SFA, ruminant TFA (rTFA), PHFO, unsaturated cis-fatty acids, PRO</t>
  </si>
  <si>
    <t>x systolic blood pressure</t>
  </si>
  <si>
    <t>Laguna</t>
  </si>
  <si>
    <t>pathology or cytology reports, contact with families and general practitioners, review of medical records, and consultation of the National Death Index</t>
  </si>
  <si>
    <t>age, sex, energy, BMI, smoking, alcohol, salt intake, red meat, proccessed meat, adherence to Mediterranean diet score, physical activity, history of diabetes, history of hypertension, history of dyslipidemia, recruitment centre (stratified), aspirin intake, vitamin supplementation,  family history of cancer, intervention group, PRO. The models were further adjusted for intake of the substituted nutrients and additionally adjusted for robust variance estimators to account for small deviations from individual randomization.</t>
  </si>
  <si>
    <t>Levine</t>
  </si>
  <si>
    <t>NHANESIII</t>
  </si>
  <si>
    <t>24h recall, via automated, microcomputer-based coding system</t>
  </si>
  <si>
    <t>age, sex, energy, waist circumference, smoking, education, chronic conditions (diabetes, cancer, myocardial infarction), trying to lose weight in the last year, diet changed in the last year, reported intake representative of typical diet, race/ethnicity, FAT</t>
  </si>
  <si>
    <t>x WC</t>
  </si>
  <si>
    <t xml:space="preserve">Li </t>
  </si>
  <si>
    <t>2022b</t>
  </si>
  <si>
    <t>NHANES</t>
  </si>
  <si>
    <t>linkage with national death index</t>
  </si>
  <si>
    <t>≥one 24-h recall conducted in person in the NHANES Mobile Examination Center or via telephone</t>
  </si>
  <si>
    <t>mixed (no: NHANES 1999 to 2002; yes: 2003 to 2014)</t>
  </si>
  <si>
    <t>age, sex, energy, BMI, smoking, alcohol, education, physical activity, cholesterol intake, self-reported hypertension, hypercholesterolemia, cardiovascular disease, cancer, race/ethnicity, marital status, family income:poverty ratio, percentage of energy from the remaining macronutrients: including high quality CHO, low-quality CHO, AP, PP, unsaturated fatty acids for substitution for SFAs</t>
  </si>
  <si>
    <t>Mao</t>
  </si>
  <si>
    <t>CHNS</t>
  </si>
  <si>
    <t>based on report of household members in each survey and denoted in CHNS database</t>
  </si>
  <si>
    <t>3-day 24h dietary recalls at individual level in combination with weighing inventory at household level</t>
  </si>
  <si>
    <t>yes</t>
  </si>
  <si>
    <t>age, sex, energy, BMI, smoking, alcohol, education, physical activity, history of hypertension, history of diabetes, marital status, residence,PRO, CHO, PUFA, and remaining MUFAs where</t>
  </si>
  <si>
    <t>SFA instead of CHO</t>
  </si>
  <si>
    <t>Merono</t>
  </si>
  <si>
    <t>InCHIANTI</t>
  </si>
  <si>
    <t>Mortality General Registry from the Tuscany Region, as well as death certificates</t>
  </si>
  <si>
    <t>validated (through 24h recalls) Italian FFQ, assessed by trained interviewers</t>
  </si>
  <si>
    <t>age, sex, energy, BMI, smoking, alcohol, education, economic situation, mediterranean diet adherence score, physical activity, impaired renal function, diabetes, ischemic heart disease, cerebrovascular disease, peripheral artery disease, congestive heart failure, chronic obstructive pulmonary disease, cancer, dementia, cognitive impairment, Parkinson’s disease, ADL disability, AP, PP, SFA, MUFA, PUFA when adequate</t>
  </si>
  <si>
    <t>x meditarrean diet score</t>
  </si>
  <si>
    <t>Nagata</t>
  </si>
  <si>
    <t>Takahama</t>
  </si>
  <si>
    <t>51.1-58.8</t>
  </si>
  <si>
    <t>National Vital Statistics</t>
  </si>
  <si>
    <t>validated (3-day dietary records and 24h recalls) FFQ at baseline</t>
  </si>
  <si>
    <t xml:space="preserve">age, energy, BMI, smoking, alcohol, education, fruit, vegetables, dietary fiber, physical activity, histories of diabetes and hypertension, marital status, height, PRO, fat subtypes [MUFA and PUFA in analyses of SFA; SFA and PUFA in analyses of MUFA; SFA and MUFA in analyses of PUFA; and SFA, MUFA, and non-long–chain (n-3) PUFA in analyses of long-chain (n-3) PUFA] </t>
  </si>
  <si>
    <t>Ricci</t>
  </si>
  <si>
    <t>linkage to US death registry</t>
  </si>
  <si>
    <r>
      <rPr>
        <sz val="11"/>
        <color theme="1"/>
        <rFont val="Calibri"/>
        <family val="2"/>
      </rPr>
      <t>≥one</t>
    </r>
    <r>
      <rPr>
        <sz val="8.8000000000000007"/>
        <color theme="1"/>
        <rFont val="Calibri"/>
        <family val="2"/>
      </rPr>
      <t xml:space="preserve"> </t>
    </r>
    <r>
      <rPr>
        <sz val="11"/>
        <color theme="1"/>
        <rFont val="Calibri"/>
        <family val="2"/>
        <scheme val="minor"/>
      </rPr>
      <t>24-h recall conducted in person in the NHANES Mobile Examination Center or via telephone</t>
    </r>
  </si>
  <si>
    <t>age, sex, energy, BMI, smoking, alcohol, education, fiber, sedentariness (subjects who declared having more than 8 h/d of sedentary activity or who do not declared moderate or vigorous physical activity), blood pressure (systolic and diastolic blood pressure as continuous data), ethnicity, other remaining macronutrients.</t>
  </si>
  <si>
    <t>x sedentariness</t>
  </si>
  <si>
    <t>x blood pressure</t>
  </si>
  <si>
    <t>substitution model is somewhat unclear -&gt; RoB</t>
  </si>
  <si>
    <t>Shan</t>
  </si>
  <si>
    <t>NR</t>
  </si>
  <si>
    <t>National Death Index linkage</t>
  </si>
  <si>
    <t>Song</t>
  </si>
  <si>
    <t>state statistics records, National Death Index, next of kin, and postal system</t>
  </si>
  <si>
    <t>validated (through dietary records) FFQ at baseline and every 4 years</t>
  </si>
  <si>
    <t>age, sex, energy, BMI, smoking, alcohol, glycemic index, whole grains, fiber, fruits, and vegetables, physical activity, history of hypertension diagnosis, multivitamin use, calenndar time mutual adjustment for AP and PP, SFA, MUFA, PUFA, TFA</t>
  </si>
  <si>
    <t xml:space="preserve">Sun </t>
  </si>
  <si>
    <t>WHI</t>
  </si>
  <si>
    <t>death certificates, medical records, autopsy reports, or linkage to the National Death Index</t>
  </si>
  <si>
    <t>validated (through 24h dietary recalls and a 4-day food record), self-administered FFQ at baseline</t>
  </si>
  <si>
    <t>age, energy, BMI, smoking, alcohol, education, income, fiber, glycemic load, physical activity, baseline diabetes mellitus status, baseline high blood cholesterol status, family history of heart attack/stroke, race/ethnicity, Observational Study/Clinical Trials, unopposed estrogen use, estrogen+progesterone use, SFA, PUFA, MUFA, TFA, mutual adjustment for AP and PP</t>
  </si>
  <si>
    <t xml:space="preserve">Virtanen </t>
  </si>
  <si>
    <t>KIHD</t>
  </si>
  <si>
    <t>linkage to national causes of death register, with social security number</t>
  </si>
  <si>
    <t>instructed food record of 4 days at baseline</t>
  </si>
  <si>
    <t>age, energy, BMI, smoking, alcohol, education, income, fiber, physical activity, diagnosis of type 2 diabetes, cardiovascular disease, cancer, hypertension or use of cardiac, hypercholesterolemia, hypertension, or diabetes medications,  examination year, marital status, SFA, MUFA, PUFA, TFA, AP and PP mutually adjusted</t>
  </si>
  <si>
    <t>Wang</t>
  </si>
  <si>
    <t>vital records of states, National Death Index, reports from family members, postal authorities</t>
  </si>
  <si>
    <t>age, energy, BMI, smoking, alcohol, dietary cholesterol, physical activity, history of hypertension, history of hypercholesterolemia, white race, marital status, multivitamin use (yes vs no), vitamin E supplement use, current aspirin use, family history of myocardial infarction, family history of diabetes, family history of cancer, menopausal status and hormone use in women, PRO and remaining fatty acids SFA, MUFA, PUFA, TFA, n6-PUFAs, n3-PUFAs, LA, ARA, ALA, marine n3-PUFA</t>
  </si>
  <si>
    <t>pooled HRs</t>
  </si>
  <si>
    <t>n6-PUFA</t>
  </si>
  <si>
    <t>n3-PUFA</t>
  </si>
  <si>
    <t>Wu</t>
  </si>
  <si>
    <t>report from family members</t>
  </si>
  <si>
    <t>age, sex, energy, BMI, smoking, alcohol, education, income,  red meat, white meat, vegetables, and fruit, physical activity, history of hypertension, history of diabetes, marital status, geographical location, geographical site</t>
  </si>
  <si>
    <t>Zeng</t>
  </si>
  <si>
    <t>linkage to National Death Index</t>
  </si>
  <si>
    <t>age, sex, energy, BMI, smoking, alcohol, education, family income to poverty ratio, physical activity, diabetes, race/ethnicity, marital status; adjustment for all remaining macronutrients except CHO</t>
  </si>
  <si>
    <t>PF</t>
  </si>
  <si>
    <t>AF</t>
  </si>
  <si>
    <t xml:space="preserve">Zhao </t>
  </si>
  <si>
    <t>linkage to Social Security Administration Death Master File</t>
  </si>
  <si>
    <t>validated (through 24h recall), self-administered FFQ at baseline</t>
  </si>
  <si>
    <t>age, sex, energy, BMI, smoking, alcohol, education, physical activity, race/ethnicity, marital status; for low quality CHO: high-quality CHO, unsaturated fat, SFA, AP, PP</t>
  </si>
  <si>
    <t>SFA was excluded, low quality CHO included</t>
  </si>
  <si>
    <t xml:space="preserve">Zhou </t>
  </si>
  <si>
    <t>2022a</t>
  </si>
  <si>
    <t>report of household member</t>
  </si>
  <si>
    <t>age, sex, energy, BMI, smoking, alcohol, SBP, education levels, urban or rural residents, regions, occupations, physical activity, fat intake, insoluble fiber intake, sodium intake, potassium intake</t>
  </si>
  <si>
    <t>Zhuang</t>
  </si>
  <si>
    <t>2019a</t>
  </si>
  <si>
    <t>linkage to the Social Security Administration Death Master File</t>
  </si>
  <si>
    <t>multivitamin use</t>
  </si>
  <si>
    <t xml:space="preserve"> </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</si>
  <si>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protein, and remaining fatty acids</t>
  </si>
  <si>
    <t>2019b</t>
  </si>
  <si>
    <t>report of household members</t>
  </si>
  <si>
    <t xml:space="preserve">age, energy, BMI, smoking, alcohol, education, income,  physical activity, baseline hypertension, baseline diabetes, marital status, residence, location; when appropriate: PRO, CHO, PUFA, MUFA, other unmeasured fatty acids </t>
  </si>
  <si>
    <t xml:space="preserve">CHO </t>
  </si>
  <si>
    <t>age, energy, BMI, smoking, alcohol, education, fiber, vegetables, fruits, physical activity, diabtetes, race or ethnic group, marital status, health status, vitamin supplement use, hormone replacement therapy (women), median household income, AP, SFA, PUFA, MUFA, TFA</t>
  </si>
  <si>
    <t>yes, every two years, but only baseline FFQ was used for the current analysis</t>
  </si>
  <si>
    <t>Wakai</t>
  </si>
  <si>
    <t>JACC</t>
  </si>
  <si>
    <t>through population registries from involved municipalities</t>
  </si>
  <si>
    <t>validated (through 3-day weighed diet records) FFQ at baseline</t>
  </si>
  <si>
    <t xml:space="preserve">no </t>
  </si>
  <si>
    <t>age, energy, BMI, smoking, alcohol, education, vegetable intake, fruit intake, daily walking habits, geographic area,  sleep duration</t>
  </si>
  <si>
    <t>treat 2</t>
  </si>
  <si>
    <t>treat 1</t>
  </si>
  <si>
    <t>effect</t>
  </si>
  <si>
    <t>log_lc</t>
  </si>
  <si>
    <t>log_uc</t>
  </si>
  <si>
    <t>se</t>
  </si>
  <si>
    <t>N1treat1</t>
  </si>
  <si>
    <t>N1treat2</t>
  </si>
  <si>
    <t>N2treat1</t>
  </si>
  <si>
    <t>N2treat2</t>
  </si>
  <si>
    <t>N3treat1</t>
  </si>
  <si>
    <t>N3treat2</t>
  </si>
  <si>
    <t>N4treat1</t>
  </si>
  <si>
    <t>N4treat2</t>
  </si>
  <si>
    <t>N5treat1</t>
  </si>
  <si>
    <t>N5treat2</t>
  </si>
  <si>
    <t>N6treat1</t>
  </si>
  <si>
    <t>N6treat2</t>
  </si>
  <si>
    <t>N7treat1</t>
  </si>
  <si>
    <t>N7treat2</t>
  </si>
  <si>
    <t xml:space="preserve">SFA </t>
  </si>
  <si>
    <t>high quality CHO / Polysaccharides</t>
  </si>
  <si>
    <t>53a</t>
  </si>
  <si>
    <t>53b</t>
  </si>
  <si>
    <t>155a</t>
  </si>
  <si>
    <t>155b</t>
  </si>
  <si>
    <t>179a</t>
  </si>
  <si>
    <t>179b</t>
  </si>
  <si>
    <t>179c</t>
  </si>
  <si>
    <t>Ho</t>
  </si>
  <si>
    <t>UKB</t>
  </si>
  <si>
    <t>death certificates held within NHS Information Centre and NHS Central Register Scotland</t>
  </si>
  <si>
    <t>validated (through 24h hour recall administered by interviewer) Oxford WebQ web based 24h recall</t>
  </si>
  <si>
    <t>age, sex, energy, BMI, smoking, alcohol, fiber, physical activity, systolic blood pressure, baseline diabetes, mental health disorders, deprivation index, ethnicity, height</t>
  </si>
  <si>
    <t>validated (through 24 h food records and 24-h urinary urea excretion samples) FFQ at baseline</t>
  </si>
  <si>
    <t>x included in substitution model as nutrient assed through FFQ</t>
  </si>
  <si>
    <t>yes (three to four times)</t>
  </si>
  <si>
    <t>age, sex, energy, BMI, smoking, alcohol, education, marital status, household income, physical activity, aspirin use, history of hypertension, history of hypercholesterolemia, perceived health condition, history of heart disease, stroke, diabetes, cancer at baseline, hormones use for women, multi-vitamin use, race, protein, CHO, and remaining fatty acids except SFA</t>
  </si>
  <si>
    <t>age, energy, BMI, smoking, alcohol, fruits and vegetables, coffee intake, physical activity, baseline hypertension, baseline hypercholesterolemia, family history of myocardial infarction, family history of diabetes mellitus, family history of cancer, current aspirin use, multivitamin use, ethnicity, CHO, PRO, and other fats where adequate (SFA, PUFAs, TFA, and MUFA-As).</t>
  </si>
  <si>
    <t>Yes, up to four times</t>
  </si>
  <si>
    <t>KoGES</t>
  </si>
  <si>
    <t>low quality CHO / Mono-/ Disaccharides</t>
  </si>
  <si>
    <t>44_a</t>
  </si>
  <si>
    <t>44_b</t>
  </si>
  <si>
    <t>51_a</t>
  </si>
  <si>
    <t>51_b</t>
  </si>
  <si>
    <t>115_a</t>
  </si>
  <si>
    <t>115_b</t>
  </si>
  <si>
    <t>196_a</t>
  </si>
  <si>
    <t>196_b</t>
  </si>
  <si>
    <t>196_c</t>
  </si>
  <si>
    <t>82_a</t>
  </si>
  <si>
    <t>82_b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</si>
</sst>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
    <numFmt numFmtId="165" formatCode="0.0"/>
    <numFmt numFmtId="166" formatCode="0.00000"/>
    <numFmt numFmtId="167" formatCode="0.000000"/>
    <numFmt numFmtId="168" formatCode="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color theme="4" tint="-0.499984740745262"/>
      <name val="Calibri"/>
      <family val="2"/>
      <scheme val="minor"/>
    </font>
    <font>
      <sz val="11"/>
      <name val="Calibri"/>
      <family val="2"/>
      <scheme val="minor"/>
    </font>
    <font>
      <sz val="11"/>
      <color theme="1"/>
      <name val="Calibri"/>
      <family val="2"/>
    </font>
    <font>
      <sz val="8.8000000000000007"/>
      <color theme="1"/>
      <name val="Calibri"/>
      <family val="2"/>
    </font>
    <font>
      <b/>
      <sz val="9"/>
      <color indexed="81"/>
      <name val="Segoe UI"/>
      <family val="2"/>
    </font>
    <font>
      <sz val="9"/>
      <color indexed="81"/>
      <name val="Segoe UI"/>
      <family val="2"/>
    </font>
    <font>
      <sz val="11"/>
      <color rgb="FF000000"/>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70">
    <xf numFmtId="0" fontId="0" fillId="0" borderId="0" xfId="0"/>
    <xf numFmtId="0" fontId="2" fillId="2" borderId="0" xfId="0" applyNumberFormat="1" applyFont="1" applyFill="1" applyAlignment="1">
      <alignment vertical="center"/>
    </xf>
    <xf numFmtId="2" fontId="2" fillId="2" borderId="0" xfId="0" applyNumberFormat="1" applyFont="1" applyFill="1" applyAlignment="1">
      <alignment vertical="center"/>
    </xf>
    <xf numFmtId="0" fontId="3" fillId="2" borderId="0" xfId="0" applyNumberFormat="1" applyFont="1" applyFill="1" applyAlignment="1">
      <alignment vertical="center"/>
    </xf>
    <xf numFmtId="0" fontId="2" fillId="2" borderId="0" xfId="0" applyNumberFormat="1" applyFont="1" applyFill="1"/>
    <xf numFmtId="0" fontId="0" fillId="2" borderId="0" xfId="0" applyNumberFormat="1" applyFill="1"/>
    <xf numFmtId="0" fontId="2" fillId="0" borderId="0" xfId="0" applyFont="1"/>
    <xf numFmtId="0" fontId="0" fillId="0" borderId="0" xfId="0" applyAlignment="1">
      <alignment horizontal="right"/>
    </xf>
    <xf numFmtId="0" fontId="0" fillId="0" borderId="0" xfId="0" applyFill="1"/>
    <xf numFmtId="0" fontId="0" fillId="0" borderId="0" xfId="0" applyBorder="1"/>
    <xf numFmtId="0" fontId="0" fillId="0" borderId="0" xfId="0" applyNumberFormat="1" applyFont="1" applyBorder="1"/>
    <xf numFmtId="0" fontId="2" fillId="0" borderId="0" xfId="0" applyNumberFormat="1" applyFont="1" applyFill="1"/>
    <xf numFmtId="0" fontId="0" fillId="0" borderId="0" xfId="0" applyNumberFormat="1" applyFill="1"/>
    <xf numFmtId="0" fontId="0" fillId="0" borderId="1" xfId="0" applyNumberFormat="1" applyFont="1" applyBorder="1"/>
    <xf numFmtId="0" fontId="0" fillId="0" borderId="1" xfId="0" applyBorder="1"/>
    <xf numFmtId="0" fontId="0" fillId="0" borderId="0" xfId="0" applyNumberFormat="1" applyFont="1" applyFill="1" applyBorder="1"/>
    <xf numFmtId="0" fontId="2" fillId="0" borderId="1" xfId="0" applyFont="1" applyBorder="1"/>
    <xf numFmtId="0" fontId="2" fillId="0" borderId="1" xfId="0" applyNumberFormat="1" applyFont="1" applyFill="1" applyBorder="1"/>
    <xf numFmtId="0" fontId="0" fillId="0" borderId="1" xfId="0" applyNumberFormat="1" applyFill="1" applyBorder="1"/>
    <xf numFmtId="0" fontId="0" fillId="0" borderId="0" xfId="0" applyNumberFormat="1"/>
    <xf numFmtId="164" fontId="0" fillId="0" borderId="0" xfId="0" applyNumberFormat="1" applyFill="1" applyBorder="1"/>
    <xf numFmtId="2" fontId="0" fillId="0" borderId="0" xfId="0" applyNumberFormat="1"/>
    <xf numFmtId="0" fontId="0" fillId="0" borderId="1" xfId="0" applyNumberFormat="1" applyBorder="1"/>
    <xf numFmtId="164" fontId="0" fillId="0" borderId="1" xfId="0" applyNumberFormat="1" applyFill="1" applyBorder="1"/>
    <xf numFmtId="2" fontId="0" fillId="0" borderId="1" xfId="0" applyNumberFormat="1" applyBorder="1"/>
    <xf numFmtId="0" fontId="0" fillId="0" borderId="0" xfId="0" applyNumberFormat="1" applyFill="1" applyBorder="1"/>
    <xf numFmtId="0" fontId="0" fillId="3" borderId="0" xfId="0" applyNumberFormat="1" applyFill="1"/>
    <xf numFmtId="0" fontId="0" fillId="3" borderId="1" xfId="0" applyNumberFormat="1" applyFill="1" applyBorder="1"/>
    <xf numFmtId="0" fontId="0" fillId="0" borderId="0" xfId="0" applyNumberFormat="1" applyBorder="1"/>
    <xf numFmtId="2" fontId="0" fillId="0" borderId="0" xfId="0" applyNumberFormat="1" applyBorder="1"/>
    <xf numFmtId="2" fontId="0" fillId="0" borderId="0" xfId="0" applyNumberFormat="1" applyFont="1" applyBorder="1"/>
    <xf numFmtId="0" fontId="0" fillId="0" borderId="1" xfId="0" applyNumberFormat="1" applyFont="1" applyFill="1" applyBorder="1"/>
    <xf numFmtId="2" fontId="0" fillId="0" borderId="1" xfId="0" applyNumberFormat="1" applyFont="1" applyBorder="1"/>
    <xf numFmtId="0" fontId="0" fillId="0" borderId="2" xfId="0" applyNumberFormat="1" applyFill="1" applyBorder="1"/>
    <xf numFmtId="0" fontId="0" fillId="0" borderId="0" xfId="0" applyNumberFormat="1" applyAlignment="1"/>
    <xf numFmtId="0" fontId="2" fillId="0" borderId="0" xfId="0" applyFont="1" applyBorder="1"/>
    <xf numFmtId="2" fontId="0" fillId="0" borderId="0" xfId="0" applyNumberFormat="1" applyFill="1" applyBorder="1"/>
    <xf numFmtId="0" fontId="4" fillId="0" borderId="0" xfId="0" applyNumberFormat="1" applyFont="1"/>
    <xf numFmtId="2" fontId="0" fillId="0" borderId="1" xfId="0" applyNumberFormat="1" applyFill="1" applyBorder="1"/>
    <xf numFmtId="0" fontId="0" fillId="3" borderId="0" xfId="0" applyNumberFormat="1" applyFill="1" applyBorder="1"/>
    <xf numFmtId="9" fontId="0" fillId="0" borderId="0" xfId="0" applyNumberFormat="1" applyFill="1" applyBorder="1"/>
    <xf numFmtId="9" fontId="0" fillId="0" borderId="1" xfId="0" applyNumberFormat="1" applyFill="1" applyBorder="1"/>
    <xf numFmtId="0" fontId="5" fillId="0" borderId="0" xfId="0" applyNumberFormat="1" applyFont="1"/>
    <xf numFmtId="1" fontId="0" fillId="0" borderId="0" xfId="0" applyNumberFormat="1" applyFill="1" applyBorder="1"/>
    <xf numFmtId="0" fontId="0" fillId="0" borderId="0" xfId="0" applyNumberFormat="1" applyAlignment="1">
      <alignment vertical="top" wrapText="1"/>
    </xf>
    <xf numFmtId="0" fontId="2" fillId="0" borderId="0" xfId="0" applyFont="1" applyFill="1"/>
    <xf numFmtId="0" fontId="0" fillId="0" borderId="0" xfId="0" applyFill="1" applyAlignment="1">
      <alignment horizontal="right"/>
    </xf>
    <xf numFmtId="0" fontId="4" fillId="0" borderId="0" xfId="0" applyNumberFormat="1" applyFont="1" applyFill="1"/>
    <xf numFmtId="0" fontId="0" fillId="0" borderId="0" xfId="0" applyNumberFormat="1" applyFill="1" applyAlignment="1"/>
    <xf numFmtId="2" fontId="0" fillId="0" borderId="0" xfId="0" applyNumberFormat="1" applyFill="1"/>
    <xf numFmtId="0" fontId="2" fillId="0" borderId="0" xfId="0" applyFont="1" applyFill="1" applyBorder="1"/>
    <xf numFmtId="0" fontId="4" fillId="0" borderId="0" xfId="0" applyNumberFormat="1" applyFont="1" applyFill="1" applyBorder="1"/>
    <xf numFmtId="0" fontId="0" fillId="0" borderId="3" xfId="0" applyNumberFormat="1" applyBorder="1"/>
    <xf numFmtId="164" fontId="0" fillId="0" borderId="3" xfId="0" applyNumberFormat="1" applyFill="1" applyBorder="1"/>
    <xf numFmtId="2" fontId="0" fillId="0" borderId="3" xfId="0" applyNumberFormat="1" applyFill="1" applyBorder="1"/>
    <xf numFmtId="2" fontId="0" fillId="0" borderId="3" xfId="0" applyNumberFormat="1" applyBorder="1"/>
    <xf numFmtId="2" fontId="0" fillId="0" borderId="2" xfId="0" applyNumberFormat="1" applyFill="1" applyBorder="1"/>
    <xf numFmtId="0" fontId="5" fillId="0" borderId="0" xfId="0" applyNumberFormat="1" applyFont="1" applyFill="1" applyBorder="1"/>
    <xf numFmtId="0" fontId="2" fillId="0" borderId="1" xfId="0" applyFont="1" applyFill="1" applyBorder="1"/>
    <xf numFmtId="164" fontId="0" fillId="0" borderId="1" xfId="0" applyNumberFormat="1" applyFont="1" applyFill="1" applyBorder="1"/>
    <xf numFmtId="2" fontId="0" fillId="0" borderId="1" xfId="0" applyNumberFormat="1" applyFont="1" applyFill="1" applyBorder="1"/>
    <xf numFmtId="2" fontId="0" fillId="0" borderId="0" xfId="0" applyNumberFormat="1" applyFont="1" applyFill="1" applyBorder="1"/>
    <xf numFmtId="10" fontId="0" fillId="0" borderId="0" xfId="0" applyNumberFormat="1" applyFont="1" applyFill="1" applyBorder="1"/>
    <xf numFmtId="164" fontId="0" fillId="0" borderId="0" xfId="0" applyNumberFormat="1" applyFont="1" applyFill="1" applyBorder="1"/>
    <xf numFmtId="43" fontId="0" fillId="0" borderId="0" xfId="1" applyFont="1" applyFill="1" applyBorder="1"/>
    <xf numFmtId="0" fontId="0" fillId="0" borderId="0" xfId="0" applyBorder="1" applyAlignment="1">
      <alignment horizontal="right"/>
    </xf>
    <xf numFmtId="0" fontId="0" fillId="0" borderId="0" xfId="0" applyFill="1" applyBorder="1"/>
    <xf numFmtId="0" fontId="0" fillId="0" borderId="0" xfId="0" applyFill="1" applyBorder="1" applyAlignment="1">
      <alignment horizontal="right"/>
    </xf>
    <xf numFmtId="0" fontId="0" fillId="0" borderId="0" xfId="0" applyNumberFormat="1" applyFill="1" applyBorder="1" applyAlignment="1"/>
    <xf numFmtId="0" fontId="0" fillId="0" borderId="1" xfId="0" applyFill="1" applyBorder="1"/>
    <xf numFmtId="0" fontId="0" fillId="0" borderId="1" xfId="0" applyFill="1" applyBorder="1" applyAlignment="1">
      <alignment horizontal="right"/>
    </xf>
    <xf numFmtId="0" fontId="4" fillId="0" borderId="1" xfId="0" applyNumberFormat="1" applyFont="1" applyFill="1" applyBorder="1"/>
    <xf numFmtId="0" fontId="0" fillId="0" borderId="3" xfId="0" applyNumberFormat="1" applyFill="1" applyBorder="1"/>
    <xf numFmtId="0" fontId="5" fillId="0" borderId="1" xfId="0" applyNumberFormat="1" applyFont="1" applyFill="1" applyBorder="1"/>
    <xf numFmtId="2" fontId="5" fillId="0" borderId="1" xfId="0" applyNumberFormat="1" applyFont="1" applyBorder="1"/>
    <xf numFmtId="9" fontId="5" fillId="0" borderId="0" xfId="0" applyNumberFormat="1" applyFont="1" applyFill="1" applyBorder="1"/>
    <xf numFmtId="2" fontId="10" fillId="0" borderId="0" xfId="0" applyNumberFormat="1" applyFont="1" applyAlignment="1">
      <alignment vertical="center"/>
    </xf>
    <xf numFmtId="0" fontId="2" fillId="0" borderId="3" xfId="0" applyFont="1" applyBorder="1"/>
    <xf numFmtId="0" fontId="0" fillId="0" borderId="3" xfId="0" applyBorder="1"/>
    <xf numFmtId="0" fontId="0" fillId="0" borderId="3" xfId="0" applyBorder="1" applyAlignment="1">
      <alignment horizontal="right"/>
    </xf>
    <xf numFmtId="165" fontId="4" fillId="0" borderId="3" xfId="0" applyNumberFormat="1" applyFont="1" applyBorder="1"/>
    <xf numFmtId="0" fontId="5" fillId="0" borderId="3" xfId="0" applyNumberFormat="1" applyFont="1" applyFill="1" applyBorder="1"/>
    <xf numFmtId="0" fontId="2" fillId="0" borderId="3" xfId="0" applyFont="1" applyFill="1" applyBorder="1"/>
    <xf numFmtId="0" fontId="0" fillId="0" borderId="3" xfId="0" applyNumberFormat="1" applyBorder="1" applyAlignment="1"/>
    <xf numFmtId="164" fontId="0" fillId="0" borderId="3" xfId="0" applyNumberFormat="1" applyFont="1" applyFill="1" applyBorder="1"/>
    <xf numFmtId="9" fontId="5" fillId="0" borderId="1" xfId="0" applyNumberFormat="1" applyFont="1" applyFill="1" applyBorder="1"/>
    <xf numFmtId="43" fontId="0" fillId="0" borderId="0" xfId="1" applyFont="1"/>
    <xf numFmtId="43" fontId="0" fillId="0" borderId="0" xfId="1" applyFont="1" applyBorder="1"/>
    <xf numFmtId="9" fontId="5" fillId="0" borderId="3" xfId="0" applyNumberFormat="1" applyFont="1" applyFill="1" applyBorder="1"/>
    <xf numFmtId="0" fontId="6" fillId="0" borderId="0" xfId="0" applyNumberFormat="1" applyFont="1" applyFill="1"/>
    <xf numFmtId="0" fontId="0" fillId="0" borderId="0" xfId="0" applyNumberFormat="1" applyBorder="1" applyAlignment="1"/>
    <xf numFmtId="0" fontId="0" fillId="4" borderId="0" xfId="0" applyNumberFormat="1" applyFill="1"/>
    <xf numFmtId="0" fontId="4" fillId="0" borderId="0" xfId="0" applyFont="1" applyFill="1" applyBorder="1"/>
    <xf numFmtId="0" fontId="4" fillId="0" borderId="2" xfId="0" applyFont="1" applyFill="1" applyBorder="1"/>
    <xf numFmtId="166" fontId="0" fillId="0" borderId="0" xfId="0" applyNumberFormat="1" applyBorder="1"/>
    <xf numFmtId="167" fontId="0" fillId="0" borderId="0" xfId="0" applyNumberFormat="1" applyBorder="1"/>
    <xf numFmtId="167" fontId="0" fillId="0" borderId="1" xfId="0" applyNumberFormat="1" applyBorder="1"/>
    <xf numFmtId="166" fontId="0" fillId="0" borderId="1" xfId="0" applyNumberFormat="1" applyBorder="1"/>
    <xf numFmtId="167" fontId="0" fillId="5" borderId="0" xfId="0" applyNumberFormat="1" applyFill="1" applyBorder="1"/>
    <xf numFmtId="166" fontId="0" fillId="5" borderId="0" xfId="0" applyNumberFormat="1" applyFill="1" applyBorder="1"/>
    <xf numFmtId="167" fontId="0" fillId="0" borderId="3" xfId="0" applyNumberFormat="1" applyBorder="1"/>
    <xf numFmtId="166" fontId="0" fillId="0" borderId="3" xfId="0" applyNumberFormat="1" applyBorder="1"/>
    <xf numFmtId="0" fontId="0" fillId="0" borderId="1" xfId="0" applyNumberFormat="1" applyFill="1" applyBorder="1" applyAlignment="1"/>
    <xf numFmtId="0" fontId="4" fillId="0" borderId="3" xfId="0" applyNumberFormat="1" applyFont="1" applyBorder="1"/>
    <xf numFmtId="0" fontId="2" fillId="2" borderId="4" xfId="0" applyNumberFormat="1" applyFont="1" applyFill="1" applyBorder="1" applyAlignment="1">
      <alignment vertical="center"/>
    </xf>
    <xf numFmtId="0" fontId="0" fillId="0" borderId="4" xfId="0" applyBorder="1"/>
    <xf numFmtId="0" fontId="0" fillId="0" borderId="4" xfId="0" applyNumberFormat="1" applyBorder="1"/>
    <xf numFmtId="0" fontId="0" fillId="0" borderId="4" xfId="0" applyNumberFormat="1" applyFont="1" applyBorder="1"/>
    <xf numFmtId="0" fontId="0" fillId="0" borderId="5" xfId="0" applyNumberFormat="1" applyFont="1" applyBorder="1"/>
    <xf numFmtId="0" fontId="0" fillId="0" borderId="4" xfId="0" applyBorder="1" applyAlignment="1"/>
    <xf numFmtId="0" fontId="0" fillId="0" borderId="4" xfId="0" quotePrefix="1" applyNumberFormat="1" applyBorder="1" applyAlignment="1"/>
    <xf numFmtId="0" fontId="0" fillId="0" borderId="5" xfId="0" quotePrefix="1" applyNumberFormat="1" applyBorder="1"/>
    <xf numFmtId="0" fontId="0" fillId="0" borderId="4" xfId="0" quotePrefix="1" applyNumberFormat="1" applyBorder="1"/>
    <xf numFmtId="0" fontId="0" fillId="0" borderId="4" xfId="0" applyNumberFormat="1" applyBorder="1" applyAlignment="1"/>
    <xf numFmtId="0" fontId="0" fillId="0" borderId="5" xfId="0" applyNumberFormat="1" applyBorder="1" applyAlignment="1"/>
    <xf numFmtId="0" fontId="0" fillId="0" borderId="5" xfId="0" applyNumberFormat="1" applyBorder="1"/>
    <xf numFmtId="0" fontId="0" fillId="0" borderId="4" xfId="0" applyNumberFormat="1" applyFill="1" applyBorder="1"/>
    <xf numFmtId="0" fontId="0" fillId="0" borderId="4" xfId="0" applyNumberFormat="1" applyBorder="1" applyAlignment="1">
      <alignment vertical="top"/>
    </xf>
    <xf numFmtId="0" fontId="0" fillId="0" borderId="5" xfId="0" applyNumberFormat="1" applyFill="1" applyBorder="1"/>
    <xf numFmtId="0" fontId="0" fillId="0" borderId="4" xfId="0" applyNumberFormat="1" applyFill="1" applyBorder="1" applyAlignment="1"/>
    <xf numFmtId="0" fontId="0" fillId="0" borderId="4" xfId="0" quotePrefix="1" applyNumberFormat="1" applyFill="1" applyBorder="1"/>
    <xf numFmtId="0" fontId="0" fillId="0" borderId="5" xfId="0" quotePrefix="1" applyNumberFormat="1" applyFill="1" applyBorder="1"/>
    <xf numFmtId="0" fontId="0" fillId="0" borderId="6" xfId="0" applyNumberFormat="1" applyBorder="1"/>
    <xf numFmtId="0" fontId="0" fillId="0" borderId="5" xfId="0" applyBorder="1"/>
    <xf numFmtId="0" fontId="0" fillId="0" borderId="4" xfId="0" applyFont="1" applyBorder="1"/>
    <xf numFmtId="0" fontId="0" fillId="3" borderId="6" xfId="0" applyNumberFormat="1" applyFill="1" applyBorder="1"/>
    <xf numFmtId="2" fontId="0" fillId="0" borderId="7" xfId="0" applyNumberFormat="1" applyFill="1" applyBorder="1"/>
    <xf numFmtId="2" fontId="0" fillId="0" borderId="7" xfId="0" applyNumberFormat="1" applyBorder="1"/>
    <xf numFmtId="2" fontId="0" fillId="0" borderId="8" xfId="0" applyNumberFormat="1" applyBorder="1"/>
    <xf numFmtId="2" fontId="0" fillId="0" borderId="7" xfId="0" applyNumberFormat="1" applyFont="1" applyFill="1" applyBorder="1"/>
    <xf numFmtId="0" fontId="0" fillId="0" borderId="3" xfId="0" applyFill="1" applyBorder="1"/>
    <xf numFmtId="0" fontId="0" fillId="0" borderId="2" xfId="0" applyBorder="1"/>
    <xf numFmtId="0" fontId="0" fillId="0" borderId="2" xfId="0" applyBorder="1" applyAlignment="1">
      <alignment horizontal="right"/>
    </xf>
    <xf numFmtId="0" fontId="2" fillId="0" borderId="2" xfId="0" applyFont="1" applyFill="1" applyBorder="1"/>
    <xf numFmtId="2" fontId="5" fillId="0" borderId="0" xfId="0" applyNumberFormat="1" applyFont="1" applyBorder="1"/>
    <xf numFmtId="168" fontId="5" fillId="0" borderId="0" xfId="0" applyNumberFormat="1" applyFont="1" applyFill="1" applyBorder="1"/>
    <xf numFmtId="168" fontId="0" fillId="0" borderId="0" xfId="0" applyNumberFormat="1" applyFill="1" applyAlignment="1"/>
    <xf numFmtId="168" fontId="0" fillId="0" borderId="0" xfId="0" applyNumberFormat="1" applyFill="1"/>
    <xf numFmtId="168" fontId="0" fillId="0" borderId="0" xfId="0" quotePrefix="1" applyNumberFormat="1" applyBorder="1"/>
    <xf numFmtId="168" fontId="0" fillId="0" borderId="0" xfId="0" applyNumberFormat="1" applyBorder="1"/>
    <xf numFmtId="2" fontId="5" fillId="0" borderId="0" xfId="0" applyNumberFormat="1" applyFont="1" applyFill="1"/>
    <xf numFmtId="168" fontId="5" fillId="0" borderId="0" xfId="0" applyNumberFormat="1" applyFont="1" applyFill="1"/>
    <xf numFmtId="2" fontId="5" fillId="0" borderId="0" xfId="0" applyNumberFormat="1" applyFont="1" applyFill="1" applyBorder="1"/>
    <xf numFmtId="2" fontId="5" fillId="0" borderId="1" xfId="0" applyNumberFormat="1" applyFont="1" applyFill="1" applyBorder="1"/>
    <xf numFmtId="168" fontId="5" fillId="0" borderId="1" xfId="0" applyNumberFormat="1" applyFont="1" applyFill="1" applyBorder="1"/>
    <xf numFmtId="168" fontId="0" fillId="0" borderId="1" xfId="0" applyNumberFormat="1" applyFill="1" applyBorder="1"/>
    <xf numFmtId="2" fontId="0" fillId="0" borderId="10" xfId="0" applyNumberFormat="1" applyFill="1" applyBorder="1"/>
    <xf numFmtId="0" fontId="0" fillId="0" borderId="2" xfId="0" applyFill="1" applyBorder="1"/>
    <xf numFmtId="0" fontId="0" fillId="0" borderId="2" xfId="0" applyFill="1" applyBorder="1" applyAlignment="1">
      <alignment horizontal="right"/>
    </xf>
    <xf numFmtId="0" fontId="0" fillId="0" borderId="2" xfId="0" applyNumberFormat="1" applyFill="1" applyBorder="1" applyAlignment="1"/>
    <xf numFmtId="167" fontId="0" fillId="0" borderId="2" xfId="0" applyNumberFormat="1" applyFill="1" applyBorder="1"/>
    <xf numFmtId="166" fontId="0" fillId="0" borderId="2" xfId="0" applyNumberFormat="1" applyFill="1" applyBorder="1"/>
    <xf numFmtId="0" fontId="0" fillId="0" borderId="9" xfId="0" applyNumberFormat="1" applyFill="1" applyBorder="1" applyAlignment="1"/>
    <xf numFmtId="167" fontId="0" fillId="0" borderId="0" xfId="0" applyNumberFormat="1" applyFill="1" applyBorder="1"/>
    <xf numFmtId="166" fontId="0" fillId="0" borderId="0" xfId="0" applyNumberFormat="1" applyFill="1" applyBorder="1"/>
    <xf numFmtId="167" fontId="0" fillId="0" borderId="1" xfId="0" applyNumberFormat="1" applyFill="1" applyBorder="1"/>
    <xf numFmtId="166" fontId="0" fillId="0" borderId="1" xfId="0" applyNumberFormat="1" applyFill="1" applyBorder="1"/>
    <xf numFmtId="0" fontId="0" fillId="0" borderId="3" xfId="0" applyFill="1" applyBorder="1" applyAlignment="1">
      <alignment horizontal="right"/>
    </xf>
    <xf numFmtId="167" fontId="0" fillId="0" borderId="3" xfId="0" applyNumberFormat="1" applyFill="1" applyBorder="1"/>
    <xf numFmtId="166" fontId="0" fillId="0" borderId="3" xfId="0" applyNumberFormat="1" applyFill="1" applyBorder="1"/>
    <xf numFmtId="0" fontId="0" fillId="0" borderId="6" xfId="0" applyNumberFormat="1" applyFill="1" applyBorder="1"/>
    <xf numFmtId="165" fontId="4" fillId="0" borderId="0" xfId="0" applyNumberFormat="1" applyFont="1" applyFill="1" applyBorder="1"/>
    <xf numFmtId="165" fontId="4" fillId="0" borderId="1" xfId="0" applyNumberFormat="1" applyFont="1" applyFill="1" applyBorder="1"/>
    <xf numFmtId="9" fontId="0" fillId="0" borderId="0" xfId="0" applyNumberFormat="1" applyFill="1"/>
    <xf numFmtId="165" fontId="4" fillId="0" borderId="0" xfId="0" applyNumberFormat="1" applyFont="1" applyFill="1"/>
    <xf numFmtId="0" fontId="0" fillId="0" borderId="7" xfId="0" applyNumberFormat="1" applyFill="1" applyBorder="1"/>
    <xf numFmtId="0" fontId="0" fillId="0" borderId="11" xfId="0" applyNumberFormat="1" applyFill="1" applyBorder="1"/>
    <xf numFmtId="2" fontId="0" fillId="0" borderId="2" xfId="0" applyNumberFormat="1" applyBorder="1"/>
    <xf numFmtId="2" fontId="0" fillId="0" borderId="8" xfId="0" applyNumberFormat="1" applyFill="1" applyBorder="1"/>
    <xf numFmtId="43" fontId="0" fillId="0" borderId="1" xfId="1" applyFont="1" applyFill="1" applyBorder="1"/>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226"/>
  <sheetViews>
    <sheetView tabSelected="1" zoomScale="80" zoomScaleNormal="80" workbookViewId="0">
      <pane ySplit="1" topLeftCell="A179" activePane="bottomLeft" state="frozen"/>
      <selection pane="bottomLeft" activeCell="P168" sqref="P168"/>
    </sheetView>
  </sheetViews>
  <sheetFormatPr baseColWidth="10" defaultRowHeight="15" x14ac:dyDescent="0.25"/>
  <cols>
    <col min="1" max="1" width="6.5703125" bestFit="1" customWidth="1"/>
    <col min="2" max="2" width="17.5703125" bestFit="1" customWidth="1"/>
    <col min="4" max="6" width="11.42578125" customWidth="1"/>
    <col min="7" max="7" width="13.5703125" customWidth="1"/>
    <col min="8" max="9" width="11.42578125" customWidth="1"/>
    <col min="10" max="10" width="20.28515625" customWidth="1"/>
    <col min="11" max="11" width="20.42578125" customWidth="1"/>
    <col min="12" max="13" width="11.42578125" customWidth="1"/>
    <col min="14" max="15" width="36.7109375" bestFit="1" customWidth="1"/>
    <col min="36" max="37" width="37.140625" bestFit="1" customWidth="1"/>
    <col min="38" max="38" width="19.28515625" style="105" customWidth="1"/>
  </cols>
  <sheetData>
    <row r="1" spans="1:49" s="5" customFormat="1" x14ac:dyDescent="0.25">
      <c r="A1" s="1" t="s">
        <v>0</v>
      </c>
      <c r="B1" s="1" t="s">
        <v>1</v>
      </c>
      <c r="C1" s="1" t="s">
        <v>2</v>
      </c>
      <c r="D1" s="1" t="s">
        <v>3</v>
      </c>
      <c r="E1" s="1" t="s">
        <v>4</v>
      </c>
      <c r="F1" s="1" t="s">
        <v>5</v>
      </c>
      <c r="G1" s="1" t="s">
        <v>6</v>
      </c>
      <c r="H1" s="1" t="s">
        <v>7</v>
      </c>
      <c r="I1" s="1" t="s">
        <v>8</v>
      </c>
      <c r="J1" s="1" t="s">
        <v>9</v>
      </c>
      <c r="K1" s="1" t="s">
        <v>10</v>
      </c>
      <c r="L1" s="1" t="s">
        <v>11</v>
      </c>
      <c r="M1" s="1" t="s">
        <v>12</v>
      </c>
      <c r="N1" s="1" t="s">
        <v>239</v>
      </c>
      <c r="O1" s="1" t="s">
        <v>238</v>
      </c>
      <c r="P1" s="1" t="s">
        <v>13</v>
      </c>
      <c r="Q1" s="1" t="s">
        <v>14</v>
      </c>
      <c r="R1" s="2" t="s">
        <v>15</v>
      </c>
      <c r="S1" s="1" t="s">
        <v>16</v>
      </c>
      <c r="T1" s="1" t="s">
        <v>240</v>
      </c>
      <c r="U1" s="1" t="s">
        <v>241</v>
      </c>
      <c r="V1" s="1" t="s">
        <v>242</v>
      </c>
      <c r="W1" s="1" t="s">
        <v>243</v>
      </c>
      <c r="X1" s="1" t="s">
        <v>244</v>
      </c>
      <c r="Y1" s="1" t="s">
        <v>245</v>
      </c>
      <c r="Z1" s="1" t="s">
        <v>246</v>
      </c>
      <c r="AA1" s="1" t="s">
        <v>247</v>
      </c>
      <c r="AB1" s="1" t="s">
        <v>248</v>
      </c>
      <c r="AC1" s="1" t="s">
        <v>249</v>
      </c>
      <c r="AD1" s="1" t="s">
        <v>250</v>
      </c>
      <c r="AE1" s="1" t="s">
        <v>251</v>
      </c>
      <c r="AF1" s="1" t="s">
        <v>252</v>
      </c>
      <c r="AG1" s="1" t="s">
        <v>253</v>
      </c>
      <c r="AH1" s="1" t="s">
        <v>254</v>
      </c>
      <c r="AI1" s="1" t="s">
        <v>255</v>
      </c>
      <c r="AJ1" s="1" t="s">
        <v>256</v>
      </c>
      <c r="AK1" s="1" t="s">
        <v>257</v>
      </c>
      <c r="AL1" s="104" t="s">
        <v>17</v>
      </c>
      <c r="AM1" s="1" t="s">
        <v>18</v>
      </c>
      <c r="AN1" s="1" t="s">
        <v>19</v>
      </c>
      <c r="AO1" s="1" t="s">
        <v>20</v>
      </c>
      <c r="AP1" s="1" t="s">
        <v>21</v>
      </c>
      <c r="AQ1" s="1" t="s">
        <v>22</v>
      </c>
      <c r="AR1" s="1" t="s">
        <v>23</v>
      </c>
      <c r="AS1" s="1" t="s">
        <v>24</v>
      </c>
      <c r="AT1" s="1" t="s">
        <v>25</v>
      </c>
      <c r="AU1" s="3" t="s">
        <v>26</v>
      </c>
      <c r="AV1" s="1" t="s">
        <v>27</v>
      </c>
      <c r="AW1" s="4" t="s">
        <v>28</v>
      </c>
    </row>
    <row r="2" spans="1:49" s="19" customFormat="1" x14ac:dyDescent="0.25">
      <c r="A2" s="11">
        <v>10</v>
      </c>
      <c r="B2" s="19" t="s">
        <v>37</v>
      </c>
      <c r="C2" s="19">
        <v>2023</v>
      </c>
      <c r="D2" s="19" t="s">
        <v>38</v>
      </c>
      <c r="E2" s="19" t="s">
        <v>29</v>
      </c>
      <c r="F2" s="19">
        <v>51.4</v>
      </c>
      <c r="G2" s="19">
        <v>24106</v>
      </c>
      <c r="H2" s="19" t="s">
        <v>30</v>
      </c>
      <c r="I2" s="19">
        <v>4029</v>
      </c>
      <c r="J2" s="19" t="s">
        <v>39</v>
      </c>
      <c r="K2" s="19" t="s">
        <v>40</v>
      </c>
      <c r="L2" s="19" t="s">
        <v>31</v>
      </c>
      <c r="M2" s="19">
        <v>22.7</v>
      </c>
      <c r="N2" s="12" t="s">
        <v>42</v>
      </c>
      <c r="O2" s="19" t="s">
        <v>41</v>
      </c>
      <c r="P2" s="20" t="s">
        <v>34</v>
      </c>
      <c r="Q2" s="21">
        <v>0.95050168357062925</v>
      </c>
      <c r="R2" s="21">
        <v>0.83895277660754186</v>
      </c>
      <c r="S2" s="21">
        <v>1.1019869261066659</v>
      </c>
      <c r="T2" s="95">
        <f t="shared" ref="T2:T57" si="0">LN(Q2)</f>
        <v>-5.0765345807847577E-2</v>
      </c>
      <c r="U2" s="94">
        <f t="shared" ref="U2:U57" si="1">LN(R2)</f>
        <v>-0.17560085942971054</v>
      </c>
      <c r="V2" s="94">
        <f t="shared" ref="V2:V57" si="2">LN(S2)</f>
        <v>9.7114846873292957E-2</v>
      </c>
      <c r="W2" s="94">
        <f t="shared" ref="W2:W57" si="3">(V2-U2)/(2*1.959964)</f>
        <v>6.9571611086480037E-2</v>
      </c>
      <c r="X2" s="21"/>
      <c r="Y2" s="21"/>
      <c r="Z2" s="21"/>
      <c r="AA2" s="21"/>
      <c r="AB2" s="21"/>
      <c r="AC2" s="21"/>
      <c r="AD2" s="21" t="s">
        <v>42</v>
      </c>
      <c r="AE2" s="21" t="s">
        <v>41</v>
      </c>
      <c r="AF2" s="21"/>
      <c r="AG2" s="21"/>
      <c r="AH2" s="21"/>
      <c r="AI2" s="21"/>
      <c r="AJ2" s="21"/>
      <c r="AK2" s="21"/>
      <c r="AL2" s="106" t="s">
        <v>43</v>
      </c>
      <c r="AM2" s="19" t="s">
        <v>35</v>
      </c>
      <c r="AN2" s="19" t="s">
        <v>35</v>
      </c>
      <c r="AO2" s="19" t="s">
        <v>35</v>
      </c>
      <c r="AP2" s="19" t="s">
        <v>35</v>
      </c>
      <c r="AQ2" s="19" t="s">
        <v>35</v>
      </c>
      <c r="AR2" s="19" t="s">
        <v>35</v>
      </c>
      <c r="AT2" s="19" t="s">
        <v>35</v>
      </c>
    </row>
    <row r="3" spans="1:49" s="19" customFormat="1" x14ac:dyDescent="0.25">
      <c r="A3" s="11">
        <v>10</v>
      </c>
      <c r="N3" s="12" t="s">
        <v>44</v>
      </c>
      <c r="O3" s="19" t="s">
        <v>41</v>
      </c>
      <c r="P3" s="20" t="s">
        <v>34</v>
      </c>
      <c r="Q3" s="21">
        <v>0.85454640970306983</v>
      </c>
      <c r="R3" s="21">
        <v>0.77773340323584628</v>
      </c>
      <c r="S3" s="21">
        <v>0.93422622652007425</v>
      </c>
      <c r="T3" s="95">
        <f t="shared" si="0"/>
        <v>-0.1571844657854021</v>
      </c>
      <c r="U3" s="94">
        <f t="shared" si="1"/>
        <v>-0.25137148289097277</v>
      </c>
      <c r="V3" s="94">
        <f t="shared" si="2"/>
        <v>-6.8036657533758566E-2</v>
      </c>
      <c r="W3" s="94">
        <f t="shared" si="3"/>
        <v>4.6769947141175605E-2</v>
      </c>
      <c r="X3" s="21" t="s">
        <v>36</v>
      </c>
      <c r="Y3" s="21" t="s">
        <v>33</v>
      </c>
      <c r="Z3" s="21" t="s">
        <v>44</v>
      </c>
      <c r="AA3" s="21" t="s">
        <v>33</v>
      </c>
      <c r="AB3" s="21"/>
      <c r="AC3" s="21"/>
      <c r="AD3" s="21" t="s">
        <v>44</v>
      </c>
      <c r="AE3" s="21" t="s">
        <v>41</v>
      </c>
      <c r="AF3" s="21"/>
      <c r="AG3" s="21"/>
      <c r="AH3" s="21"/>
      <c r="AI3" s="21"/>
      <c r="AJ3" s="21"/>
      <c r="AK3" s="21"/>
      <c r="AL3" s="106"/>
    </row>
    <row r="4" spans="1:49" s="19" customFormat="1" x14ac:dyDescent="0.25">
      <c r="A4" s="11">
        <v>10</v>
      </c>
      <c r="N4" s="12" t="s">
        <v>45</v>
      </c>
      <c r="O4" s="19" t="s">
        <v>41</v>
      </c>
      <c r="P4" s="20" t="s">
        <v>34</v>
      </c>
      <c r="Q4" s="21">
        <v>0.82347422672364923</v>
      </c>
      <c r="R4" s="21">
        <v>0.71838361883801971</v>
      </c>
      <c r="S4" s="21">
        <v>0.95050168357062925</v>
      </c>
      <c r="T4" s="95">
        <f t="shared" si="0"/>
        <v>-0.19422302709325245</v>
      </c>
      <c r="U4" s="94">
        <f t="shared" si="1"/>
        <v>-0.33075156453973059</v>
      </c>
      <c r="V4" s="94">
        <f t="shared" si="2"/>
        <v>-5.0765345807847577E-2</v>
      </c>
      <c r="W4" s="94">
        <f t="shared" si="3"/>
        <v>7.1426367711826089E-2</v>
      </c>
      <c r="X4" s="21" t="s">
        <v>36</v>
      </c>
      <c r="Y4" s="21" t="s">
        <v>33</v>
      </c>
      <c r="Z4" s="21" t="s">
        <v>45</v>
      </c>
      <c r="AA4" s="21" t="s">
        <v>33</v>
      </c>
      <c r="AB4" s="21"/>
      <c r="AC4" s="21"/>
      <c r="AD4" s="21" t="s">
        <v>45</v>
      </c>
      <c r="AE4" s="21" t="s">
        <v>41</v>
      </c>
      <c r="AF4" s="21"/>
      <c r="AG4" s="21"/>
      <c r="AH4" s="21"/>
      <c r="AI4" s="21"/>
      <c r="AJ4" s="21"/>
      <c r="AK4" s="21"/>
      <c r="AL4" s="106"/>
    </row>
    <row r="5" spans="1:49" s="19" customFormat="1" x14ac:dyDescent="0.25">
      <c r="A5" s="11">
        <v>10</v>
      </c>
      <c r="N5" s="25" t="s">
        <v>46</v>
      </c>
      <c r="O5" s="28" t="s">
        <v>41</v>
      </c>
      <c r="P5" s="20" t="s">
        <v>34</v>
      </c>
      <c r="Q5" s="29">
        <v>1.0167221606986336</v>
      </c>
      <c r="R5" s="29">
        <v>0.90201360772518602</v>
      </c>
      <c r="S5" s="29">
        <v>1.1368580966171624</v>
      </c>
      <c r="T5" s="95">
        <f t="shared" si="0"/>
        <v>1.6583884755280213E-2</v>
      </c>
      <c r="U5" s="94">
        <f t="shared" si="1"/>
        <v>-0.10312567286347922</v>
      </c>
      <c r="V5" s="94">
        <f t="shared" si="2"/>
        <v>0.1282684018935473</v>
      </c>
      <c r="W5" s="94">
        <f t="shared" si="3"/>
        <v>5.9030184931209581E-2</v>
      </c>
      <c r="X5" s="29" t="s">
        <v>36</v>
      </c>
      <c r="Y5" s="29" t="s">
        <v>33</v>
      </c>
      <c r="Z5" s="29" t="s">
        <v>46</v>
      </c>
      <c r="AA5" s="29" t="s">
        <v>33</v>
      </c>
      <c r="AB5" s="29"/>
      <c r="AC5" s="29"/>
      <c r="AD5" s="29" t="s">
        <v>46</v>
      </c>
      <c r="AE5" s="29" t="s">
        <v>41</v>
      </c>
      <c r="AF5" s="29"/>
      <c r="AG5" s="29"/>
      <c r="AH5" s="29"/>
      <c r="AI5" s="29"/>
      <c r="AJ5" s="29"/>
      <c r="AK5" s="29"/>
      <c r="AL5" s="106"/>
    </row>
    <row r="6" spans="1:49" s="19" customFormat="1" x14ac:dyDescent="0.25">
      <c r="A6" s="11">
        <v>10</v>
      </c>
      <c r="N6" s="25" t="s">
        <v>279</v>
      </c>
      <c r="O6" s="19" t="s">
        <v>41</v>
      </c>
      <c r="P6" s="20" t="s">
        <v>34</v>
      </c>
      <c r="Q6" s="21">
        <v>0.88607723922252846</v>
      </c>
      <c r="R6" s="21">
        <v>0.83895277660754186</v>
      </c>
      <c r="S6" s="21">
        <v>0.95050168357062925</v>
      </c>
      <c r="T6" s="95">
        <f t="shared" si="0"/>
        <v>-0.12095115472472563</v>
      </c>
      <c r="U6" s="94">
        <f t="shared" si="1"/>
        <v>-0.17560085942971054</v>
      </c>
      <c r="V6" s="94">
        <f t="shared" si="2"/>
        <v>-5.0765345807847577E-2</v>
      </c>
      <c r="W6" s="94">
        <f t="shared" si="3"/>
        <v>3.1846379224787537E-2</v>
      </c>
      <c r="X6" s="21" t="s">
        <v>32</v>
      </c>
      <c r="Y6" s="21" t="s">
        <v>33</v>
      </c>
      <c r="Z6" s="21"/>
      <c r="AA6" s="21"/>
      <c r="AB6" s="21"/>
      <c r="AC6" s="21"/>
      <c r="AD6" s="21" t="s">
        <v>32</v>
      </c>
      <c r="AE6" s="21" t="s">
        <v>41</v>
      </c>
      <c r="AF6" s="21"/>
      <c r="AG6" s="21"/>
      <c r="AH6" s="21"/>
      <c r="AI6" s="21"/>
      <c r="AJ6" s="25" t="s">
        <v>279</v>
      </c>
      <c r="AK6" s="21" t="s">
        <v>33</v>
      </c>
      <c r="AL6" s="106"/>
    </row>
    <row r="7" spans="1:49" s="19" customFormat="1" x14ac:dyDescent="0.25">
      <c r="A7" s="11">
        <v>10</v>
      </c>
      <c r="N7" s="18" t="s">
        <v>259</v>
      </c>
      <c r="O7" s="22" t="s">
        <v>41</v>
      </c>
      <c r="P7" s="23" t="s">
        <v>34</v>
      </c>
      <c r="Q7" s="24">
        <v>0.90201360772518602</v>
      </c>
      <c r="R7" s="24">
        <v>0.85454640970306983</v>
      </c>
      <c r="S7" s="24">
        <v>0.96688938603930319</v>
      </c>
      <c r="T7" s="96">
        <f t="shared" si="0"/>
        <v>-0.10312567286347922</v>
      </c>
      <c r="U7" s="97">
        <f t="shared" si="1"/>
        <v>-0.1571844657854021</v>
      </c>
      <c r="V7" s="97">
        <f t="shared" si="2"/>
        <v>-3.3671178862532396E-2</v>
      </c>
      <c r="W7" s="97">
        <f t="shared" si="3"/>
        <v>3.150907029998247E-2</v>
      </c>
      <c r="X7" s="24" t="s">
        <v>32</v>
      </c>
      <c r="Y7" s="24" t="s">
        <v>33</v>
      </c>
      <c r="Z7" s="24"/>
      <c r="AA7" s="24"/>
      <c r="AB7" s="24"/>
      <c r="AC7" s="24"/>
      <c r="AD7" s="24" t="s">
        <v>32</v>
      </c>
      <c r="AE7" s="24" t="s">
        <v>41</v>
      </c>
      <c r="AF7" s="24"/>
      <c r="AG7" s="24"/>
      <c r="AH7" s="24"/>
      <c r="AI7" s="24"/>
      <c r="AJ7" s="18" t="s">
        <v>259</v>
      </c>
      <c r="AK7" s="127" t="s">
        <v>33</v>
      </c>
      <c r="AL7" s="106"/>
    </row>
    <row r="8" spans="1:49" s="19" customFormat="1" x14ac:dyDescent="0.25">
      <c r="A8" s="11">
        <v>10</v>
      </c>
      <c r="N8" s="12" t="s">
        <v>44</v>
      </c>
      <c r="O8" s="19" t="s">
        <v>42</v>
      </c>
      <c r="P8" s="20" t="s">
        <v>34</v>
      </c>
      <c r="Q8" s="21">
        <v>0.88607723922252846</v>
      </c>
      <c r="R8" s="21">
        <v>0.76271954620410554</v>
      </c>
      <c r="S8" s="21">
        <v>1.0167221606986336</v>
      </c>
      <c r="T8" s="95">
        <f t="shared" si="0"/>
        <v>-0.12095115472472563</v>
      </c>
      <c r="U8" s="94">
        <f t="shared" si="1"/>
        <v>-0.27086488249629154</v>
      </c>
      <c r="V8" s="94">
        <f t="shared" si="2"/>
        <v>1.6583884755280213E-2</v>
      </c>
      <c r="W8" s="94">
        <f t="shared" si="3"/>
        <v>7.3330114035658756E-2</v>
      </c>
      <c r="X8" s="21" t="s">
        <v>36</v>
      </c>
      <c r="Y8" s="21" t="s">
        <v>33</v>
      </c>
      <c r="Z8" s="21" t="s">
        <v>44</v>
      </c>
      <c r="AA8" s="21" t="s">
        <v>33</v>
      </c>
      <c r="AB8" s="21"/>
      <c r="AC8" s="21"/>
      <c r="AD8" s="21" t="s">
        <v>44</v>
      </c>
      <c r="AE8" s="21" t="s">
        <v>42</v>
      </c>
      <c r="AF8" s="21"/>
      <c r="AG8" s="21"/>
      <c r="AH8" s="21"/>
      <c r="AI8" s="21"/>
      <c r="AJ8" s="21"/>
      <c r="AK8" s="21"/>
      <c r="AL8" s="106"/>
    </row>
    <row r="9" spans="1:49" s="19" customFormat="1" x14ac:dyDescent="0.25">
      <c r="A9" s="11">
        <v>10</v>
      </c>
      <c r="N9" s="12" t="s">
        <v>45</v>
      </c>
      <c r="O9" s="19" t="s">
        <v>42</v>
      </c>
      <c r="P9" s="20" t="s">
        <v>34</v>
      </c>
      <c r="Q9" s="21">
        <v>0.85454640970306983</v>
      </c>
      <c r="R9" s="21">
        <v>0.71838361883801971</v>
      </c>
      <c r="S9" s="21">
        <v>1.0335550649901863</v>
      </c>
      <c r="T9" s="95">
        <f t="shared" si="0"/>
        <v>-0.1571844657854021</v>
      </c>
      <c r="U9" s="94">
        <f t="shared" si="1"/>
        <v>-0.33075156453973059</v>
      </c>
      <c r="V9" s="94">
        <f t="shared" si="2"/>
        <v>3.3004378826966184E-2</v>
      </c>
      <c r="W9" s="94">
        <f t="shared" si="3"/>
        <v>9.2796587939037847E-2</v>
      </c>
      <c r="X9" s="21" t="s">
        <v>36</v>
      </c>
      <c r="Y9" s="21" t="s">
        <v>33</v>
      </c>
      <c r="Z9" s="21" t="s">
        <v>45</v>
      </c>
      <c r="AA9" s="21" t="s">
        <v>33</v>
      </c>
      <c r="AB9" s="21"/>
      <c r="AC9" s="21"/>
      <c r="AD9" s="21" t="s">
        <v>45</v>
      </c>
      <c r="AE9" s="21" t="s">
        <v>42</v>
      </c>
      <c r="AF9" s="21"/>
      <c r="AG9" s="21"/>
      <c r="AH9" s="21"/>
      <c r="AI9" s="21"/>
      <c r="AJ9" s="21"/>
      <c r="AK9" s="21"/>
      <c r="AL9" s="106"/>
    </row>
    <row r="10" spans="1:49" s="19" customFormat="1" x14ac:dyDescent="0.25">
      <c r="A10" s="11">
        <v>10</v>
      </c>
      <c r="N10" s="25" t="s">
        <v>46</v>
      </c>
      <c r="O10" s="28" t="s">
        <v>42</v>
      </c>
      <c r="P10" s="20" t="s">
        <v>34</v>
      </c>
      <c r="Q10" s="29">
        <v>1.0504983497704847</v>
      </c>
      <c r="R10" s="29">
        <v>0.88607723922252846</v>
      </c>
      <c r="S10" s="29">
        <v>1.2440602645852992</v>
      </c>
      <c r="T10" s="95">
        <f t="shared" si="0"/>
        <v>4.9264670402573985E-2</v>
      </c>
      <c r="U10" s="94">
        <f t="shared" si="1"/>
        <v>-0.12095115472472563</v>
      </c>
      <c r="V10" s="94">
        <f t="shared" si="2"/>
        <v>0.21838043734400658</v>
      </c>
      <c r="W10" s="94">
        <f t="shared" si="3"/>
        <v>8.6565771633747401E-2</v>
      </c>
      <c r="X10" s="29" t="s">
        <v>36</v>
      </c>
      <c r="Y10" s="29" t="s">
        <v>33</v>
      </c>
      <c r="Z10" s="29" t="s">
        <v>46</v>
      </c>
      <c r="AA10" s="29" t="s">
        <v>33</v>
      </c>
      <c r="AB10" s="29"/>
      <c r="AC10" s="29"/>
      <c r="AD10" s="29" t="s">
        <v>46</v>
      </c>
      <c r="AE10" s="29" t="s">
        <v>42</v>
      </c>
      <c r="AF10" s="29"/>
      <c r="AG10" s="29"/>
      <c r="AH10" s="29"/>
      <c r="AI10" s="29"/>
      <c r="AJ10" s="29"/>
      <c r="AK10" s="29"/>
      <c r="AL10" s="106"/>
    </row>
    <row r="11" spans="1:49" s="19" customFormat="1" x14ac:dyDescent="0.25">
      <c r="A11" s="11">
        <v>10</v>
      </c>
      <c r="N11" s="25" t="s">
        <v>279</v>
      </c>
      <c r="O11" s="19" t="s">
        <v>42</v>
      </c>
      <c r="P11" s="20" t="s">
        <v>34</v>
      </c>
      <c r="Q11" s="21">
        <v>0.9180634032924686</v>
      </c>
      <c r="R11" s="21">
        <v>0.80811118948227534</v>
      </c>
      <c r="S11" s="21">
        <v>1.0504983497704847</v>
      </c>
      <c r="T11" s="95">
        <f t="shared" si="0"/>
        <v>-8.5488823979250964E-2</v>
      </c>
      <c r="U11" s="94">
        <f t="shared" si="1"/>
        <v>-0.21305561918314148</v>
      </c>
      <c r="V11" s="94">
        <f t="shared" si="2"/>
        <v>4.9264670402573985E-2</v>
      </c>
      <c r="W11" s="94">
        <f t="shared" si="3"/>
        <v>6.6919670357648273E-2</v>
      </c>
      <c r="X11" s="21" t="s">
        <v>32</v>
      </c>
      <c r="Y11" s="21" t="s">
        <v>33</v>
      </c>
      <c r="Z11" s="21"/>
      <c r="AA11" s="21"/>
      <c r="AB11" s="21"/>
      <c r="AC11" s="21"/>
      <c r="AD11" s="21" t="s">
        <v>32</v>
      </c>
      <c r="AE11" s="21" t="s">
        <v>42</v>
      </c>
      <c r="AF11" s="21"/>
      <c r="AG11" s="21"/>
      <c r="AH11" s="21"/>
      <c r="AI11" s="21"/>
      <c r="AJ11" s="25" t="s">
        <v>279</v>
      </c>
      <c r="AK11" s="21" t="s">
        <v>33</v>
      </c>
      <c r="AL11" s="106"/>
    </row>
    <row r="12" spans="1:49" s="19" customFormat="1" x14ac:dyDescent="0.25">
      <c r="A12" s="11">
        <v>10</v>
      </c>
      <c r="N12" s="18" t="s">
        <v>259</v>
      </c>
      <c r="O12" s="22" t="s">
        <v>42</v>
      </c>
      <c r="P12" s="23" t="s">
        <v>34</v>
      </c>
      <c r="Q12" s="24">
        <v>0.93422622652007425</v>
      </c>
      <c r="R12" s="24">
        <v>0.80811118948227534</v>
      </c>
      <c r="S12" s="24">
        <v>1.0847146318538323</v>
      </c>
      <c r="T12" s="96">
        <f t="shared" si="0"/>
        <v>-6.8036657533758566E-2</v>
      </c>
      <c r="U12" s="97">
        <f t="shared" si="1"/>
        <v>-0.21305561918314148</v>
      </c>
      <c r="V12" s="97">
        <f t="shared" si="2"/>
        <v>8.1316940282386799E-2</v>
      </c>
      <c r="W12" s="97">
        <f t="shared" si="3"/>
        <v>7.5096420001981731E-2</v>
      </c>
      <c r="X12" s="24" t="s">
        <v>32</v>
      </c>
      <c r="Y12" s="24" t="s">
        <v>33</v>
      </c>
      <c r="Z12" s="24"/>
      <c r="AA12" s="24"/>
      <c r="AB12" s="24"/>
      <c r="AC12" s="24"/>
      <c r="AD12" s="24" t="s">
        <v>32</v>
      </c>
      <c r="AE12" s="24" t="s">
        <v>42</v>
      </c>
      <c r="AF12" s="24"/>
      <c r="AG12" s="24"/>
      <c r="AH12" s="24"/>
      <c r="AI12" s="24"/>
      <c r="AJ12" s="18" t="s">
        <v>259</v>
      </c>
      <c r="AK12" s="127" t="s">
        <v>33</v>
      </c>
      <c r="AL12" s="106"/>
    </row>
    <row r="13" spans="1:49" s="19" customFormat="1" x14ac:dyDescent="0.25">
      <c r="A13" s="11">
        <v>10</v>
      </c>
      <c r="N13" s="12" t="s">
        <v>45</v>
      </c>
      <c r="O13" s="19" t="s">
        <v>44</v>
      </c>
      <c r="P13" s="20" t="s">
        <v>34</v>
      </c>
      <c r="Q13" s="21">
        <v>0.96688938603930319</v>
      </c>
      <c r="R13" s="21">
        <v>0.80811118948227534</v>
      </c>
      <c r="S13" s="21">
        <v>1.1544562959859641</v>
      </c>
      <c r="T13" s="95">
        <f t="shared" si="0"/>
        <v>-3.3671178862532396E-2</v>
      </c>
      <c r="U13" s="94">
        <f t="shared" si="1"/>
        <v>-0.21305561918314148</v>
      </c>
      <c r="V13" s="94">
        <f t="shared" si="2"/>
        <v>0.14362949373508743</v>
      </c>
      <c r="W13" s="94">
        <f t="shared" si="3"/>
        <v>9.0992771530045674E-2</v>
      </c>
      <c r="X13" s="21"/>
      <c r="Y13" s="21"/>
      <c r="Z13" s="21" t="s">
        <v>45</v>
      </c>
      <c r="AA13" s="21" t="s">
        <v>44</v>
      </c>
      <c r="AB13" s="21"/>
      <c r="AC13" s="21"/>
      <c r="AD13" s="49"/>
      <c r="AE13" s="49"/>
      <c r="AF13" s="21"/>
      <c r="AG13" s="21"/>
      <c r="AH13" s="21"/>
      <c r="AI13" s="21"/>
      <c r="AJ13" s="21"/>
      <c r="AK13" s="21"/>
      <c r="AL13" s="106"/>
    </row>
    <row r="14" spans="1:49" s="19" customFormat="1" x14ac:dyDescent="0.25">
      <c r="A14" s="11">
        <v>10</v>
      </c>
      <c r="N14" s="12" t="s">
        <v>46</v>
      </c>
      <c r="O14" s="19" t="s">
        <v>44</v>
      </c>
      <c r="P14" s="20" t="s">
        <v>34</v>
      </c>
      <c r="Q14" s="21">
        <v>1.1721624604432719</v>
      </c>
      <c r="R14" s="21">
        <v>1.0675516566512273</v>
      </c>
      <c r="S14" s="21">
        <v>1.2991015558852266</v>
      </c>
      <c r="T14" s="95">
        <f t="shared" si="0"/>
        <v>0.15885029967387485</v>
      </c>
      <c r="U14" s="94">
        <f t="shared" si="1"/>
        <v>6.5367855255468857E-2</v>
      </c>
      <c r="V14" s="94">
        <f t="shared" si="2"/>
        <v>0.26167291468277454</v>
      </c>
      <c r="W14" s="94">
        <f t="shared" si="3"/>
        <v>5.0078741096087911E-2</v>
      </c>
      <c r="X14" s="21"/>
      <c r="Y14" s="21"/>
      <c r="Z14" s="21" t="s">
        <v>46</v>
      </c>
      <c r="AA14" s="21" t="s">
        <v>44</v>
      </c>
      <c r="AB14" s="21"/>
      <c r="AC14" s="21"/>
      <c r="AD14" s="49"/>
      <c r="AE14" s="49"/>
      <c r="AF14" s="21"/>
      <c r="AG14" s="21"/>
      <c r="AH14" s="21"/>
      <c r="AI14" s="21"/>
      <c r="AJ14" s="21"/>
      <c r="AK14" s="21"/>
      <c r="AL14" s="106"/>
    </row>
    <row r="15" spans="1:49" s="19" customFormat="1" x14ac:dyDescent="0.25">
      <c r="A15" s="11">
        <v>10</v>
      </c>
      <c r="N15" s="25" t="s">
        <v>279</v>
      </c>
      <c r="O15" s="19" t="s">
        <v>44</v>
      </c>
      <c r="P15" s="20" t="s">
        <v>34</v>
      </c>
      <c r="Q15" s="21">
        <v>1.0335550649901863</v>
      </c>
      <c r="R15" s="21">
        <v>0.95050168357062925</v>
      </c>
      <c r="S15" s="21">
        <v>1.1193681945455141</v>
      </c>
      <c r="T15" s="95">
        <f t="shared" si="0"/>
        <v>3.3004378826966184E-2</v>
      </c>
      <c r="U15" s="94">
        <f t="shared" si="1"/>
        <v>-5.0765345807847577E-2</v>
      </c>
      <c r="V15" s="94">
        <f t="shared" si="2"/>
        <v>0.11276441412302472</v>
      </c>
      <c r="W15" s="94">
        <f t="shared" si="3"/>
        <v>4.1717541733131906E-2</v>
      </c>
      <c r="X15" s="29" t="s">
        <v>32</v>
      </c>
      <c r="Y15" s="29" t="s">
        <v>36</v>
      </c>
      <c r="Z15" s="29" t="s">
        <v>32</v>
      </c>
      <c r="AA15" s="29" t="s">
        <v>44</v>
      </c>
      <c r="AB15" s="29"/>
      <c r="AC15" s="29"/>
      <c r="AD15" s="36"/>
      <c r="AE15" s="36"/>
      <c r="AF15" s="29"/>
      <c r="AG15" s="29"/>
      <c r="AH15" s="29"/>
      <c r="AI15" s="29"/>
      <c r="AJ15" s="25" t="s">
        <v>279</v>
      </c>
      <c r="AK15" s="128" t="s">
        <v>44</v>
      </c>
      <c r="AL15" s="106"/>
    </row>
    <row r="16" spans="1:49" s="19" customFormat="1" x14ac:dyDescent="0.25">
      <c r="A16" s="11">
        <v>10</v>
      </c>
      <c r="N16" s="18" t="s">
        <v>259</v>
      </c>
      <c r="O16" s="22" t="s">
        <v>44</v>
      </c>
      <c r="P16" s="23" t="s">
        <v>34</v>
      </c>
      <c r="Q16" s="24">
        <v>1.0504983497704847</v>
      </c>
      <c r="R16" s="24">
        <v>0.96688938603930319</v>
      </c>
      <c r="S16" s="24">
        <v>1.1544562959859641</v>
      </c>
      <c r="T16" s="96">
        <f t="shared" si="0"/>
        <v>4.9264670402573985E-2</v>
      </c>
      <c r="U16" s="97">
        <f t="shared" si="1"/>
        <v>-3.3671178862532396E-2</v>
      </c>
      <c r="V16" s="97">
        <f t="shared" si="2"/>
        <v>0.14362949373508743</v>
      </c>
      <c r="W16" s="97">
        <f t="shared" si="3"/>
        <v>4.5230594183775778E-2</v>
      </c>
      <c r="X16" s="24" t="s">
        <v>32</v>
      </c>
      <c r="Y16" s="24" t="s">
        <v>36</v>
      </c>
      <c r="Z16" s="24" t="s">
        <v>32</v>
      </c>
      <c r="AA16" s="24" t="s">
        <v>44</v>
      </c>
      <c r="AB16" s="24"/>
      <c r="AC16" s="24"/>
      <c r="AD16" s="38"/>
      <c r="AE16" s="38"/>
      <c r="AF16" s="24"/>
      <c r="AG16" s="24"/>
      <c r="AH16" s="24"/>
      <c r="AI16" s="24"/>
      <c r="AJ16" s="18" t="s">
        <v>259</v>
      </c>
      <c r="AK16" s="127" t="s">
        <v>44</v>
      </c>
      <c r="AL16" s="106"/>
    </row>
    <row r="17" spans="1:48" s="19" customFormat="1" x14ac:dyDescent="0.25">
      <c r="A17" s="11">
        <v>10</v>
      </c>
      <c r="N17" s="12" t="s">
        <v>46</v>
      </c>
      <c r="O17" s="19" t="s">
        <v>45</v>
      </c>
      <c r="P17" s="20" t="s">
        <v>34</v>
      </c>
      <c r="Q17" s="21">
        <v>1.207897375899581</v>
      </c>
      <c r="R17" s="21">
        <v>1.0167221606986336</v>
      </c>
      <c r="S17" s="21">
        <v>1.4698879914655829</v>
      </c>
      <c r="T17" s="95">
        <f t="shared" si="0"/>
        <v>0.18888114217833868</v>
      </c>
      <c r="U17" s="94">
        <f t="shared" si="1"/>
        <v>1.6583884755280213E-2</v>
      </c>
      <c r="V17" s="94">
        <f t="shared" si="2"/>
        <v>0.38518620160564437</v>
      </c>
      <c r="W17" s="94">
        <f t="shared" si="3"/>
        <v>9.4032930413610702E-2</v>
      </c>
      <c r="X17" s="21"/>
      <c r="Y17" s="21"/>
      <c r="Z17" s="21" t="s">
        <v>46</v>
      </c>
      <c r="AA17" s="21" t="s">
        <v>45</v>
      </c>
      <c r="AB17" s="21"/>
      <c r="AC17" s="21"/>
      <c r="AD17" s="21"/>
      <c r="AE17" s="21"/>
      <c r="AF17" s="21"/>
      <c r="AG17" s="21"/>
      <c r="AH17" s="21"/>
      <c r="AI17" s="21"/>
      <c r="AJ17" s="21"/>
      <c r="AK17" s="21"/>
      <c r="AL17" s="106"/>
    </row>
    <row r="18" spans="1:48" s="19" customFormat="1" x14ac:dyDescent="0.25">
      <c r="A18" s="11">
        <v>10</v>
      </c>
      <c r="N18" s="25" t="s">
        <v>279</v>
      </c>
      <c r="O18" s="28" t="s">
        <v>45</v>
      </c>
      <c r="P18" s="20" t="s">
        <v>34</v>
      </c>
      <c r="Q18" s="29">
        <v>1.0675516566512273</v>
      </c>
      <c r="R18" s="29">
        <v>0.95050168357062925</v>
      </c>
      <c r="S18" s="29">
        <v>1.1899762618196255</v>
      </c>
      <c r="T18" s="95">
        <f t="shared" si="0"/>
        <v>6.5367855255468857E-2</v>
      </c>
      <c r="U18" s="94">
        <f t="shared" si="1"/>
        <v>-5.0765345807847577E-2</v>
      </c>
      <c r="V18" s="94">
        <f t="shared" si="2"/>
        <v>0.17393335887373809</v>
      </c>
      <c r="W18" s="94">
        <f t="shared" si="3"/>
        <v>5.7322150988892061E-2</v>
      </c>
      <c r="X18" s="29" t="s">
        <v>32</v>
      </c>
      <c r="Y18" s="29" t="s">
        <v>36</v>
      </c>
      <c r="Z18" s="29" t="s">
        <v>32</v>
      </c>
      <c r="AA18" s="29" t="s">
        <v>45</v>
      </c>
      <c r="AB18" s="29"/>
      <c r="AC18" s="29"/>
      <c r="AD18" s="29"/>
      <c r="AE18" s="29"/>
      <c r="AF18" s="29"/>
      <c r="AG18" s="29"/>
      <c r="AH18" s="29"/>
      <c r="AI18" s="29"/>
      <c r="AJ18" s="25" t="s">
        <v>279</v>
      </c>
      <c r="AK18" s="29" t="s">
        <v>45</v>
      </c>
      <c r="AL18" s="106"/>
    </row>
    <row r="19" spans="1:48" s="19" customFormat="1" x14ac:dyDescent="0.25">
      <c r="A19" s="11">
        <v>10</v>
      </c>
      <c r="N19" s="18" t="s">
        <v>259</v>
      </c>
      <c r="O19" s="22" t="s">
        <v>45</v>
      </c>
      <c r="P19" s="23" t="s">
        <v>34</v>
      </c>
      <c r="Q19" s="24">
        <v>1.0847146318538323</v>
      </c>
      <c r="R19" s="24">
        <v>0.96688938603930319</v>
      </c>
      <c r="S19" s="24">
        <v>1.2259254823390864</v>
      </c>
      <c r="T19" s="96">
        <f t="shared" si="0"/>
        <v>8.1316940282386799E-2</v>
      </c>
      <c r="U19" s="97">
        <f t="shared" si="1"/>
        <v>-3.3671178862532396E-2</v>
      </c>
      <c r="V19" s="97">
        <f t="shared" si="2"/>
        <v>0.2036960545404152</v>
      </c>
      <c r="W19" s="97">
        <f t="shared" si="3"/>
        <v>6.0553977879937486E-2</v>
      </c>
      <c r="X19" s="24" t="s">
        <v>32</v>
      </c>
      <c r="Y19" s="24" t="s">
        <v>36</v>
      </c>
      <c r="Z19" s="24" t="s">
        <v>32</v>
      </c>
      <c r="AA19" s="24" t="s">
        <v>45</v>
      </c>
      <c r="AB19" s="24"/>
      <c r="AC19" s="24"/>
      <c r="AD19" s="24"/>
      <c r="AE19" s="24"/>
      <c r="AF19" s="24"/>
      <c r="AG19" s="24"/>
      <c r="AH19" s="24"/>
      <c r="AI19" s="24"/>
      <c r="AJ19" s="18" t="s">
        <v>259</v>
      </c>
      <c r="AK19" s="127" t="s">
        <v>45</v>
      </c>
      <c r="AL19" s="106"/>
    </row>
    <row r="20" spans="1:48" s="10" customFormat="1" x14ac:dyDescent="0.25">
      <c r="A20" s="11">
        <v>10</v>
      </c>
      <c r="N20" s="25" t="s">
        <v>279</v>
      </c>
      <c r="O20" s="10" t="s">
        <v>46</v>
      </c>
      <c r="P20" s="20" t="s">
        <v>34</v>
      </c>
      <c r="Q20" s="61">
        <v>0.87025470289491036</v>
      </c>
      <c r="R20" s="30">
        <v>0.79286410079670744</v>
      </c>
      <c r="S20" s="61">
        <v>0.96688938603930319</v>
      </c>
      <c r="T20" s="95">
        <f t="shared" si="0"/>
        <v>-0.13896934823175164</v>
      </c>
      <c r="U20" s="94">
        <f t="shared" si="1"/>
        <v>-0.23210344555584608</v>
      </c>
      <c r="V20" s="94">
        <f t="shared" si="2"/>
        <v>-3.3671178862532396E-2</v>
      </c>
      <c r="W20" s="94">
        <f t="shared" si="3"/>
        <v>5.0621405978200029E-2</v>
      </c>
      <c r="X20" s="61" t="s">
        <v>32</v>
      </c>
      <c r="Y20" s="61" t="s">
        <v>36</v>
      </c>
      <c r="Z20" s="61" t="s">
        <v>32</v>
      </c>
      <c r="AA20" s="61" t="s">
        <v>46</v>
      </c>
      <c r="AB20" s="61"/>
      <c r="AC20" s="61"/>
      <c r="AD20" s="61"/>
      <c r="AE20" s="61"/>
      <c r="AF20" s="61"/>
      <c r="AG20" s="61"/>
      <c r="AH20" s="61"/>
      <c r="AI20" s="61"/>
      <c r="AJ20" s="25" t="s">
        <v>279</v>
      </c>
      <c r="AK20" s="61" t="s">
        <v>46</v>
      </c>
      <c r="AL20" s="107"/>
    </row>
    <row r="21" spans="1:48" s="10" customFormat="1" x14ac:dyDescent="0.25">
      <c r="A21" s="11">
        <v>10</v>
      </c>
      <c r="N21" s="18" t="s">
        <v>259</v>
      </c>
      <c r="O21" s="13" t="s">
        <v>46</v>
      </c>
      <c r="P21" s="23" t="s">
        <v>34</v>
      </c>
      <c r="Q21" s="60">
        <v>0.88607723922252846</v>
      </c>
      <c r="R21" s="32">
        <v>0.80811118948227534</v>
      </c>
      <c r="S21" s="60">
        <v>0.98338895082401079</v>
      </c>
      <c r="T21" s="96">
        <f t="shared" si="0"/>
        <v>-0.12095115472472563</v>
      </c>
      <c r="U21" s="97">
        <f t="shared" si="1"/>
        <v>-0.21305561918314148</v>
      </c>
      <c r="V21" s="97">
        <f t="shared" si="2"/>
        <v>-1.6750559755835802E-2</v>
      </c>
      <c r="W21" s="97">
        <f t="shared" si="3"/>
        <v>5.0078741096087905E-2</v>
      </c>
      <c r="X21" s="60" t="s">
        <v>32</v>
      </c>
      <c r="Y21" s="60" t="s">
        <v>36</v>
      </c>
      <c r="Z21" s="60" t="s">
        <v>32</v>
      </c>
      <c r="AA21" s="60" t="s">
        <v>46</v>
      </c>
      <c r="AB21" s="60"/>
      <c r="AC21" s="60"/>
      <c r="AD21" s="60"/>
      <c r="AE21" s="60"/>
      <c r="AF21" s="60"/>
      <c r="AG21" s="60"/>
      <c r="AH21" s="60"/>
      <c r="AI21" s="60"/>
      <c r="AJ21" s="18" t="s">
        <v>259</v>
      </c>
      <c r="AK21" s="129" t="s">
        <v>46</v>
      </c>
      <c r="AL21" s="107"/>
    </row>
    <row r="22" spans="1:48" s="13" customFormat="1" x14ac:dyDescent="0.25">
      <c r="A22" s="17">
        <v>10</v>
      </c>
      <c r="N22" s="18" t="s">
        <v>259</v>
      </c>
      <c r="O22" s="72" t="s">
        <v>279</v>
      </c>
      <c r="P22" s="23" t="s">
        <v>34</v>
      </c>
      <c r="Q22" s="60">
        <v>1.0167221606986336</v>
      </c>
      <c r="R22" s="32">
        <v>0.98338895082401079</v>
      </c>
      <c r="S22" s="60">
        <v>1.0504983497704847</v>
      </c>
      <c r="T22" s="96">
        <f t="shared" si="0"/>
        <v>1.6583884755280213E-2</v>
      </c>
      <c r="U22" s="97">
        <f t="shared" si="1"/>
        <v>-1.6750559755835802E-2</v>
      </c>
      <c r="V22" s="97">
        <f t="shared" si="2"/>
        <v>4.9264670402573985E-2</v>
      </c>
      <c r="W22" s="97">
        <f t="shared" si="3"/>
        <v>1.6840929261560365E-2</v>
      </c>
      <c r="X22" s="60"/>
      <c r="Y22" s="60"/>
      <c r="Z22" s="60"/>
      <c r="AA22" s="60"/>
      <c r="AB22" s="60"/>
      <c r="AC22" s="60"/>
      <c r="AD22" s="60"/>
      <c r="AE22" s="60"/>
      <c r="AF22" s="60"/>
      <c r="AG22" s="60"/>
      <c r="AH22" s="60"/>
      <c r="AI22" s="60"/>
      <c r="AJ22" s="72" t="s">
        <v>259</v>
      </c>
      <c r="AK22" s="166" t="s">
        <v>279</v>
      </c>
      <c r="AL22" s="108"/>
    </row>
    <row r="23" spans="1:48" s="28" customFormat="1" x14ac:dyDescent="0.25">
      <c r="A23" s="35">
        <v>15</v>
      </c>
      <c r="B23" s="66" t="s">
        <v>47</v>
      </c>
      <c r="C23" s="65">
        <v>2019</v>
      </c>
      <c r="D23" s="28" t="s">
        <v>48</v>
      </c>
      <c r="E23" s="28" t="s">
        <v>29</v>
      </c>
      <c r="F23" s="51">
        <v>55.7</v>
      </c>
      <c r="G23" s="9">
        <v>70696</v>
      </c>
      <c r="H23" s="28" t="s">
        <v>30</v>
      </c>
      <c r="I23" s="28">
        <v>12381</v>
      </c>
      <c r="J23" s="28" t="s">
        <v>49</v>
      </c>
      <c r="K23" s="68" t="s">
        <v>50</v>
      </c>
      <c r="L23" s="68" t="s">
        <v>51</v>
      </c>
      <c r="M23" s="28">
        <v>18</v>
      </c>
      <c r="N23" s="25" t="s">
        <v>33</v>
      </c>
      <c r="O23" s="28" t="s">
        <v>32</v>
      </c>
      <c r="P23" s="20" t="s">
        <v>34</v>
      </c>
      <c r="Q23" s="76">
        <v>0.96944019999999997</v>
      </c>
      <c r="R23" s="29">
        <v>0.90446749999999998</v>
      </c>
      <c r="S23" s="29">
        <v>1.03908</v>
      </c>
      <c r="T23" s="95">
        <f t="shared" si="0"/>
        <v>-3.10364874808087E-2</v>
      </c>
      <c r="U23" s="94">
        <f t="shared" si="1"/>
        <v>-0.10040890624617931</v>
      </c>
      <c r="V23" s="94">
        <f t="shared" si="2"/>
        <v>3.8335706265573095E-2</v>
      </c>
      <c r="W23" s="94">
        <f t="shared" si="3"/>
        <v>3.5394683910457643E-2</v>
      </c>
      <c r="X23" s="29" t="s">
        <v>33</v>
      </c>
      <c r="Y23" s="29" t="s">
        <v>32</v>
      </c>
      <c r="Z23" s="29"/>
      <c r="AA23" s="29"/>
      <c r="AB23" s="29"/>
      <c r="AC23" s="29"/>
      <c r="AD23" s="29"/>
      <c r="AE23" s="29"/>
      <c r="AF23" s="29"/>
      <c r="AG23" s="29"/>
      <c r="AH23" s="29"/>
      <c r="AI23" s="29"/>
      <c r="AJ23" s="29"/>
      <c r="AK23" s="29"/>
      <c r="AL23" s="109" t="s">
        <v>52</v>
      </c>
      <c r="AM23" s="28" t="s">
        <v>35</v>
      </c>
      <c r="AN23" s="28" t="s">
        <v>35</v>
      </c>
      <c r="AO23" s="28" t="s">
        <v>35</v>
      </c>
      <c r="AP23" s="28" t="s">
        <v>35</v>
      </c>
      <c r="AQ23" s="28" t="s">
        <v>35</v>
      </c>
      <c r="AR23" s="28" t="s">
        <v>35</v>
      </c>
      <c r="AS23" s="28" t="s">
        <v>35</v>
      </c>
      <c r="AT23" s="28" t="s">
        <v>35</v>
      </c>
      <c r="AU23" s="28" t="s">
        <v>35</v>
      </c>
    </row>
    <row r="24" spans="1:48" s="19" customFormat="1" x14ac:dyDescent="0.25">
      <c r="A24" s="6">
        <v>15</v>
      </c>
      <c r="N24" s="12" t="s">
        <v>41</v>
      </c>
      <c r="O24" s="19" t="s">
        <v>32</v>
      </c>
      <c r="P24" s="20" t="s">
        <v>34</v>
      </c>
      <c r="Q24" s="21">
        <v>0.99788250000000001</v>
      </c>
      <c r="R24" s="21">
        <v>0.9332608</v>
      </c>
      <c r="S24" s="21">
        <v>1.0669789999999999</v>
      </c>
      <c r="T24" s="95">
        <f t="shared" si="0"/>
        <v>-2.1197450729795648E-3</v>
      </c>
      <c r="U24" s="94">
        <f t="shared" si="1"/>
        <v>-6.9070588792577298E-2</v>
      </c>
      <c r="V24" s="94">
        <f t="shared" si="2"/>
        <v>6.4831290776357658E-2</v>
      </c>
      <c r="W24" s="94">
        <f t="shared" si="3"/>
        <v>3.4159270162343533E-2</v>
      </c>
      <c r="X24" s="21"/>
      <c r="Y24" s="21"/>
      <c r="Z24" s="21"/>
      <c r="AA24" s="21"/>
      <c r="AB24" s="21"/>
      <c r="AC24" s="21"/>
      <c r="AD24" s="21" t="s">
        <v>41</v>
      </c>
      <c r="AE24" s="21" t="s">
        <v>32</v>
      </c>
      <c r="AF24" s="21"/>
      <c r="AG24" s="21"/>
      <c r="AH24" s="21"/>
      <c r="AI24" s="21"/>
      <c r="AJ24" s="21"/>
      <c r="AK24" s="21"/>
      <c r="AL24" s="110" t="s">
        <v>53</v>
      </c>
    </row>
    <row r="25" spans="1:48" s="22" customFormat="1" x14ac:dyDescent="0.25">
      <c r="A25" s="16">
        <v>15</v>
      </c>
      <c r="N25" s="18" t="s">
        <v>42</v>
      </c>
      <c r="O25" s="22" t="s">
        <v>32</v>
      </c>
      <c r="P25" s="23" t="s">
        <v>34</v>
      </c>
      <c r="Q25" s="24">
        <v>0.78443010000000002</v>
      </c>
      <c r="R25" s="24">
        <v>0.68153790000000003</v>
      </c>
      <c r="S25" s="24">
        <v>0.90285599999999999</v>
      </c>
      <c r="T25" s="96">
        <f t="shared" si="0"/>
        <v>-0.24279781211724194</v>
      </c>
      <c r="U25" s="97">
        <f t="shared" si="1"/>
        <v>-0.38340341677265177</v>
      </c>
      <c r="V25" s="97">
        <f t="shared" si="2"/>
        <v>-0.10219220672013322</v>
      </c>
      <c r="W25" s="97">
        <f t="shared" si="3"/>
        <v>7.1738871237563173E-2</v>
      </c>
      <c r="X25" s="24"/>
      <c r="Y25" s="24"/>
      <c r="Z25" s="24"/>
      <c r="AA25" s="24"/>
      <c r="AB25" s="24"/>
      <c r="AC25" s="24"/>
      <c r="AD25" s="24" t="s">
        <v>41</v>
      </c>
      <c r="AE25" s="24" t="s">
        <v>32</v>
      </c>
      <c r="AF25" s="24"/>
      <c r="AG25" s="24"/>
      <c r="AH25" s="24"/>
      <c r="AI25" s="24"/>
      <c r="AJ25" s="24"/>
      <c r="AK25" s="24"/>
      <c r="AL25" s="111" t="s">
        <v>54</v>
      </c>
    </row>
    <row r="26" spans="1:48" s="19" customFormat="1" x14ac:dyDescent="0.25">
      <c r="A26" s="35">
        <v>22</v>
      </c>
      <c r="B26" t="s">
        <v>55</v>
      </c>
      <c r="C26" s="7">
        <v>2020</v>
      </c>
      <c r="D26" s="19" t="s">
        <v>56</v>
      </c>
      <c r="E26" s="19" t="s">
        <v>29</v>
      </c>
      <c r="F26" s="19">
        <v>63.7</v>
      </c>
      <c r="G26" s="19">
        <v>7786</v>
      </c>
      <c r="H26" s="19" t="s">
        <v>30</v>
      </c>
      <c r="I26" s="19">
        <v>3589</v>
      </c>
      <c r="J26" s="34" t="s">
        <v>57</v>
      </c>
      <c r="K26" s="19" t="s">
        <v>272</v>
      </c>
      <c r="L26" s="19" t="s">
        <v>31</v>
      </c>
      <c r="M26" s="19">
        <v>13</v>
      </c>
      <c r="N26" s="25" t="s">
        <v>33</v>
      </c>
      <c r="O26" s="25" t="s">
        <v>32</v>
      </c>
      <c r="P26" s="20" t="s">
        <v>34</v>
      </c>
      <c r="Q26" s="25">
        <v>1.0900000000000001</v>
      </c>
      <c r="R26" s="21">
        <v>1.02</v>
      </c>
      <c r="S26" s="25">
        <v>1.17</v>
      </c>
      <c r="T26" s="95">
        <f t="shared" si="0"/>
        <v>8.6177696241052412E-2</v>
      </c>
      <c r="U26" s="94">
        <f t="shared" si="1"/>
        <v>1.980262729617973E-2</v>
      </c>
      <c r="V26" s="94">
        <f t="shared" si="2"/>
        <v>0.15700374880966469</v>
      </c>
      <c r="W26" s="94">
        <f t="shared" si="3"/>
        <v>3.5000928974584469E-2</v>
      </c>
      <c r="X26" s="25" t="s">
        <v>33</v>
      </c>
      <c r="Y26" s="25" t="s">
        <v>32</v>
      </c>
      <c r="Z26" s="25"/>
      <c r="AA26" s="25"/>
      <c r="AB26" s="25"/>
      <c r="AC26" s="25"/>
      <c r="AD26" s="25"/>
      <c r="AE26" s="25"/>
      <c r="AF26" s="25"/>
      <c r="AG26" s="25"/>
      <c r="AH26" s="25"/>
      <c r="AI26" s="25"/>
      <c r="AJ26" s="25"/>
      <c r="AK26" s="25"/>
      <c r="AL26" s="105" t="s">
        <v>58</v>
      </c>
      <c r="AM26" s="19" t="s">
        <v>35</v>
      </c>
      <c r="AN26" s="19" t="s">
        <v>35</v>
      </c>
      <c r="AO26" s="19" t="s">
        <v>35</v>
      </c>
      <c r="AP26" s="19" t="s">
        <v>35</v>
      </c>
      <c r="AQ26" s="19" t="s">
        <v>35</v>
      </c>
      <c r="AR26" s="19" t="s">
        <v>35</v>
      </c>
      <c r="AS26" s="19" t="s">
        <v>35</v>
      </c>
      <c r="AT26" s="19" t="s">
        <v>35</v>
      </c>
      <c r="AU26" s="19" t="s">
        <v>35</v>
      </c>
    </row>
    <row r="27" spans="1:48" s="19" customFormat="1" x14ac:dyDescent="0.25">
      <c r="A27" s="35">
        <v>22</v>
      </c>
      <c r="N27" s="25" t="s">
        <v>41</v>
      </c>
      <c r="O27" s="25" t="s">
        <v>32</v>
      </c>
      <c r="P27" s="20" t="s">
        <v>34</v>
      </c>
      <c r="Q27" s="36">
        <v>1.2</v>
      </c>
      <c r="R27" s="21">
        <v>1.05</v>
      </c>
      <c r="S27" s="25">
        <v>1.37</v>
      </c>
      <c r="T27" s="95">
        <f t="shared" si="0"/>
        <v>0.18232155679395459</v>
      </c>
      <c r="U27" s="94">
        <f t="shared" si="1"/>
        <v>4.8790164169432049E-2</v>
      </c>
      <c r="V27" s="94">
        <f t="shared" si="2"/>
        <v>0.3148107398400336</v>
      </c>
      <c r="W27" s="94">
        <f t="shared" si="3"/>
        <v>6.7863638227692327E-2</v>
      </c>
      <c r="X27" s="25"/>
      <c r="Y27" s="25"/>
      <c r="Z27" s="25"/>
      <c r="AA27" s="25"/>
      <c r="AB27" s="25"/>
      <c r="AC27" s="25"/>
      <c r="AD27" s="25" t="s">
        <v>41</v>
      </c>
      <c r="AE27" s="25" t="s">
        <v>32</v>
      </c>
      <c r="AF27" s="25"/>
      <c r="AG27" s="25"/>
      <c r="AH27" s="25"/>
      <c r="AI27" s="25"/>
      <c r="AJ27" s="25"/>
      <c r="AK27" s="25"/>
      <c r="AL27" s="112" t="s">
        <v>53</v>
      </c>
    </row>
    <row r="28" spans="1:48" s="28" customFormat="1" x14ac:dyDescent="0.25">
      <c r="A28" s="35">
        <v>22</v>
      </c>
      <c r="N28" s="25" t="s">
        <v>42</v>
      </c>
      <c r="O28" s="25" t="s">
        <v>32</v>
      </c>
      <c r="P28" s="20" t="s">
        <v>34</v>
      </c>
      <c r="Q28" s="25">
        <v>1.0900000000000001</v>
      </c>
      <c r="R28" s="29">
        <v>0.88</v>
      </c>
      <c r="S28" s="25">
        <v>1.35</v>
      </c>
      <c r="T28" s="95">
        <f t="shared" si="0"/>
        <v>8.6177696241052412E-2</v>
      </c>
      <c r="U28" s="94">
        <f t="shared" si="1"/>
        <v>-0.12783337150988489</v>
      </c>
      <c r="V28" s="94">
        <f t="shared" si="2"/>
        <v>0.30010459245033816</v>
      </c>
      <c r="W28" s="94">
        <f t="shared" si="3"/>
        <v>0.10916985310960381</v>
      </c>
      <c r="X28" s="25"/>
      <c r="Y28" s="25"/>
      <c r="Z28" s="25"/>
      <c r="AA28" s="25"/>
      <c r="AB28" s="25"/>
      <c r="AC28" s="25"/>
      <c r="AD28" s="36" t="s">
        <v>42</v>
      </c>
      <c r="AE28" s="36" t="s">
        <v>32</v>
      </c>
      <c r="AF28" s="25"/>
      <c r="AG28" s="25"/>
      <c r="AH28" s="25"/>
      <c r="AI28" s="25"/>
      <c r="AJ28" s="25"/>
      <c r="AK28" s="25"/>
      <c r="AL28" s="112" t="s">
        <v>54</v>
      </c>
    </row>
    <row r="29" spans="1:48" s="22" customFormat="1" x14ac:dyDescent="0.25">
      <c r="A29" s="16">
        <v>22</v>
      </c>
      <c r="N29" s="18" t="s">
        <v>33</v>
      </c>
      <c r="O29" s="18" t="s">
        <v>36</v>
      </c>
      <c r="P29" s="23" t="s">
        <v>34</v>
      </c>
      <c r="Q29" s="18">
        <v>1.08</v>
      </c>
      <c r="R29" s="24">
        <v>1.01</v>
      </c>
      <c r="S29" s="18">
        <v>1.1499999999999999</v>
      </c>
      <c r="T29" s="96">
        <f t="shared" si="0"/>
        <v>7.6961041136128394E-2</v>
      </c>
      <c r="U29" s="97">
        <f t="shared" si="1"/>
        <v>9.950330853168092E-3</v>
      </c>
      <c r="V29" s="97">
        <f t="shared" si="2"/>
        <v>0.13976194237515863</v>
      </c>
      <c r="W29" s="97">
        <f t="shared" si="3"/>
        <v>3.3115815270584187E-2</v>
      </c>
      <c r="X29" s="18" t="s">
        <v>33</v>
      </c>
      <c r="Y29" s="18" t="s">
        <v>36</v>
      </c>
      <c r="Z29" s="18"/>
      <c r="AA29" s="18"/>
      <c r="AB29" s="18"/>
      <c r="AC29" s="18"/>
      <c r="AD29" s="18"/>
      <c r="AE29" s="18"/>
      <c r="AF29" s="18"/>
      <c r="AG29" s="18"/>
      <c r="AH29" s="18"/>
      <c r="AI29" s="18"/>
      <c r="AJ29" s="18"/>
      <c r="AK29" s="18"/>
      <c r="AL29" s="123" t="s">
        <v>59</v>
      </c>
      <c r="AM29" s="22" t="s">
        <v>35</v>
      </c>
      <c r="AN29" s="22" t="s">
        <v>35</v>
      </c>
      <c r="AO29" s="18" t="s">
        <v>35</v>
      </c>
      <c r="AP29" s="18" t="s">
        <v>35</v>
      </c>
      <c r="AQ29" s="18" t="s">
        <v>35</v>
      </c>
      <c r="AR29" s="18" t="s">
        <v>35</v>
      </c>
      <c r="AS29" s="18" t="s">
        <v>35</v>
      </c>
      <c r="AT29" s="18" t="s">
        <v>35</v>
      </c>
      <c r="AU29" s="18" t="s">
        <v>35</v>
      </c>
    </row>
    <row r="30" spans="1:48" s="19" customFormat="1" x14ac:dyDescent="0.25">
      <c r="A30" s="35">
        <v>29</v>
      </c>
      <c r="B30" t="s">
        <v>60</v>
      </c>
      <c r="C30" s="7">
        <v>2022</v>
      </c>
      <c r="D30" s="19" t="s">
        <v>61</v>
      </c>
      <c r="E30" s="19" t="s">
        <v>62</v>
      </c>
      <c r="F30" s="19">
        <v>81.099999999999994</v>
      </c>
      <c r="G30" s="12">
        <v>794</v>
      </c>
      <c r="H30" s="19" t="s">
        <v>30</v>
      </c>
      <c r="I30" s="19">
        <v>162</v>
      </c>
      <c r="J30" s="34" t="s">
        <v>63</v>
      </c>
      <c r="K30" s="48" t="s">
        <v>64</v>
      </c>
      <c r="L30" s="34" t="s">
        <v>31</v>
      </c>
      <c r="M30" s="19">
        <v>3.7</v>
      </c>
      <c r="N30" s="57" t="s">
        <v>33</v>
      </c>
      <c r="O30" s="25" t="s">
        <v>32</v>
      </c>
      <c r="P30" s="20" t="s">
        <v>34</v>
      </c>
      <c r="Q30" s="76">
        <v>0.90106299999999995</v>
      </c>
      <c r="R30" s="21">
        <v>0.67880130000000005</v>
      </c>
      <c r="S30" s="21">
        <v>1.1960999999999999</v>
      </c>
      <c r="T30" s="95">
        <f t="shared" si="0"/>
        <v>-0.1041801015097038</v>
      </c>
      <c r="U30" s="94">
        <f t="shared" si="1"/>
        <v>-0.3874268304795272</v>
      </c>
      <c r="V30" s="94">
        <f t="shared" si="2"/>
        <v>0.17906626407328194</v>
      </c>
      <c r="W30" s="94">
        <f t="shared" si="3"/>
        <v>0.14451619890794146</v>
      </c>
      <c r="X30" s="21" t="s">
        <v>33</v>
      </c>
      <c r="Y30" s="21" t="s">
        <v>32</v>
      </c>
      <c r="Z30" s="21"/>
      <c r="AA30" s="21"/>
      <c r="AB30" s="21"/>
      <c r="AC30" s="21"/>
      <c r="AD30" s="21"/>
      <c r="AE30" s="21"/>
      <c r="AF30" s="21"/>
      <c r="AG30" s="21"/>
      <c r="AH30" s="21"/>
      <c r="AI30" s="21"/>
      <c r="AJ30" s="21"/>
      <c r="AK30" s="21"/>
      <c r="AL30" s="113" t="s">
        <v>65</v>
      </c>
      <c r="AM30" s="19" t="s">
        <v>35</v>
      </c>
      <c r="AN30" s="19" t="s">
        <v>66</v>
      </c>
      <c r="AO30" s="19" t="s">
        <v>35</v>
      </c>
      <c r="AP30" s="19" t="s">
        <v>35</v>
      </c>
      <c r="AQ30" s="19" t="s">
        <v>35</v>
      </c>
      <c r="AR30" s="19" t="s">
        <v>35</v>
      </c>
      <c r="AS30" s="19" t="s">
        <v>35</v>
      </c>
      <c r="AU30" s="19" t="s">
        <v>35</v>
      </c>
      <c r="AV30" s="26" t="s">
        <v>67</v>
      </c>
    </row>
    <row r="31" spans="1:48" s="22" customFormat="1" x14ac:dyDescent="0.25">
      <c r="A31" s="16">
        <v>29</v>
      </c>
      <c r="N31" s="73" t="s">
        <v>33</v>
      </c>
      <c r="O31" s="18" t="s">
        <v>36</v>
      </c>
      <c r="P31" s="23" t="s">
        <v>34</v>
      </c>
      <c r="Q31" s="38">
        <v>0.90433839999999999</v>
      </c>
      <c r="R31" s="24">
        <v>0.67468870000000003</v>
      </c>
      <c r="S31" s="24">
        <v>1.212156</v>
      </c>
      <c r="T31" s="96">
        <f t="shared" si="0"/>
        <v>-0.10055165235312113</v>
      </c>
      <c r="U31" s="97">
        <f t="shared" si="1"/>
        <v>-0.39350387967338796</v>
      </c>
      <c r="V31" s="97">
        <f t="shared" si="2"/>
        <v>0.19240059223561895</v>
      </c>
      <c r="W31" s="97">
        <f t="shared" si="3"/>
        <v>0.14946817184116826</v>
      </c>
      <c r="X31" s="24" t="s">
        <v>33</v>
      </c>
      <c r="Y31" s="24" t="s">
        <v>36</v>
      </c>
      <c r="Z31" s="24"/>
      <c r="AA31" s="24"/>
      <c r="AB31" s="24"/>
      <c r="AC31" s="24"/>
      <c r="AD31" s="24"/>
      <c r="AE31" s="24"/>
      <c r="AF31" s="24"/>
      <c r="AG31" s="24"/>
      <c r="AH31" s="24"/>
      <c r="AI31" s="24"/>
      <c r="AJ31" s="24"/>
      <c r="AK31" s="24"/>
      <c r="AL31" s="114" t="s">
        <v>68</v>
      </c>
      <c r="AM31" s="22" t="s">
        <v>35</v>
      </c>
      <c r="AN31" s="22" t="s">
        <v>66</v>
      </c>
      <c r="AO31" s="22" t="s">
        <v>35</v>
      </c>
      <c r="AP31" s="22" t="s">
        <v>35</v>
      </c>
      <c r="AQ31" s="22" t="s">
        <v>35</v>
      </c>
      <c r="AR31" s="22" t="s">
        <v>35</v>
      </c>
      <c r="AS31" s="22" t="s">
        <v>35</v>
      </c>
      <c r="AT31" s="27" t="s">
        <v>35</v>
      </c>
      <c r="AU31" s="22" t="s">
        <v>35</v>
      </c>
      <c r="AV31" s="27" t="s">
        <v>67</v>
      </c>
    </row>
    <row r="32" spans="1:48" s="19" customFormat="1" x14ac:dyDescent="0.25">
      <c r="A32" s="6">
        <v>30</v>
      </c>
      <c r="B32" t="s">
        <v>69</v>
      </c>
      <c r="C32" s="7">
        <v>2017</v>
      </c>
      <c r="D32" t="s">
        <v>70</v>
      </c>
      <c r="E32" s="19" t="s">
        <v>29</v>
      </c>
      <c r="F32" s="19">
        <v>50.29</v>
      </c>
      <c r="G32" s="19">
        <v>135335</v>
      </c>
      <c r="H32" s="19" t="s">
        <v>30</v>
      </c>
      <c r="I32" s="19">
        <v>5796</v>
      </c>
      <c r="J32" s="19" t="s">
        <v>71</v>
      </c>
      <c r="K32" s="34" t="s">
        <v>72</v>
      </c>
      <c r="L32" s="34" t="s">
        <v>31</v>
      </c>
      <c r="M32" s="19">
        <v>7.4</v>
      </c>
      <c r="N32" s="25" t="s">
        <v>44</v>
      </c>
      <c r="O32" s="25" t="s">
        <v>32</v>
      </c>
      <c r="P32" s="20" t="s">
        <v>34</v>
      </c>
      <c r="Q32" s="25">
        <v>0.97</v>
      </c>
      <c r="R32" s="21">
        <v>0.9</v>
      </c>
      <c r="S32" s="25">
        <v>1.04</v>
      </c>
      <c r="T32" s="95">
        <f t="shared" si="0"/>
        <v>-3.0459207484708574E-2</v>
      </c>
      <c r="U32" s="94">
        <f t="shared" si="1"/>
        <v>-0.10536051565782628</v>
      </c>
      <c r="V32" s="94">
        <f t="shared" si="2"/>
        <v>3.9220713153281329E-2</v>
      </c>
      <c r="W32" s="94">
        <f t="shared" si="3"/>
        <v>3.6883643988131314E-2</v>
      </c>
      <c r="X32" s="25" t="s">
        <v>36</v>
      </c>
      <c r="Y32" s="25" t="s">
        <v>32</v>
      </c>
      <c r="Z32" s="25" t="s">
        <v>44</v>
      </c>
      <c r="AA32" s="25" t="s">
        <v>32</v>
      </c>
      <c r="AB32" s="25"/>
      <c r="AC32" s="25"/>
      <c r="AD32" s="25"/>
      <c r="AE32" s="25"/>
      <c r="AF32" s="25"/>
      <c r="AG32" s="25"/>
      <c r="AH32" s="25"/>
      <c r="AI32" s="25"/>
      <c r="AJ32" s="25"/>
      <c r="AK32" s="25"/>
      <c r="AL32" s="106" t="s">
        <v>73</v>
      </c>
      <c r="AM32" s="19" t="s">
        <v>35</v>
      </c>
      <c r="AN32" s="19" t="s">
        <v>35</v>
      </c>
      <c r="AO32" s="19" t="s">
        <v>35</v>
      </c>
      <c r="AP32" s="26" t="s">
        <v>74</v>
      </c>
      <c r="AQ32" s="19" t="s">
        <v>35</v>
      </c>
      <c r="AS32" s="19" t="s">
        <v>35</v>
      </c>
      <c r="AU32" s="19" t="s">
        <v>35</v>
      </c>
      <c r="AV32" s="19" t="s">
        <v>35</v>
      </c>
    </row>
    <row r="33" spans="1:48" s="19" customFormat="1" x14ac:dyDescent="0.25">
      <c r="A33" s="6">
        <v>30</v>
      </c>
      <c r="N33" s="25" t="s">
        <v>45</v>
      </c>
      <c r="O33" s="25" t="s">
        <v>32</v>
      </c>
      <c r="P33" s="20" t="s">
        <v>34</v>
      </c>
      <c r="Q33" s="36">
        <v>0.97</v>
      </c>
      <c r="R33" s="21">
        <v>0.88</v>
      </c>
      <c r="S33" s="25">
        <v>1.08</v>
      </c>
      <c r="T33" s="95">
        <f t="shared" si="0"/>
        <v>-3.0459207484708574E-2</v>
      </c>
      <c r="U33" s="94">
        <f t="shared" si="1"/>
        <v>-0.12783337150988489</v>
      </c>
      <c r="V33" s="94">
        <f t="shared" si="2"/>
        <v>7.6961041136128394E-2</v>
      </c>
      <c r="W33" s="94">
        <f t="shared" si="3"/>
        <v>5.224443220539083E-2</v>
      </c>
      <c r="X33" s="25" t="s">
        <v>36</v>
      </c>
      <c r="Y33" s="25" t="s">
        <v>32</v>
      </c>
      <c r="Z33" s="25" t="s">
        <v>45</v>
      </c>
      <c r="AA33" s="25" t="s">
        <v>32</v>
      </c>
      <c r="AB33" s="25"/>
      <c r="AC33" s="25"/>
      <c r="AD33" s="25"/>
      <c r="AE33" s="25"/>
      <c r="AF33" s="25"/>
      <c r="AG33" s="25"/>
      <c r="AH33" s="25"/>
      <c r="AI33" s="25"/>
      <c r="AJ33" s="25"/>
      <c r="AK33" s="25"/>
      <c r="AL33" s="106"/>
    </row>
    <row r="34" spans="1:48" s="19" customFormat="1" x14ac:dyDescent="0.25">
      <c r="A34" s="6">
        <v>30</v>
      </c>
      <c r="N34" s="25" t="s">
        <v>46</v>
      </c>
      <c r="O34" s="25" t="s">
        <v>32</v>
      </c>
      <c r="P34" s="20" t="s">
        <v>34</v>
      </c>
      <c r="Q34" s="25">
        <v>0.89</v>
      </c>
      <c r="R34" s="21">
        <v>0.82</v>
      </c>
      <c r="S34" s="25">
        <v>0.97</v>
      </c>
      <c r="T34" s="95">
        <f t="shared" si="0"/>
        <v>-0.11653381625595151</v>
      </c>
      <c r="U34" s="94">
        <f t="shared" si="1"/>
        <v>-0.19845093872383832</v>
      </c>
      <c r="V34" s="94">
        <f t="shared" si="2"/>
        <v>-3.0459207484708574E-2</v>
      </c>
      <c r="W34" s="94">
        <f t="shared" si="3"/>
        <v>4.2855820627095635E-2</v>
      </c>
      <c r="X34" s="25" t="s">
        <v>36</v>
      </c>
      <c r="Y34" s="25" t="s">
        <v>32</v>
      </c>
      <c r="Z34" s="25" t="s">
        <v>46</v>
      </c>
      <c r="AA34" s="25" t="s">
        <v>32</v>
      </c>
      <c r="AB34" s="25"/>
      <c r="AC34" s="25"/>
      <c r="AD34" s="25"/>
      <c r="AE34" s="25"/>
      <c r="AF34" s="25"/>
      <c r="AG34" s="25"/>
      <c r="AH34" s="25"/>
      <c r="AI34" s="25"/>
      <c r="AJ34" s="25"/>
      <c r="AK34" s="25"/>
      <c r="AL34" s="106"/>
    </row>
    <row r="35" spans="1:48" s="22" customFormat="1" x14ac:dyDescent="0.25">
      <c r="A35" s="16">
        <v>30</v>
      </c>
      <c r="N35" s="18" t="s">
        <v>33</v>
      </c>
      <c r="O35" s="18" t="s">
        <v>32</v>
      </c>
      <c r="P35" s="23" t="s">
        <v>34</v>
      </c>
      <c r="Q35" s="38">
        <v>0.96</v>
      </c>
      <c r="R35" s="24">
        <v>0.9</v>
      </c>
      <c r="S35" s="18">
        <v>1.02</v>
      </c>
      <c r="T35" s="96">
        <f t="shared" si="0"/>
        <v>-4.0821994520255166E-2</v>
      </c>
      <c r="U35" s="97">
        <f t="shared" si="1"/>
        <v>-0.10536051565782628</v>
      </c>
      <c r="V35" s="97">
        <f t="shared" si="2"/>
        <v>1.980262729617973E-2</v>
      </c>
      <c r="W35" s="97">
        <f t="shared" si="3"/>
        <v>3.1929959671199576E-2</v>
      </c>
      <c r="X35" s="18" t="s">
        <v>33</v>
      </c>
      <c r="Y35" s="18" t="s">
        <v>32</v>
      </c>
      <c r="Z35" s="18"/>
      <c r="AA35" s="18"/>
      <c r="AB35" s="18"/>
      <c r="AC35" s="18"/>
      <c r="AD35" s="18"/>
      <c r="AE35" s="18"/>
      <c r="AF35" s="18"/>
      <c r="AG35" s="18"/>
      <c r="AH35" s="18"/>
      <c r="AI35" s="18"/>
      <c r="AJ35" s="18"/>
      <c r="AK35" s="18"/>
      <c r="AL35" s="115"/>
    </row>
    <row r="36" spans="1:48" s="19" customFormat="1" x14ac:dyDescent="0.25">
      <c r="A36" s="6">
        <v>35</v>
      </c>
      <c r="B36" t="s">
        <v>75</v>
      </c>
      <c r="C36" s="7">
        <v>2018</v>
      </c>
      <c r="D36" t="s">
        <v>76</v>
      </c>
      <c r="E36" s="19" t="s">
        <v>29</v>
      </c>
      <c r="F36" s="89" t="s">
        <v>77</v>
      </c>
      <c r="G36" s="19">
        <v>18540</v>
      </c>
      <c r="H36" s="19" t="s">
        <v>30</v>
      </c>
      <c r="I36" s="19">
        <v>255</v>
      </c>
      <c r="J36" s="34" t="s">
        <v>78</v>
      </c>
      <c r="K36" s="12" t="s">
        <v>79</v>
      </c>
      <c r="L36" s="12" t="s">
        <v>231</v>
      </c>
      <c r="M36" s="19">
        <v>9.5</v>
      </c>
      <c r="N36" s="25" t="s">
        <v>44</v>
      </c>
      <c r="O36" s="25" t="s">
        <v>45</v>
      </c>
      <c r="P36" s="20" t="s">
        <v>34</v>
      </c>
      <c r="Q36" s="25">
        <v>1.41</v>
      </c>
      <c r="R36" s="21">
        <v>1.03</v>
      </c>
      <c r="S36" s="25">
        <v>1.93</v>
      </c>
      <c r="T36" s="95">
        <f t="shared" si="0"/>
        <v>0.34358970439007686</v>
      </c>
      <c r="U36" s="94">
        <f t="shared" si="1"/>
        <v>2.9558802241544429E-2</v>
      </c>
      <c r="V36" s="94">
        <f t="shared" si="2"/>
        <v>0.65752000291679413</v>
      </c>
      <c r="W36" s="94">
        <f t="shared" si="3"/>
        <v>0.16019712624192325</v>
      </c>
      <c r="X36" s="25"/>
      <c r="Y36" s="25"/>
      <c r="Z36" s="25" t="s">
        <v>44</v>
      </c>
      <c r="AA36" s="25" t="s">
        <v>45</v>
      </c>
      <c r="AB36" s="25"/>
      <c r="AC36" s="25"/>
      <c r="AD36" s="25"/>
      <c r="AE36" s="25"/>
      <c r="AF36" s="25"/>
      <c r="AG36" s="25"/>
      <c r="AH36" s="25"/>
      <c r="AI36" s="25"/>
      <c r="AJ36" s="25"/>
      <c r="AK36" s="25"/>
      <c r="AL36" s="106" t="s">
        <v>80</v>
      </c>
      <c r="AM36" s="19" t="s">
        <v>35</v>
      </c>
      <c r="AN36" s="19" t="s">
        <v>35</v>
      </c>
      <c r="AO36" s="19" t="s">
        <v>35</v>
      </c>
      <c r="AP36" s="19" t="s">
        <v>35</v>
      </c>
      <c r="AQ36" s="19" t="s">
        <v>35</v>
      </c>
      <c r="AS36" s="19" t="s">
        <v>35</v>
      </c>
      <c r="AT36" s="19" t="s">
        <v>35</v>
      </c>
      <c r="AU36" s="19" t="s">
        <v>35</v>
      </c>
      <c r="AV36" s="19" t="s">
        <v>35</v>
      </c>
    </row>
    <row r="37" spans="1:48" s="19" customFormat="1" x14ac:dyDescent="0.25">
      <c r="A37" s="6">
        <v>35</v>
      </c>
      <c r="N37" s="25" t="s">
        <v>44</v>
      </c>
      <c r="O37" s="25" t="s">
        <v>46</v>
      </c>
      <c r="P37" s="20" t="s">
        <v>34</v>
      </c>
      <c r="Q37" s="36">
        <v>1.17</v>
      </c>
      <c r="R37" s="21">
        <v>0.87</v>
      </c>
      <c r="S37" s="25">
        <v>1.58</v>
      </c>
      <c r="T37" s="95">
        <f t="shared" si="0"/>
        <v>0.15700374880966469</v>
      </c>
      <c r="U37" s="94">
        <f t="shared" si="1"/>
        <v>-0.13926206733350766</v>
      </c>
      <c r="V37" s="94">
        <f t="shared" si="2"/>
        <v>0.45742484703887548</v>
      </c>
      <c r="W37" s="94">
        <f t="shared" si="3"/>
        <v>0.15221884544113645</v>
      </c>
      <c r="X37" s="25"/>
      <c r="Y37" s="25"/>
      <c r="Z37" s="25" t="s">
        <v>44</v>
      </c>
      <c r="AA37" s="25" t="s">
        <v>46</v>
      </c>
      <c r="AB37" s="25"/>
      <c r="AC37" s="25"/>
      <c r="AD37" s="25"/>
      <c r="AE37" s="25"/>
      <c r="AF37" s="25"/>
      <c r="AG37" s="25"/>
      <c r="AH37" s="25"/>
      <c r="AI37" s="25"/>
      <c r="AJ37" s="25"/>
      <c r="AK37" s="25"/>
      <c r="AL37" s="106"/>
    </row>
    <row r="38" spans="1:48" s="22" customFormat="1" x14ac:dyDescent="0.25">
      <c r="A38" s="16">
        <v>35</v>
      </c>
      <c r="N38" s="18" t="s">
        <v>44</v>
      </c>
      <c r="O38" s="18" t="s">
        <v>32</v>
      </c>
      <c r="P38" s="23" t="s">
        <v>34</v>
      </c>
      <c r="Q38" s="18">
        <v>1.34</v>
      </c>
      <c r="R38" s="24">
        <v>1.02</v>
      </c>
      <c r="S38" s="18">
        <v>1.75</v>
      </c>
      <c r="T38" s="96">
        <f t="shared" si="0"/>
        <v>0.29266961396282004</v>
      </c>
      <c r="U38" s="97">
        <f t="shared" si="1"/>
        <v>1.980262729617973E-2</v>
      </c>
      <c r="V38" s="97">
        <f t="shared" si="2"/>
        <v>0.55961578793542266</v>
      </c>
      <c r="W38" s="97">
        <f t="shared" si="3"/>
        <v>0.13770996830534715</v>
      </c>
      <c r="X38" s="18"/>
      <c r="Y38" s="18"/>
      <c r="Z38" s="18" t="s">
        <v>258</v>
      </c>
      <c r="AA38" s="18" t="s">
        <v>32</v>
      </c>
      <c r="AB38" s="18"/>
      <c r="AC38" s="18"/>
      <c r="AD38" s="18"/>
      <c r="AE38" s="18"/>
      <c r="AF38" s="18"/>
      <c r="AG38" s="18"/>
      <c r="AH38" s="18"/>
      <c r="AI38" s="18"/>
      <c r="AJ38" s="18"/>
      <c r="AK38" s="18"/>
      <c r="AL38" s="115"/>
    </row>
    <row r="39" spans="1:48" s="19" customFormat="1" x14ac:dyDescent="0.25">
      <c r="A39" s="45" t="s">
        <v>280</v>
      </c>
      <c r="B39" s="8" t="s">
        <v>81</v>
      </c>
      <c r="C39" s="7">
        <v>2021</v>
      </c>
      <c r="D39" s="19" t="s">
        <v>82</v>
      </c>
      <c r="E39" s="19" t="s">
        <v>29</v>
      </c>
      <c r="F39" s="19">
        <v>50.7</v>
      </c>
      <c r="G39" s="19">
        <v>45009</v>
      </c>
      <c r="H39" s="19" t="s">
        <v>30</v>
      </c>
      <c r="I39" s="19">
        <v>2449</v>
      </c>
      <c r="J39" s="34" t="s">
        <v>83</v>
      </c>
      <c r="K39" s="48" t="s">
        <v>84</v>
      </c>
      <c r="L39" s="34" t="s">
        <v>31</v>
      </c>
      <c r="M39" s="19">
        <v>15.2</v>
      </c>
      <c r="N39" s="25" t="s">
        <v>32</v>
      </c>
      <c r="O39" s="25" t="s">
        <v>33</v>
      </c>
      <c r="P39" s="20" t="s">
        <v>34</v>
      </c>
      <c r="Q39" s="64">
        <v>0.96688938603930319</v>
      </c>
      <c r="R39" s="86">
        <v>0.88607723922252846</v>
      </c>
      <c r="S39" s="64">
        <v>1.0675516566512273</v>
      </c>
      <c r="T39" s="95">
        <f t="shared" si="0"/>
        <v>-3.3671178862532396E-2</v>
      </c>
      <c r="U39" s="94">
        <f t="shared" si="1"/>
        <v>-0.12095115472472563</v>
      </c>
      <c r="V39" s="94">
        <f t="shared" si="2"/>
        <v>6.5367855255468857E-2</v>
      </c>
      <c r="W39" s="94">
        <f t="shared" si="3"/>
        <v>4.753123271146676E-2</v>
      </c>
      <c r="X39" s="64" t="s">
        <v>32</v>
      </c>
      <c r="Y39" s="64" t="s">
        <v>33</v>
      </c>
      <c r="Z39" s="64"/>
      <c r="AA39" s="64"/>
      <c r="AB39" s="64"/>
      <c r="AC39" s="64"/>
      <c r="AD39" s="64"/>
      <c r="AE39" s="64"/>
      <c r="AF39" s="64"/>
      <c r="AG39" s="64"/>
      <c r="AH39" s="64"/>
      <c r="AI39" s="64"/>
      <c r="AJ39" s="64"/>
      <c r="AK39" s="64"/>
      <c r="AL39" s="116" t="s">
        <v>85</v>
      </c>
      <c r="AM39" s="19" t="s">
        <v>35</v>
      </c>
      <c r="AN39" s="19" t="s">
        <v>35</v>
      </c>
      <c r="AO39" s="19" t="s">
        <v>35</v>
      </c>
      <c r="AP39" s="19" t="s">
        <v>35</v>
      </c>
      <c r="AQ39" s="19" t="s">
        <v>35</v>
      </c>
      <c r="AR39" s="19" t="s">
        <v>35</v>
      </c>
      <c r="AS39" s="19" t="s">
        <v>35</v>
      </c>
      <c r="AT39" s="19" t="s">
        <v>35</v>
      </c>
      <c r="AU39" s="19" t="s">
        <v>35</v>
      </c>
    </row>
    <row r="40" spans="1:48" s="19" customFormat="1" x14ac:dyDescent="0.25">
      <c r="A40" s="45" t="s">
        <v>281</v>
      </c>
      <c r="B40" s="12"/>
      <c r="N40" s="25" t="s">
        <v>32</v>
      </c>
      <c r="O40" s="25" t="s">
        <v>41</v>
      </c>
      <c r="P40" s="20" t="s">
        <v>34</v>
      </c>
      <c r="Q40" s="64">
        <v>0.93422622652007425</v>
      </c>
      <c r="R40" s="86">
        <v>0.83895277660754186</v>
      </c>
      <c r="S40" s="64">
        <v>1.0335550649901863</v>
      </c>
      <c r="T40" s="95">
        <f t="shared" si="0"/>
        <v>-6.8036657533758566E-2</v>
      </c>
      <c r="U40" s="94">
        <f t="shared" si="1"/>
        <v>-0.17560085942971054</v>
      </c>
      <c r="V40" s="94">
        <f t="shared" si="2"/>
        <v>3.3004378826966184E-2</v>
      </c>
      <c r="W40" s="94">
        <f t="shared" si="3"/>
        <v>5.3216599451999302E-2</v>
      </c>
      <c r="X40" s="64"/>
      <c r="Y40" s="64"/>
      <c r="Z40" s="64"/>
      <c r="AA40" s="64"/>
      <c r="AB40" s="64"/>
      <c r="AC40" s="64"/>
      <c r="AD40" s="64" t="s">
        <v>32</v>
      </c>
      <c r="AE40" s="64" t="s">
        <v>41</v>
      </c>
      <c r="AF40" s="64"/>
      <c r="AG40" s="64"/>
      <c r="AH40" s="64"/>
      <c r="AI40" s="64"/>
      <c r="AJ40" s="64"/>
      <c r="AK40" s="64"/>
      <c r="AL40" s="106"/>
    </row>
    <row r="41" spans="1:48" s="19" customFormat="1" x14ac:dyDescent="0.25">
      <c r="A41" s="45" t="s">
        <v>281</v>
      </c>
      <c r="B41" s="12"/>
      <c r="N41" s="25" t="s">
        <v>32</v>
      </c>
      <c r="O41" s="25" t="s">
        <v>42</v>
      </c>
      <c r="P41" s="20" t="s">
        <v>34</v>
      </c>
      <c r="Q41" s="64">
        <v>0.90201360772518602</v>
      </c>
      <c r="R41" s="87">
        <v>0.67511613175169771</v>
      </c>
      <c r="S41" s="64">
        <v>1.3739648336724246</v>
      </c>
      <c r="T41" s="95">
        <f t="shared" si="0"/>
        <v>-0.10312567286347922</v>
      </c>
      <c r="U41" s="94">
        <f t="shared" si="1"/>
        <v>-0.39287055586844966</v>
      </c>
      <c r="V41" s="94">
        <f t="shared" si="2"/>
        <v>0.31770059934774947</v>
      </c>
      <c r="W41" s="94">
        <f t="shared" si="3"/>
        <v>0.18127148131705456</v>
      </c>
      <c r="X41" s="64"/>
      <c r="Y41" s="64"/>
      <c r="Z41" s="64"/>
      <c r="AA41" s="64"/>
      <c r="AB41" s="64"/>
      <c r="AC41" s="64"/>
      <c r="AD41" s="64" t="s">
        <v>32</v>
      </c>
      <c r="AE41" s="64" t="s">
        <v>42</v>
      </c>
      <c r="AF41" s="64"/>
      <c r="AG41" s="64"/>
      <c r="AH41" s="64"/>
      <c r="AI41" s="64"/>
      <c r="AJ41" s="64"/>
      <c r="AK41" s="64"/>
      <c r="AL41" s="106"/>
    </row>
    <row r="42" spans="1:48" s="18" customFormat="1" x14ac:dyDescent="0.25">
      <c r="A42" s="58" t="s">
        <v>281</v>
      </c>
      <c r="N42" s="18" t="s">
        <v>42</v>
      </c>
      <c r="O42" s="18" t="s">
        <v>41</v>
      </c>
      <c r="P42" s="23" t="s">
        <v>34</v>
      </c>
      <c r="Q42" s="169">
        <v>0.96688938603930319</v>
      </c>
      <c r="R42" s="169">
        <v>0.73304418665215776</v>
      </c>
      <c r="S42" s="169">
        <v>1.2623014097987566</v>
      </c>
      <c r="T42" s="155">
        <f t="shared" si="0"/>
        <v>-3.3671178862532396E-2</v>
      </c>
      <c r="U42" s="156">
        <f t="shared" si="1"/>
        <v>-0.31054929698582251</v>
      </c>
      <c r="V42" s="156">
        <f t="shared" si="2"/>
        <v>0.23293657062526429</v>
      </c>
      <c r="W42" s="156">
        <f>(V42-U42)/(2*1.959964)</f>
        <v>0.13864690055814463</v>
      </c>
      <c r="X42" s="169"/>
      <c r="Y42" s="169"/>
      <c r="Z42" s="169"/>
      <c r="AA42" s="169"/>
      <c r="AB42" s="169"/>
      <c r="AC42" s="169"/>
      <c r="AD42" s="169" t="s">
        <v>42</v>
      </c>
      <c r="AE42" s="169" t="s">
        <v>41</v>
      </c>
      <c r="AF42" s="169"/>
      <c r="AG42" s="169"/>
      <c r="AH42" s="169"/>
      <c r="AI42" s="169"/>
      <c r="AJ42" s="169"/>
      <c r="AK42" s="169"/>
      <c r="AL42" s="118"/>
    </row>
    <row r="43" spans="1:48" s="19" customFormat="1" x14ac:dyDescent="0.25">
      <c r="A43" s="45">
        <v>46</v>
      </c>
      <c r="B43" s="8" t="s">
        <v>86</v>
      </c>
      <c r="C43" s="7">
        <v>2023</v>
      </c>
      <c r="D43" s="8" t="s">
        <v>87</v>
      </c>
      <c r="E43" s="19" t="s">
        <v>62</v>
      </c>
      <c r="F43" s="19">
        <v>71</v>
      </c>
      <c r="G43" s="19">
        <v>1133</v>
      </c>
      <c r="H43" s="19" t="s">
        <v>30</v>
      </c>
      <c r="I43" s="19">
        <v>774</v>
      </c>
      <c r="J43" s="19" t="s">
        <v>88</v>
      </c>
      <c r="K43" s="12" t="s">
        <v>89</v>
      </c>
      <c r="L43" s="19" t="s">
        <v>31</v>
      </c>
      <c r="M43" s="42">
        <v>13.7</v>
      </c>
      <c r="N43" s="25" t="s">
        <v>46</v>
      </c>
      <c r="O43" s="25" t="s">
        <v>44</v>
      </c>
      <c r="P43" s="20" t="s">
        <v>34</v>
      </c>
      <c r="Q43" s="36">
        <v>1.2270322718421558</v>
      </c>
      <c r="R43" s="21">
        <v>0.8788822110671336</v>
      </c>
      <c r="S43" s="36">
        <v>1.7166395692441474</v>
      </c>
      <c r="T43" s="95">
        <f t="shared" si="0"/>
        <v>0.20459846680274799</v>
      </c>
      <c r="U43" s="94">
        <f t="shared" si="1"/>
        <v>-0.12910439361280365</v>
      </c>
      <c r="V43" s="94">
        <f t="shared" si="2"/>
        <v>0.54036864097663029</v>
      </c>
      <c r="W43" s="94">
        <f t="shared" si="3"/>
        <v>0.17078707430071011</v>
      </c>
      <c r="X43" s="36"/>
      <c r="Y43" s="36"/>
      <c r="Z43" s="36" t="s">
        <v>46</v>
      </c>
      <c r="AA43" s="36" t="s">
        <v>44</v>
      </c>
      <c r="AB43" s="36"/>
      <c r="AC43" s="36"/>
      <c r="AD43" s="36"/>
      <c r="AE43" s="36"/>
      <c r="AF43" s="36"/>
      <c r="AG43" s="36"/>
      <c r="AH43" s="36"/>
      <c r="AI43" s="36"/>
      <c r="AJ43" s="36"/>
      <c r="AK43" s="36"/>
      <c r="AL43" s="106" t="s">
        <v>90</v>
      </c>
      <c r="AM43" s="19" t="s">
        <v>35</v>
      </c>
      <c r="AN43" s="19" t="s">
        <v>66</v>
      </c>
      <c r="AO43" s="19" t="s">
        <v>35</v>
      </c>
      <c r="AQ43" s="19" t="s">
        <v>35</v>
      </c>
      <c r="AR43" s="19" t="s">
        <v>273</v>
      </c>
      <c r="AS43" s="19" t="s">
        <v>35</v>
      </c>
      <c r="AT43" s="12" t="s">
        <v>35</v>
      </c>
      <c r="AU43" s="19" t="s">
        <v>35</v>
      </c>
      <c r="AV43" s="26" t="s">
        <v>91</v>
      </c>
    </row>
    <row r="44" spans="1:48" s="22" customFormat="1" x14ac:dyDescent="0.25">
      <c r="A44" s="58">
        <v>46</v>
      </c>
      <c r="B44" s="18"/>
      <c r="N44" s="18" t="s">
        <v>32</v>
      </c>
      <c r="O44" s="18" t="s">
        <v>44</v>
      </c>
      <c r="P44" s="23" t="s">
        <v>34</v>
      </c>
      <c r="Q44" s="24">
        <v>0.81727608367225979</v>
      </c>
      <c r="R44" s="24">
        <v>0.6915981665693508</v>
      </c>
      <c r="S44" s="24">
        <v>0.97426388623659155</v>
      </c>
      <c r="T44" s="96">
        <f t="shared" si="0"/>
        <v>-0.20177831749403574</v>
      </c>
      <c r="U44" s="97">
        <f t="shared" si="1"/>
        <v>-0.36875017617514072</v>
      </c>
      <c r="V44" s="97">
        <f t="shared" si="2"/>
        <v>-2.6073081606910506E-2</v>
      </c>
      <c r="W44" s="97">
        <f t="shared" si="3"/>
        <v>8.7419231824724886E-2</v>
      </c>
      <c r="X44" s="24"/>
      <c r="Y44" s="24"/>
      <c r="Z44" s="24" t="s">
        <v>32</v>
      </c>
      <c r="AA44" s="24" t="s">
        <v>44</v>
      </c>
      <c r="AB44" s="24"/>
      <c r="AC44" s="24"/>
      <c r="AD44" s="24"/>
      <c r="AE44" s="24"/>
      <c r="AF44" s="24"/>
      <c r="AG44" s="24"/>
      <c r="AH44" s="24"/>
      <c r="AI44" s="24"/>
      <c r="AJ44" s="24"/>
      <c r="AK44" s="24"/>
      <c r="AL44" s="115"/>
    </row>
    <row r="45" spans="1:48" s="19" customFormat="1" x14ac:dyDescent="0.25">
      <c r="A45" s="45" t="s">
        <v>282</v>
      </c>
      <c r="B45" s="8" t="s">
        <v>92</v>
      </c>
      <c r="C45" s="7">
        <v>2015</v>
      </c>
      <c r="D45" t="s">
        <v>93</v>
      </c>
      <c r="E45" s="19" t="s">
        <v>29</v>
      </c>
      <c r="F45" s="19">
        <v>67</v>
      </c>
      <c r="G45" s="19">
        <v>7038</v>
      </c>
      <c r="H45" s="19" t="s">
        <v>30</v>
      </c>
      <c r="I45" s="19">
        <v>414</v>
      </c>
      <c r="J45" s="19" t="s">
        <v>94</v>
      </c>
      <c r="K45" s="12" t="s">
        <v>95</v>
      </c>
      <c r="L45" s="12" t="s">
        <v>96</v>
      </c>
      <c r="M45" s="19">
        <v>6</v>
      </c>
      <c r="N45" s="40" t="s">
        <v>97</v>
      </c>
      <c r="O45" s="25" t="s">
        <v>32</v>
      </c>
      <c r="P45" s="20" t="s">
        <v>34</v>
      </c>
      <c r="Q45" s="43">
        <v>44.900359999999999</v>
      </c>
      <c r="R45" s="49">
        <v>0.15512970000000001</v>
      </c>
      <c r="S45" s="12">
        <v>12995.85</v>
      </c>
      <c r="T45" s="95">
        <f t="shared" si="0"/>
        <v>3.8044458125334382</v>
      </c>
      <c r="U45" s="94">
        <f t="shared" si="1"/>
        <v>-1.8634937377696894</v>
      </c>
      <c r="V45" s="94">
        <f t="shared" si="2"/>
        <v>9.4723853547094539</v>
      </c>
      <c r="W45" s="94">
        <f t="shared" si="3"/>
        <v>2.8918590067162313</v>
      </c>
      <c r="X45" s="12"/>
      <c r="Y45" s="12"/>
      <c r="Z45" s="12" t="s">
        <v>97</v>
      </c>
      <c r="AA45" s="12" t="s">
        <v>32</v>
      </c>
      <c r="AB45" s="12"/>
      <c r="AC45" s="12"/>
      <c r="AD45" s="12"/>
      <c r="AE45" s="12"/>
      <c r="AF45" s="12"/>
      <c r="AG45" s="12"/>
      <c r="AH45" s="12"/>
      <c r="AI45" s="12"/>
      <c r="AJ45" s="12"/>
      <c r="AK45" s="12"/>
      <c r="AL45" s="117" t="s">
        <v>98</v>
      </c>
      <c r="AM45" s="44" t="s">
        <v>35</v>
      </c>
      <c r="AN45" s="19" t="s">
        <v>35</v>
      </c>
      <c r="AO45" s="19" t="s">
        <v>35</v>
      </c>
      <c r="AP45" s="19" t="s">
        <v>35</v>
      </c>
      <c r="AQ45" s="19" t="s">
        <v>35</v>
      </c>
      <c r="AR45" s="19" t="s">
        <v>35</v>
      </c>
      <c r="AS45" s="19" t="s">
        <v>35</v>
      </c>
      <c r="AT45" s="19" t="s">
        <v>35</v>
      </c>
      <c r="AU45" s="19" t="s">
        <v>35</v>
      </c>
      <c r="AV45" s="19" t="s">
        <v>35</v>
      </c>
    </row>
    <row r="46" spans="1:48" s="19" customFormat="1" x14ac:dyDescent="0.25">
      <c r="A46" s="6" t="s">
        <v>282</v>
      </c>
      <c r="N46" s="25" t="s">
        <v>45</v>
      </c>
      <c r="O46" s="25" t="s">
        <v>32</v>
      </c>
      <c r="P46" s="20" t="s">
        <v>34</v>
      </c>
      <c r="Q46" s="19">
        <v>0.86</v>
      </c>
      <c r="R46" s="21">
        <v>0.76</v>
      </c>
      <c r="S46" s="19">
        <v>0.98</v>
      </c>
      <c r="T46" s="95">
        <f t="shared" si="0"/>
        <v>-0.15082288973458366</v>
      </c>
      <c r="U46" s="94">
        <f t="shared" si="1"/>
        <v>-0.2744368457017603</v>
      </c>
      <c r="V46" s="94">
        <f t="shared" si="2"/>
        <v>-2.0202707317519466E-2</v>
      </c>
      <c r="W46" s="94">
        <f t="shared" si="3"/>
        <v>6.4856838795059712E-2</v>
      </c>
      <c r="Z46" s="19" t="s">
        <v>45</v>
      </c>
      <c r="AA46" s="19" t="s">
        <v>32</v>
      </c>
      <c r="AL46" s="106"/>
    </row>
    <row r="47" spans="1:48" s="19" customFormat="1" x14ac:dyDescent="0.25">
      <c r="A47" s="6" t="s">
        <v>282</v>
      </c>
      <c r="N47" s="25" t="s">
        <v>46</v>
      </c>
      <c r="O47" s="25" t="s">
        <v>32</v>
      </c>
      <c r="P47" s="20" t="s">
        <v>34</v>
      </c>
      <c r="Q47" s="21">
        <v>0.56000000000000005</v>
      </c>
      <c r="R47" s="21">
        <v>0.4</v>
      </c>
      <c r="S47" s="21">
        <v>0.79</v>
      </c>
      <c r="T47" s="95">
        <f t="shared" si="0"/>
        <v>-0.57981849525294205</v>
      </c>
      <c r="U47" s="94">
        <f t="shared" si="1"/>
        <v>-0.916290731874155</v>
      </c>
      <c r="V47" s="94">
        <f t="shared" si="2"/>
        <v>-0.23572233352106983</v>
      </c>
      <c r="W47" s="94">
        <f t="shared" si="3"/>
        <v>0.17361757622922797</v>
      </c>
      <c r="X47" s="21"/>
      <c r="Y47" s="21"/>
      <c r="Z47" s="21" t="s">
        <v>46</v>
      </c>
      <c r="AA47" s="21" t="s">
        <v>32</v>
      </c>
      <c r="AB47" s="21"/>
      <c r="AC47" s="21"/>
      <c r="AD47" s="21"/>
      <c r="AE47" s="21"/>
      <c r="AF47" s="21"/>
      <c r="AG47" s="21"/>
      <c r="AH47" s="21"/>
      <c r="AI47" s="21"/>
      <c r="AJ47" s="21"/>
      <c r="AK47" s="21"/>
      <c r="AL47" s="106"/>
    </row>
    <row r="48" spans="1:48" s="19" customFormat="1" x14ac:dyDescent="0.25">
      <c r="A48" s="6" t="s">
        <v>283</v>
      </c>
      <c r="N48" s="25" t="s">
        <v>36</v>
      </c>
      <c r="O48" s="25" t="s">
        <v>32</v>
      </c>
      <c r="P48" s="20" t="s">
        <v>34</v>
      </c>
      <c r="Q48" s="28">
        <v>0.87</v>
      </c>
      <c r="R48" s="29">
        <v>0.8</v>
      </c>
      <c r="S48" s="29">
        <v>0.95</v>
      </c>
      <c r="T48" s="95">
        <f t="shared" si="0"/>
        <v>-0.13926206733350766</v>
      </c>
      <c r="U48" s="94">
        <f t="shared" si="1"/>
        <v>-0.22314355131420971</v>
      </c>
      <c r="V48" s="94">
        <f t="shared" si="2"/>
        <v>-5.1293294387550578E-2</v>
      </c>
      <c r="W48" s="94">
        <f t="shared" si="3"/>
        <v>4.384015648416479E-2</v>
      </c>
      <c r="X48" s="29" t="s">
        <v>36</v>
      </c>
      <c r="Y48" s="29" t="s">
        <v>32</v>
      </c>
      <c r="Z48" s="29"/>
      <c r="AA48" s="29"/>
      <c r="AB48" s="29"/>
      <c r="AC48" s="29"/>
      <c r="AD48" s="29"/>
      <c r="AE48" s="29"/>
      <c r="AF48" s="29"/>
      <c r="AG48" s="29"/>
      <c r="AH48" s="29"/>
      <c r="AI48" s="29"/>
      <c r="AJ48" s="29"/>
      <c r="AK48" s="29"/>
      <c r="AL48" s="106"/>
    </row>
    <row r="49" spans="1:48" s="19" customFormat="1" x14ac:dyDescent="0.25">
      <c r="A49" s="6" t="s">
        <v>282</v>
      </c>
      <c r="N49" s="25" t="s">
        <v>32</v>
      </c>
      <c r="O49" s="25" t="s">
        <v>44</v>
      </c>
      <c r="P49" s="20" t="s">
        <v>34</v>
      </c>
      <c r="Q49" s="19">
        <v>1.04</v>
      </c>
      <c r="R49" s="21">
        <v>0.81</v>
      </c>
      <c r="S49" s="19">
        <v>1.33</v>
      </c>
      <c r="T49" s="95">
        <f t="shared" si="0"/>
        <v>3.9220713153281329E-2</v>
      </c>
      <c r="U49" s="94">
        <f t="shared" si="1"/>
        <v>-0.21072103131565253</v>
      </c>
      <c r="V49" s="94">
        <f t="shared" si="2"/>
        <v>0.28517894223366247</v>
      </c>
      <c r="W49" s="94">
        <f t="shared" si="3"/>
        <v>0.12650741889884584</v>
      </c>
      <c r="Z49" s="36" t="s">
        <v>32</v>
      </c>
      <c r="AA49" s="36" t="s">
        <v>44</v>
      </c>
      <c r="AL49" s="106"/>
    </row>
    <row r="50" spans="1:48" s="19" customFormat="1" x14ac:dyDescent="0.25">
      <c r="A50" s="6" t="s">
        <v>282</v>
      </c>
      <c r="N50" s="25" t="s">
        <v>45</v>
      </c>
      <c r="O50" s="25" t="s">
        <v>44</v>
      </c>
      <c r="P50" s="20" t="s">
        <v>34</v>
      </c>
      <c r="Q50" s="19">
        <v>0.91</v>
      </c>
      <c r="R50" s="21">
        <v>0.65</v>
      </c>
      <c r="S50" s="21">
        <v>1.26</v>
      </c>
      <c r="T50" s="95">
        <f t="shared" si="0"/>
        <v>-9.431067947124129E-2</v>
      </c>
      <c r="U50" s="94">
        <f t="shared" si="1"/>
        <v>-0.43078291609245423</v>
      </c>
      <c r="V50" s="94">
        <f t="shared" si="2"/>
        <v>0.23111172096338664</v>
      </c>
      <c r="W50" s="94">
        <f t="shared" si="3"/>
        <v>0.16885377411417782</v>
      </c>
      <c r="X50" s="21"/>
      <c r="Y50" s="21"/>
      <c r="Z50" s="21" t="s">
        <v>45</v>
      </c>
      <c r="AA50" s="21" t="s">
        <v>44</v>
      </c>
      <c r="AB50" s="21"/>
      <c r="AC50" s="21"/>
      <c r="AD50" s="21"/>
      <c r="AE50" s="21"/>
      <c r="AF50" s="21"/>
      <c r="AG50" s="21"/>
      <c r="AH50" s="21"/>
      <c r="AI50" s="21"/>
      <c r="AJ50" s="21"/>
      <c r="AK50" s="21"/>
      <c r="AL50" s="106"/>
    </row>
    <row r="51" spans="1:48" s="19" customFormat="1" x14ac:dyDescent="0.25">
      <c r="A51" s="35" t="s">
        <v>282</v>
      </c>
      <c r="N51" s="25" t="s">
        <v>46</v>
      </c>
      <c r="O51" s="25" t="s">
        <v>44</v>
      </c>
      <c r="P51" s="20" t="s">
        <v>34</v>
      </c>
      <c r="Q51" s="28">
        <v>0.61</v>
      </c>
      <c r="R51" s="29">
        <v>0.39</v>
      </c>
      <c r="S51" s="28">
        <v>0.97</v>
      </c>
      <c r="T51" s="95">
        <f t="shared" si="0"/>
        <v>-0.49429632181478012</v>
      </c>
      <c r="U51" s="94">
        <f t="shared" si="1"/>
        <v>-0.94160853985844495</v>
      </c>
      <c r="V51" s="94">
        <f t="shared" si="2"/>
        <v>-3.0459207484708574E-2</v>
      </c>
      <c r="W51" s="94">
        <f t="shared" si="3"/>
        <v>0.23244032348903765</v>
      </c>
      <c r="X51" s="28"/>
      <c r="Y51" s="28"/>
      <c r="Z51" s="29" t="s">
        <v>46</v>
      </c>
      <c r="AA51" s="29" t="s">
        <v>44</v>
      </c>
      <c r="AB51" s="28"/>
      <c r="AC51" s="28"/>
      <c r="AD51" s="28"/>
      <c r="AE51" s="28"/>
      <c r="AF51" s="28"/>
      <c r="AG51" s="28"/>
      <c r="AH51" s="28"/>
      <c r="AI51" s="28"/>
      <c r="AJ51" s="28"/>
      <c r="AK51" s="28"/>
      <c r="AL51" s="106"/>
    </row>
    <row r="52" spans="1:48" s="12" customFormat="1" x14ac:dyDescent="0.25">
      <c r="A52" s="35" t="s">
        <v>282</v>
      </c>
      <c r="N52" s="12" t="s">
        <v>45</v>
      </c>
      <c r="O52" s="25" t="s">
        <v>97</v>
      </c>
      <c r="P52" s="20" t="s">
        <v>34</v>
      </c>
      <c r="Q52" s="49">
        <v>0.95099004989999991</v>
      </c>
      <c r="R52" s="49">
        <v>0.65908152320000013</v>
      </c>
      <c r="S52" s="49">
        <v>1.3382255776000003</v>
      </c>
      <c r="T52" s="95">
        <f t="shared" si="0"/>
        <v>-5.0251679267507302E-2</v>
      </c>
      <c r="U52" s="94">
        <f t="shared" si="1"/>
        <v>-0.41690804469525511</v>
      </c>
      <c r="V52" s="94">
        <f t="shared" si="2"/>
        <v>0.29134454061987908</v>
      </c>
      <c r="W52" s="94">
        <f t="shared" si="3"/>
        <v>0.18067999853954822</v>
      </c>
      <c r="X52" s="49"/>
      <c r="Y52" s="49"/>
      <c r="Z52" s="49" t="s">
        <v>45</v>
      </c>
      <c r="AA52" s="49" t="s">
        <v>97</v>
      </c>
      <c r="AB52" s="49"/>
      <c r="AC52" s="49"/>
      <c r="AD52" s="49"/>
      <c r="AE52" s="49"/>
      <c r="AF52" s="49"/>
      <c r="AG52" s="49"/>
      <c r="AH52" s="49"/>
      <c r="AI52" s="49"/>
      <c r="AJ52" s="49"/>
      <c r="AK52" s="49"/>
      <c r="AL52" s="116"/>
    </row>
    <row r="53" spans="1:48" s="18" customFormat="1" x14ac:dyDescent="0.25">
      <c r="A53" s="16" t="s">
        <v>282</v>
      </c>
      <c r="N53" s="18" t="s">
        <v>46</v>
      </c>
      <c r="O53" s="18" t="s">
        <v>97</v>
      </c>
      <c r="P53" s="23" t="s">
        <v>34</v>
      </c>
      <c r="Q53" s="38">
        <v>0.65908152320000013</v>
      </c>
      <c r="R53" s="38">
        <v>0.39390406429999991</v>
      </c>
      <c r="S53" s="38">
        <v>1</v>
      </c>
      <c r="T53" s="96">
        <f t="shared" si="0"/>
        <v>-0.41690804469525511</v>
      </c>
      <c r="U53" s="97">
        <f t="shared" si="1"/>
        <v>-0.93164789095746747</v>
      </c>
      <c r="V53" s="97">
        <f t="shared" si="2"/>
        <v>0</v>
      </c>
      <c r="W53" s="97">
        <f t="shared" si="3"/>
        <v>0.23766964366627844</v>
      </c>
      <c r="X53" s="38"/>
      <c r="Y53" s="38"/>
      <c r="Z53" s="38" t="s">
        <v>46</v>
      </c>
      <c r="AA53" s="38" t="s">
        <v>97</v>
      </c>
      <c r="AB53" s="38"/>
      <c r="AC53" s="38"/>
      <c r="AD53" s="38"/>
      <c r="AE53" s="38"/>
      <c r="AF53" s="38"/>
      <c r="AG53" s="38"/>
      <c r="AH53" s="38"/>
      <c r="AI53" s="38"/>
      <c r="AJ53" s="38"/>
      <c r="AK53" s="38"/>
      <c r="AL53" s="118"/>
    </row>
    <row r="54" spans="1:48" s="12" customFormat="1" x14ac:dyDescent="0.25">
      <c r="A54" s="45">
        <v>53</v>
      </c>
      <c r="B54" s="8" t="s">
        <v>92</v>
      </c>
      <c r="C54" s="46">
        <v>2019</v>
      </c>
      <c r="D54" s="8" t="s">
        <v>99</v>
      </c>
      <c r="E54" s="12" t="s">
        <v>29</v>
      </c>
      <c r="F54" s="47">
        <v>67.7</v>
      </c>
      <c r="G54" s="47">
        <v>93378</v>
      </c>
      <c r="H54" s="12" t="s">
        <v>30</v>
      </c>
      <c r="I54" s="12">
        <v>20672</v>
      </c>
      <c r="J54" s="48" t="s">
        <v>100</v>
      </c>
      <c r="K54" s="12" t="s">
        <v>101</v>
      </c>
      <c r="L54" s="12" t="s">
        <v>102</v>
      </c>
      <c r="M54" s="12">
        <v>22</v>
      </c>
      <c r="N54" s="91"/>
      <c r="O54" s="91"/>
      <c r="P54" s="91"/>
      <c r="Q54" s="91"/>
      <c r="R54" s="91"/>
      <c r="S54" s="91"/>
      <c r="T54" s="98"/>
      <c r="U54" s="99"/>
      <c r="V54" s="99"/>
      <c r="W54" s="99"/>
      <c r="X54" s="91"/>
      <c r="Y54" s="91"/>
      <c r="Z54" s="91"/>
      <c r="AA54" s="91"/>
      <c r="AB54" s="91"/>
      <c r="AC54" s="91"/>
      <c r="AD54" s="91"/>
      <c r="AE54" s="91"/>
      <c r="AF54" s="91"/>
      <c r="AG54" s="91"/>
      <c r="AH54" s="91"/>
      <c r="AI54" s="91"/>
      <c r="AJ54" s="91"/>
      <c r="AK54" s="91"/>
      <c r="AL54" s="119" t="s">
        <v>103</v>
      </c>
      <c r="AM54" s="12" t="s">
        <v>35</v>
      </c>
      <c r="AN54" s="12" t="s">
        <v>66</v>
      </c>
      <c r="AO54" s="12" t="s">
        <v>35</v>
      </c>
      <c r="AP54" s="12" t="s">
        <v>35</v>
      </c>
      <c r="AQ54" s="12" t="s">
        <v>35</v>
      </c>
      <c r="AR54" s="12" t="s">
        <v>35</v>
      </c>
      <c r="AT54" s="12" t="s">
        <v>35</v>
      </c>
      <c r="AU54" s="12" t="s">
        <v>35</v>
      </c>
      <c r="AV54" s="12" t="s">
        <v>35</v>
      </c>
    </row>
    <row r="55" spans="1:48" s="25" customFormat="1" x14ac:dyDescent="0.25">
      <c r="A55" s="50" t="s">
        <v>260</v>
      </c>
      <c r="D55" s="25" t="s">
        <v>104</v>
      </c>
      <c r="E55" s="25" t="s">
        <v>105</v>
      </c>
      <c r="F55" s="51">
        <v>67.8</v>
      </c>
      <c r="G55" s="25">
        <v>63412</v>
      </c>
      <c r="I55" s="25">
        <v>12774</v>
      </c>
      <c r="N55" s="25" t="s">
        <v>106</v>
      </c>
      <c r="O55" s="25" t="s">
        <v>44</v>
      </c>
      <c r="P55" s="20" t="s">
        <v>34</v>
      </c>
      <c r="Q55" s="25">
        <v>0.86</v>
      </c>
      <c r="R55" s="36">
        <v>0.77</v>
      </c>
      <c r="S55" s="25">
        <v>0.95</v>
      </c>
      <c r="T55" s="95">
        <f t="shared" si="0"/>
        <v>-0.15082288973458366</v>
      </c>
      <c r="U55" s="94">
        <f t="shared" si="1"/>
        <v>-0.26136476413440751</v>
      </c>
      <c r="V55" s="94">
        <f t="shared" si="2"/>
        <v>-5.1293294387550578E-2</v>
      </c>
      <c r="W55" s="94">
        <f t="shared" si="3"/>
        <v>5.3590644967677188E-2</v>
      </c>
      <c r="AB55" s="25" t="s">
        <v>106</v>
      </c>
      <c r="AC55" s="25" t="s">
        <v>44</v>
      </c>
      <c r="AL55" s="116"/>
    </row>
    <row r="56" spans="1:48" s="25" customFormat="1" x14ac:dyDescent="0.25">
      <c r="A56" s="50" t="s">
        <v>260</v>
      </c>
      <c r="F56" s="51"/>
      <c r="N56" s="25" t="s">
        <v>106</v>
      </c>
      <c r="O56" s="25" t="s">
        <v>32</v>
      </c>
      <c r="P56" s="20" t="s">
        <v>34</v>
      </c>
      <c r="Q56" s="25">
        <v>0.86</v>
      </c>
      <c r="R56" s="49">
        <v>0.8</v>
      </c>
      <c r="S56" s="12">
        <v>0.92</v>
      </c>
      <c r="T56" s="95">
        <f t="shared" si="0"/>
        <v>-0.15082288973458366</v>
      </c>
      <c r="U56" s="94">
        <f t="shared" si="1"/>
        <v>-0.22314355131420971</v>
      </c>
      <c r="V56" s="94">
        <f t="shared" si="2"/>
        <v>-8.3381608939051013E-2</v>
      </c>
      <c r="W56" s="94">
        <f t="shared" si="3"/>
        <v>3.5654211601631132E-2</v>
      </c>
      <c r="X56" s="12"/>
      <c r="Y56" s="12"/>
      <c r="Z56" s="12"/>
      <c r="AA56" s="12"/>
      <c r="AB56" s="12" t="s">
        <v>106</v>
      </c>
      <c r="AC56" s="12" t="s">
        <v>32</v>
      </c>
      <c r="AD56" s="12"/>
      <c r="AE56" s="12"/>
      <c r="AF56" s="12"/>
      <c r="AG56" s="12"/>
      <c r="AH56" s="12"/>
      <c r="AI56" s="12"/>
      <c r="AJ56" s="12"/>
      <c r="AK56" s="12"/>
      <c r="AL56" s="116" t="s">
        <v>107</v>
      </c>
    </row>
    <row r="57" spans="1:48" s="12" customFormat="1" x14ac:dyDescent="0.25">
      <c r="A57" s="50" t="s">
        <v>260</v>
      </c>
      <c r="F57" s="47"/>
      <c r="N57" s="25" t="s">
        <v>106</v>
      </c>
      <c r="O57" s="25" t="s">
        <v>97</v>
      </c>
      <c r="P57" s="20" t="s">
        <v>34</v>
      </c>
      <c r="Q57" s="36">
        <v>0.74726564547020402</v>
      </c>
      <c r="R57" s="36">
        <v>0.62761776926725099</v>
      </c>
      <c r="S57" s="36">
        <v>0.92667903057099543</v>
      </c>
      <c r="T57" s="95">
        <f t="shared" si="0"/>
        <v>-0.29133454063987824</v>
      </c>
      <c r="U57" s="94">
        <f t="shared" si="1"/>
        <v>-0.46582394547873324</v>
      </c>
      <c r="V57" s="94">
        <f t="shared" si="2"/>
        <v>-7.6148018711771431E-2</v>
      </c>
      <c r="W57" s="94">
        <f t="shared" si="3"/>
        <v>9.9408950053919823E-2</v>
      </c>
      <c r="X57" s="36"/>
      <c r="Y57" s="36"/>
      <c r="Z57" s="36"/>
      <c r="AA57" s="36"/>
      <c r="AB57" s="36" t="s">
        <v>106</v>
      </c>
      <c r="AC57" s="36" t="s">
        <v>97</v>
      </c>
      <c r="AD57" s="36"/>
      <c r="AE57" s="36"/>
      <c r="AF57" s="36"/>
      <c r="AG57" s="36"/>
      <c r="AH57" s="36"/>
      <c r="AI57" s="36"/>
      <c r="AJ57" s="36"/>
      <c r="AK57" s="36"/>
      <c r="AL57" s="116"/>
    </row>
    <row r="58" spans="1:48" s="18" customFormat="1" x14ac:dyDescent="0.25">
      <c r="A58" s="50" t="s">
        <v>260</v>
      </c>
      <c r="B58" s="25"/>
      <c r="C58" s="25"/>
      <c r="F58" s="71"/>
      <c r="N58" s="18" t="s">
        <v>106</v>
      </c>
      <c r="O58" s="18" t="s">
        <v>108</v>
      </c>
      <c r="P58" s="23" t="s">
        <v>34</v>
      </c>
      <c r="Q58" s="18">
        <v>0.77</v>
      </c>
      <c r="R58" s="38">
        <v>0.7</v>
      </c>
      <c r="S58" s="18">
        <v>0.84</v>
      </c>
      <c r="T58" s="96">
        <f t="shared" ref="T58:T171" si="4">LN(Q58)</f>
        <v>-0.26136476413440751</v>
      </c>
      <c r="U58" s="97">
        <f t="shared" ref="U58:U171" si="5">LN(R58)</f>
        <v>-0.35667494393873245</v>
      </c>
      <c r="V58" s="97">
        <f t="shared" ref="V58:V171" si="6">LN(S58)</f>
        <v>-0.1743533871447778</v>
      </c>
      <c r="W58" s="97">
        <f t="shared" ref="W58:W171" si="7">(V58-U58)/(2*1.959964)</f>
        <v>4.6511455514987685E-2</v>
      </c>
      <c r="AB58" s="18" t="s">
        <v>106</v>
      </c>
      <c r="AC58" s="18" t="s">
        <v>108</v>
      </c>
      <c r="AL58" s="118"/>
    </row>
    <row r="59" spans="1:48" s="12" customFormat="1" x14ac:dyDescent="0.25">
      <c r="A59" s="50" t="s">
        <v>261</v>
      </c>
      <c r="D59" s="12" t="s">
        <v>109</v>
      </c>
      <c r="E59" s="12" t="s">
        <v>62</v>
      </c>
      <c r="F59" s="47">
        <v>67.7</v>
      </c>
      <c r="G59" s="12">
        <v>29966</v>
      </c>
      <c r="I59" s="25">
        <v>7898</v>
      </c>
      <c r="N59" s="25" t="s">
        <v>106</v>
      </c>
      <c r="O59" s="25" t="s">
        <v>44</v>
      </c>
      <c r="P59" s="20" t="s">
        <v>34</v>
      </c>
      <c r="Q59" s="25">
        <v>0.81</v>
      </c>
      <c r="R59" s="49">
        <v>0.7</v>
      </c>
      <c r="S59" s="25">
        <v>0.95</v>
      </c>
      <c r="T59" s="95">
        <f t="shared" si="4"/>
        <v>-0.21072103131565253</v>
      </c>
      <c r="U59" s="94">
        <f t="shared" si="5"/>
        <v>-0.35667494393873245</v>
      </c>
      <c r="V59" s="94">
        <f t="shared" si="6"/>
        <v>-5.1293294387550578E-2</v>
      </c>
      <c r="W59" s="94">
        <f t="shared" si="7"/>
        <v>7.7904912934926823E-2</v>
      </c>
      <c r="X59" s="25"/>
      <c r="Y59" s="25"/>
      <c r="Z59" s="25"/>
      <c r="AA59" s="25"/>
      <c r="AB59" s="25" t="s">
        <v>106</v>
      </c>
      <c r="AC59" s="25" t="s">
        <v>44</v>
      </c>
      <c r="AD59" s="25"/>
      <c r="AE59" s="25"/>
      <c r="AF59" s="25"/>
      <c r="AG59" s="25"/>
      <c r="AH59" s="25"/>
      <c r="AI59" s="25"/>
      <c r="AJ59" s="25"/>
      <c r="AK59" s="25"/>
      <c r="AL59" s="116" t="s">
        <v>276</v>
      </c>
    </row>
    <row r="60" spans="1:48" s="12" customFormat="1" x14ac:dyDescent="0.25">
      <c r="A60" s="50" t="s">
        <v>261</v>
      </c>
      <c r="F60" s="47"/>
      <c r="N60" s="25" t="s">
        <v>106</v>
      </c>
      <c r="O60" s="25" t="s">
        <v>32</v>
      </c>
      <c r="P60" s="20" t="s">
        <v>34</v>
      </c>
      <c r="Q60" s="25">
        <v>0.88</v>
      </c>
      <c r="R60" s="49">
        <v>0.8</v>
      </c>
      <c r="S60" s="25">
        <v>0.96</v>
      </c>
      <c r="T60" s="95">
        <f t="shared" si="4"/>
        <v>-0.12783337150988489</v>
      </c>
      <c r="U60" s="94">
        <f t="shared" si="5"/>
        <v>-0.22314355131420971</v>
      </c>
      <c r="V60" s="94">
        <f t="shared" si="6"/>
        <v>-4.0821994520255166E-2</v>
      </c>
      <c r="W60" s="94">
        <f t="shared" si="7"/>
        <v>4.6511455514987657E-2</v>
      </c>
      <c r="X60" s="25"/>
      <c r="Y60" s="25"/>
      <c r="Z60" s="25"/>
      <c r="AA60" s="25"/>
      <c r="AB60" s="25" t="s">
        <v>106</v>
      </c>
      <c r="AC60" s="25" t="s">
        <v>32</v>
      </c>
      <c r="AD60" s="25"/>
      <c r="AE60" s="25"/>
      <c r="AF60" s="25"/>
      <c r="AG60" s="25"/>
      <c r="AH60" s="25"/>
      <c r="AI60" s="25"/>
      <c r="AJ60" s="25"/>
      <c r="AK60" s="25"/>
      <c r="AL60" s="120" t="s">
        <v>107</v>
      </c>
    </row>
    <row r="61" spans="1:48" s="12" customFormat="1" x14ac:dyDescent="0.25">
      <c r="A61" s="50" t="s">
        <v>261</v>
      </c>
      <c r="N61" s="25" t="s">
        <v>106</v>
      </c>
      <c r="O61" s="25" t="s">
        <v>97</v>
      </c>
      <c r="P61" s="20" t="s">
        <v>34</v>
      </c>
      <c r="Q61" s="36">
        <v>0.83407935431828084</v>
      </c>
      <c r="R61" s="49">
        <v>0.64669308207216802</v>
      </c>
      <c r="S61" s="36">
        <v>1.1030199011803914</v>
      </c>
      <c r="T61" s="95">
        <f t="shared" si="4"/>
        <v>-0.18142673208708837</v>
      </c>
      <c r="U61" s="94">
        <f t="shared" si="5"/>
        <v>-0.43588346786194454</v>
      </c>
      <c r="V61" s="94">
        <f t="shared" si="6"/>
        <v>9.8051782883203403E-2</v>
      </c>
      <c r="W61" s="94">
        <f t="shared" si="7"/>
        <v>0.13621047395389607</v>
      </c>
      <c r="X61" s="36"/>
      <c r="Y61" s="36"/>
      <c r="Z61" s="36"/>
      <c r="AA61" s="36"/>
      <c r="AB61" s="36" t="s">
        <v>106</v>
      </c>
      <c r="AC61" s="36" t="s">
        <v>97</v>
      </c>
      <c r="AD61" s="36"/>
      <c r="AE61" s="36"/>
      <c r="AF61" s="36"/>
      <c r="AG61" s="36"/>
      <c r="AH61" s="36"/>
      <c r="AI61" s="36"/>
      <c r="AJ61" s="36"/>
      <c r="AK61" s="36"/>
      <c r="AL61" s="116"/>
    </row>
    <row r="62" spans="1:48" s="18" customFormat="1" x14ac:dyDescent="0.25">
      <c r="A62" s="58" t="s">
        <v>261</v>
      </c>
      <c r="N62" s="18" t="s">
        <v>106</v>
      </c>
      <c r="O62" s="18" t="s">
        <v>108</v>
      </c>
      <c r="P62" s="23" t="s">
        <v>34</v>
      </c>
      <c r="Q62" s="18">
        <v>0.77</v>
      </c>
      <c r="R62" s="38">
        <v>0.69</v>
      </c>
      <c r="S62" s="18">
        <v>0.86</v>
      </c>
      <c r="T62" s="96">
        <f t="shared" si="4"/>
        <v>-0.26136476413440751</v>
      </c>
      <c r="U62" s="97">
        <f t="shared" si="5"/>
        <v>-0.37106368139083207</v>
      </c>
      <c r="V62" s="97">
        <f t="shared" si="6"/>
        <v>-0.15082288973458366</v>
      </c>
      <c r="W62" s="97">
        <f t="shared" si="7"/>
        <v>5.6184907390199108E-2</v>
      </c>
      <c r="AB62" s="18" t="s">
        <v>106</v>
      </c>
      <c r="AC62" s="18" t="s">
        <v>108</v>
      </c>
      <c r="AL62" s="118"/>
    </row>
    <row r="63" spans="1:48" s="28" customFormat="1" x14ac:dyDescent="0.25">
      <c r="A63" s="35">
        <v>60</v>
      </c>
      <c r="B63" s="9" t="s">
        <v>110</v>
      </c>
      <c r="C63" s="65">
        <v>2016</v>
      </c>
      <c r="D63" s="28" t="s">
        <v>93</v>
      </c>
      <c r="E63" s="28" t="s">
        <v>29</v>
      </c>
      <c r="F63" s="28">
        <v>67</v>
      </c>
      <c r="G63" s="28">
        <v>7216</v>
      </c>
      <c r="H63" s="28" t="s">
        <v>30</v>
      </c>
      <c r="I63" s="28">
        <v>323</v>
      </c>
      <c r="J63" s="90" t="s">
        <v>111</v>
      </c>
      <c r="K63" s="25" t="s">
        <v>95</v>
      </c>
      <c r="L63" s="28" t="s">
        <v>112</v>
      </c>
      <c r="M63" s="28">
        <v>4.8</v>
      </c>
      <c r="N63" s="40" t="s">
        <v>33</v>
      </c>
      <c r="O63" s="25" t="s">
        <v>32</v>
      </c>
      <c r="P63" s="20" t="s">
        <v>34</v>
      </c>
      <c r="Q63" s="36">
        <v>1.2974490000000001</v>
      </c>
      <c r="R63" s="29">
        <v>0.94273560000000001</v>
      </c>
      <c r="S63" s="36">
        <v>1.785628</v>
      </c>
      <c r="T63" s="95">
        <f t="shared" si="4"/>
        <v>0.26040002892701009</v>
      </c>
      <c r="U63" s="94">
        <f t="shared" si="5"/>
        <v>-5.896941742333351E-2</v>
      </c>
      <c r="V63" s="94">
        <f t="shared" si="6"/>
        <v>0.57977017408549336</v>
      </c>
      <c r="W63" s="94">
        <f t="shared" si="7"/>
        <v>0.16294676624387663</v>
      </c>
      <c r="X63" s="36" t="s">
        <v>33</v>
      </c>
      <c r="Y63" s="36" t="s">
        <v>32</v>
      </c>
      <c r="Z63" s="36"/>
      <c r="AA63" s="36"/>
      <c r="AB63" s="36"/>
      <c r="AC63" s="36"/>
      <c r="AD63" s="36"/>
      <c r="AE63" s="36"/>
      <c r="AF63" s="36"/>
      <c r="AG63" s="36"/>
      <c r="AH63" s="36"/>
      <c r="AI63" s="36"/>
      <c r="AJ63" s="36"/>
      <c r="AK63" s="36"/>
      <c r="AL63" s="113" t="s">
        <v>113</v>
      </c>
      <c r="AM63" s="28" t="s">
        <v>35</v>
      </c>
      <c r="AN63" s="28" t="s">
        <v>35</v>
      </c>
      <c r="AO63" s="28" t="s">
        <v>35</v>
      </c>
      <c r="AP63" s="28" t="s">
        <v>35</v>
      </c>
      <c r="AQ63" s="28" t="s">
        <v>35</v>
      </c>
      <c r="AR63" s="28" t="s">
        <v>35</v>
      </c>
      <c r="AT63" s="28" t="s">
        <v>35</v>
      </c>
      <c r="AU63" s="28" t="s">
        <v>35</v>
      </c>
      <c r="AV63" s="28" t="s">
        <v>35</v>
      </c>
    </row>
    <row r="64" spans="1:48" s="19" customFormat="1" x14ac:dyDescent="0.25">
      <c r="A64" s="6">
        <v>60</v>
      </c>
      <c r="N64" s="40" t="s">
        <v>33</v>
      </c>
      <c r="O64" s="25" t="s">
        <v>36</v>
      </c>
      <c r="P64" s="20" t="s">
        <v>34</v>
      </c>
      <c r="Q64" s="36">
        <v>1.4085799999999999</v>
      </c>
      <c r="R64" s="21">
        <v>1.0271159999999999</v>
      </c>
      <c r="S64" s="21">
        <v>1.931718</v>
      </c>
      <c r="T64" s="95">
        <f t="shared" si="4"/>
        <v>0.34258210473341377</v>
      </c>
      <c r="U64" s="94">
        <f t="shared" si="5"/>
        <v>2.6754874908810088E-2</v>
      </c>
      <c r="V64" s="94">
        <f t="shared" si="6"/>
        <v>0.65840976240381066</v>
      </c>
      <c r="W64" s="94">
        <f t="shared" si="7"/>
        <v>0.16113941059504167</v>
      </c>
      <c r="X64" s="21" t="s">
        <v>33</v>
      </c>
      <c r="Y64" s="21" t="s">
        <v>36</v>
      </c>
      <c r="Z64" s="21"/>
      <c r="AA64" s="21"/>
      <c r="AB64" s="21"/>
      <c r="AC64" s="21"/>
      <c r="AD64" s="21"/>
      <c r="AE64" s="21"/>
      <c r="AF64" s="21"/>
      <c r="AG64" s="21"/>
      <c r="AH64" s="21"/>
      <c r="AI64" s="21"/>
      <c r="AJ64" s="21"/>
      <c r="AK64" s="21"/>
      <c r="AL64" s="112" t="s">
        <v>114</v>
      </c>
    </row>
    <row r="65" spans="1:48" s="19" customFormat="1" x14ac:dyDescent="0.25">
      <c r="A65" s="6">
        <v>60</v>
      </c>
      <c r="N65" s="40" t="s">
        <v>41</v>
      </c>
      <c r="O65" s="25" t="s">
        <v>32</v>
      </c>
      <c r="P65" s="20" t="s">
        <v>34</v>
      </c>
      <c r="Q65" s="36">
        <v>1.3583559999999999</v>
      </c>
      <c r="R65" s="21">
        <v>1.003117</v>
      </c>
      <c r="S65" s="21">
        <v>1.8393980000000001</v>
      </c>
      <c r="T65" s="95">
        <f t="shared" si="4"/>
        <v>0.30627514500205227</v>
      </c>
      <c r="U65" s="94">
        <f t="shared" si="5"/>
        <v>3.1121522265609471E-3</v>
      </c>
      <c r="V65" s="94">
        <f t="shared" si="6"/>
        <v>0.60943834417478937</v>
      </c>
      <c r="W65" s="94">
        <f t="shared" si="7"/>
        <v>0.15467788998885398</v>
      </c>
      <c r="X65" s="21"/>
      <c r="Y65" s="21"/>
      <c r="Z65" s="21"/>
      <c r="AA65" s="21"/>
      <c r="AB65" s="21"/>
      <c r="AC65" s="21"/>
      <c r="AD65" s="21" t="s">
        <v>41</v>
      </c>
      <c r="AE65" s="21" t="s">
        <v>32</v>
      </c>
      <c r="AF65" s="21"/>
      <c r="AG65" s="21"/>
      <c r="AH65" s="21"/>
      <c r="AI65" s="21"/>
      <c r="AJ65" s="21"/>
      <c r="AK65" s="21"/>
      <c r="AL65" s="113" t="s">
        <v>115</v>
      </c>
    </row>
    <row r="66" spans="1:48" s="22" customFormat="1" x14ac:dyDescent="0.25">
      <c r="A66" s="16">
        <v>60</v>
      </c>
      <c r="N66" s="41" t="s">
        <v>42</v>
      </c>
      <c r="O66" s="18" t="s">
        <v>32</v>
      </c>
      <c r="P66" s="23" t="s">
        <v>34</v>
      </c>
      <c r="Q66" s="38">
        <v>1.5321720000000001</v>
      </c>
      <c r="R66" s="24">
        <v>0.65832060000000003</v>
      </c>
      <c r="S66" s="38">
        <v>3.5659679999999998</v>
      </c>
      <c r="T66" s="96">
        <f t="shared" si="4"/>
        <v>0.42668633655689187</v>
      </c>
      <c r="U66" s="97">
        <f t="shared" si="5"/>
        <v>-0.41806323227423081</v>
      </c>
      <c r="V66" s="97">
        <f t="shared" si="6"/>
        <v>1.2714355457607525</v>
      </c>
      <c r="W66" s="97">
        <f t="shared" si="7"/>
        <v>0.43100250260591094</v>
      </c>
      <c r="X66" s="38"/>
      <c r="Y66" s="38"/>
      <c r="Z66" s="38"/>
      <c r="AA66" s="38"/>
      <c r="AB66" s="38"/>
      <c r="AC66" s="38"/>
      <c r="AD66" s="38" t="s">
        <v>42</v>
      </c>
      <c r="AE66" s="38" t="s">
        <v>32</v>
      </c>
      <c r="AF66" s="38"/>
      <c r="AG66" s="38"/>
      <c r="AH66" s="38"/>
      <c r="AI66" s="38"/>
      <c r="AJ66" s="38"/>
      <c r="AK66" s="38"/>
      <c r="AL66" s="114" t="s">
        <v>116</v>
      </c>
    </row>
    <row r="67" spans="1:48" s="28" customFormat="1" x14ac:dyDescent="0.25">
      <c r="A67" s="35">
        <v>62</v>
      </c>
      <c r="B67" s="28" t="s">
        <v>267</v>
      </c>
      <c r="C67" s="28">
        <v>2020</v>
      </c>
      <c r="D67" s="28" t="s">
        <v>268</v>
      </c>
      <c r="E67" s="28" t="s">
        <v>29</v>
      </c>
      <c r="F67" s="28">
        <v>56</v>
      </c>
      <c r="G67" s="28">
        <v>208294</v>
      </c>
      <c r="H67" s="28" t="s">
        <v>30</v>
      </c>
      <c r="I67" s="28">
        <v>12611</v>
      </c>
      <c r="J67" s="28" t="s">
        <v>269</v>
      </c>
      <c r="K67" s="28" t="s">
        <v>270</v>
      </c>
      <c r="L67" s="28" t="s">
        <v>277</v>
      </c>
      <c r="M67" s="25">
        <v>13.2</v>
      </c>
      <c r="N67" s="40" t="s">
        <v>36</v>
      </c>
      <c r="O67" s="25" t="s">
        <v>32</v>
      </c>
      <c r="P67" s="134" t="s">
        <v>34</v>
      </c>
      <c r="Q67" s="135">
        <v>0.95315497071132482</v>
      </c>
      <c r="R67" s="136">
        <v>0.93749040880303558</v>
      </c>
      <c r="S67" s="137">
        <v>0.96908127236380159</v>
      </c>
      <c r="T67" s="95">
        <v>-4.7977774999999993E-2</v>
      </c>
      <c r="U67" s="94">
        <f t="shared" ref="U67:U121" si="8">LN(R67)</f>
        <v>-6.4548751799999596E-2</v>
      </c>
      <c r="V67" s="94">
        <f t="shared" ref="V67:V121" si="9">LN(S67)</f>
        <v>-3.1406798200000641E-2</v>
      </c>
      <c r="W67" s="94">
        <f t="shared" si="7"/>
        <v>8.454735291056099E-3</v>
      </c>
      <c r="X67" s="40" t="s">
        <v>36</v>
      </c>
      <c r="Y67" s="25" t="s">
        <v>32</v>
      </c>
      <c r="Z67" s="36"/>
      <c r="AA67" s="36"/>
      <c r="AB67" s="36"/>
      <c r="AC67" s="36"/>
      <c r="AD67" s="36"/>
      <c r="AE67" s="36"/>
      <c r="AF67" s="36"/>
      <c r="AG67" s="36"/>
      <c r="AH67" s="36"/>
      <c r="AI67" s="36"/>
      <c r="AJ67" s="36"/>
      <c r="AK67" s="146"/>
      <c r="AL67" s="12" t="s">
        <v>271</v>
      </c>
      <c r="AM67" s="12" t="s">
        <v>35</v>
      </c>
      <c r="AN67" s="12" t="s">
        <v>35</v>
      </c>
      <c r="AO67" s="12" t="s">
        <v>35</v>
      </c>
      <c r="AP67" s="12" t="s">
        <v>35</v>
      </c>
      <c r="AQ67" s="12" t="s">
        <v>35</v>
      </c>
      <c r="AR67" s="12" t="s">
        <v>35</v>
      </c>
      <c r="AS67" s="12" t="s">
        <v>35</v>
      </c>
      <c r="AT67" s="12" t="s">
        <v>35</v>
      </c>
      <c r="AU67" s="28" t="s">
        <v>35</v>
      </c>
      <c r="AV67" s="28" t="s">
        <v>35</v>
      </c>
    </row>
    <row r="68" spans="1:48" s="28" customFormat="1" x14ac:dyDescent="0.25">
      <c r="A68" s="35">
        <v>62</v>
      </c>
      <c r="N68" s="40" t="s">
        <v>33</v>
      </c>
      <c r="O68" s="25" t="s">
        <v>32</v>
      </c>
      <c r="P68" s="134" t="s">
        <v>34</v>
      </c>
      <c r="Q68" s="135">
        <v>0.92416695632431933</v>
      </c>
      <c r="R68" s="136">
        <v>0.89833094081177545</v>
      </c>
      <c r="S68" s="137">
        <v>0.95074601615075605</v>
      </c>
      <c r="T68" s="95">
        <v>-7.886253499999997E-2</v>
      </c>
      <c r="U68" s="94">
        <f t="shared" si="8"/>
        <v>-0.10721674759999955</v>
      </c>
      <c r="V68" s="94">
        <f t="shared" si="9"/>
        <v>-5.0508322400000541E-2</v>
      </c>
      <c r="W68" s="94">
        <f t="shared" si="7"/>
        <v>1.4466700714910838E-2</v>
      </c>
      <c r="X68" s="40" t="s">
        <v>33</v>
      </c>
      <c r="Y68" s="25" t="s">
        <v>32</v>
      </c>
      <c r="Z68" s="36"/>
      <c r="AA68" s="36"/>
      <c r="AB68" s="36"/>
      <c r="AC68" s="36"/>
      <c r="AD68" s="36"/>
      <c r="AE68" s="36"/>
      <c r="AF68" s="36"/>
      <c r="AG68" s="36"/>
      <c r="AH68" s="36"/>
      <c r="AI68" s="36"/>
      <c r="AJ68" s="36"/>
      <c r="AK68" s="36"/>
      <c r="AL68" s="113"/>
    </row>
    <row r="69" spans="1:48" s="28" customFormat="1" x14ac:dyDescent="0.25">
      <c r="A69" s="35">
        <v>62</v>
      </c>
      <c r="N69" s="40" t="s">
        <v>33</v>
      </c>
      <c r="O69" s="25" t="s">
        <v>36</v>
      </c>
      <c r="P69" s="134" t="s">
        <v>34</v>
      </c>
      <c r="Q69" s="135">
        <v>0.96958729703082058</v>
      </c>
      <c r="R69" s="136">
        <v>0.93882938753353962</v>
      </c>
      <c r="S69" s="137">
        <v>1.0013528965399454</v>
      </c>
      <c r="T69" s="95">
        <v>-3.0884765000000095E-2</v>
      </c>
      <c r="U69" s="94">
        <f t="shared" si="8"/>
        <v>-6.3121512200000285E-2</v>
      </c>
      <c r="V69" s="94">
        <f t="shared" si="9"/>
        <v>1.3519822000001738E-3</v>
      </c>
      <c r="W69" s="94">
        <f t="shared" si="7"/>
        <v>1.644762209918153E-2</v>
      </c>
      <c r="X69" s="40" t="s">
        <v>33</v>
      </c>
      <c r="Y69" s="25" t="s">
        <v>36</v>
      </c>
      <c r="Z69" s="36"/>
      <c r="AA69" s="36"/>
      <c r="AB69" s="36"/>
      <c r="AC69" s="36"/>
      <c r="AD69" s="36"/>
      <c r="AE69" s="36"/>
      <c r="AF69" s="36"/>
      <c r="AG69" s="36"/>
      <c r="AH69" s="36"/>
      <c r="AI69" s="36"/>
      <c r="AJ69" s="36"/>
      <c r="AK69" s="36"/>
      <c r="AL69" s="113"/>
    </row>
    <row r="70" spans="1:48" s="28" customFormat="1" x14ac:dyDescent="0.25">
      <c r="A70" s="35">
        <v>62</v>
      </c>
      <c r="N70" s="40" t="s">
        <v>44</v>
      </c>
      <c r="O70" s="25" t="s">
        <v>32</v>
      </c>
      <c r="P70" s="134" t="s">
        <v>34</v>
      </c>
      <c r="Q70" s="135">
        <v>0.97151170680548427</v>
      </c>
      <c r="R70" s="136">
        <v>0.92372337617177314</v>
      </c>
      <c r="S70" s="137">
        <v>1.0217723409487396</v>
      </c>
      <c r="T70" s="95">
        <v>-2.8901959999999997E-2</v>
      </c>
      <c r="U70" s="94">
        <f t="shared" si="8"/>
        <v>-7.9342628599999521E-2</v>
      </c>
      <c r="V70" s="94">
        <f t="shared" si="9"/>
        <v>2.1538708600000081E-2</v>
      </c>
      <c r="W70" s="94">
        <f t="shared" si="7"/>
        <v>2.573550769299834E-2</v>
      </c>
      <c r="X70" s="36"/>
      <c r="Y70" s="36"/>
      <c r="Z70" s="40" t="s">
        <v>44</v>
      </c>
      <c r="AA70" s="25" t="s">
        <v>32</v>
      </c>
      <c r="AB70" s="36"/>
      <c r="AC70" s="36"/>
      <c r="AD70" s="36"/>
      <c r="AE70" s="36"/>
      <c r="AF70" s="36"/>
      <c r="AG70" s="36"/>
      <c r="AH70" s="36"/>
      <c r="AI70" s="36"/>
      <c r="AJ70" s="36"/>
      <c r="AK70" s="36"/>
      <c r="AL70" s="113"/>
    </row>
    <row r="71" spans="1:48" s="28" customFormat="1" x14ac:dyDescent="0.25">
      <c r="A71" s="35">
        <v>62</v>
      </c>
      <c r="N71" s="40" t="s">
        <v>45</v>
      </c>
      <c r="O71" s="25" t="s">
        <v>32</v>
      </c>
      <c r="P71" s="134" t="s">
        <v>34</v>
      </c>
      <c r="Q71" s="135">
        <v>0.9602378113899237</v>
      </c>
      <c r="R71" s="136">
        <v>0.90817317808798181</v>
      </c>
      <c r="S71" s="137">
        <v>1.0152872565166016</v>
      </c>
      <c r="T71" s="95">
        <v>-4.0574304999999998E-2</v>
      </c>
      <c r="U71" s="94">
        <f t="shared" si="8"/>
        <v>-9.6320193799999981E-2</v>
      </c>
      <c r="V71" s="94">
        <f t="shared" si="9"/>
        <v>1.5171583799999409E-2</v>
      </c>
      <c r="W71" s="94">
        <f t="shared" si="7"/>
        <v>2.8442302409635942E-2</v>
      </c>
      <c r="X71" s="36"/>
      <c r="Y71" s="36"/>
      <c r="Z71" s="40" t="s">
        <v>45</v>
      </c>
      <c r="AA71" s="25" t="s">
        <v>32</v>
      </c>
      <c r="AB71" s="36"/>
      <c r="AC71" s="36"/>
      <c r="AD71" s="36"/>
      <c r="AE71" s="36"/>
      <c r="AF71" s="36"/>
      <c r="AG71" s="36"/>
      <c r="AH71" s="36"/>
      <c r="AI71" s="36"/>
      <c r="AJ71" s="36"/>
      <c r="AK71" s="36"/>
      <c r="AL71" s="113"/>
    </row>
    <row r="72" spans="1:48" s="28" customFormat="1" x14ac:dyDescent="0.25">
      <c r="A72" s="35">
        <v>62</v>
      </c>
      <c r="N72" s="40" t="s">
        <v>46</v>
      </c>
      <c r="O72" s="25" t="s">
        <v>32</v>
      </c>
      <c r="P72" s="134" t="s">
        <v>34</v>
      </c>
      <c r="Q72" s="135">
        <v>0.90136245632312251</v>
      </c>
      <c r="R72" s="136">
        <v>0.83471035846210273</v>
      </c>
      <c r="S72" s="137">
        <v>0.97333676218628074</v>
      </c>
      <c r="T72" s="95">
        <v>-0.10384782000000001</v>
      </c>
      <c r="U72" s="94">
        <f t="shared" si="8"/>
        <v>-0.18067049039999977</v>
      </c>
      <c r="V72" s="94">
        <f t="shared" si="9"/>
        <v>-2.7025149600000294E-2</v>
      </c>
      <c r="W72" s="94">
        <f t="shared" si="7"/>
        <v>3.9195959925794423E-2</v>
      </c>
      <c r="X72" s="36"/>
      <c r="Y72" s="36"/>
      <c r="Z72" s="40" t="s">
        <v>46</v>
      </c>
      <c r="AA72" s="25" t="s">
        <v>32</v>
      </c>
      <c r="AB72" s="36"/>
      <c r="AC72" s="36"/>
      <c r="AD72" s="36"/>
      <c r="AE72" s="36"/>
      <c r="AF72" s="36"/>
      <c r="AG72" s="36"/>
      <c r="AH72" s="36"/>
      <c r="AI72" s="36"/>
      <c r="AJ72" s="36"/>
      <c r="AK72" s="36"/>
      <c r="AL72" s="113"/>
    </row>
    <row r="73" spans="1:48" s="28" customFormat="1" x14ac:dyDescent="0.25">
      <c r="A73" s="35">
        <v>62</v>
      </c>
      <c r="N73" s="40" t="s">
        <v>97</v>
      </c>
      <c r="O73" s="25" t="s">
        <v>32</v>
      </c>
      <c r="P73" s="134" t="s">
        <v>34</v>
      </c>
      <c r="Q73" s="135">
        <v>0.96544845054434913</v>
      </c>
      <c r="R73" s="136">
        <v>0.56326608443595827</v>
      </c>
      <c r="S73" s="137">
        <v>1.6547964388657606</v>
      </c>
      <c r="T73" s="95">
        <v>-3.5162570000000004E-2</v>
      </c>
      <c r="U73" s="94">
        <f t="shared" si="8"/>
        <v>-0.57400314360000038</v>
      </c>
      <c r="V73" s="94">
        <f t="shared" si="9"/>
        <v>0.50367800360000015</v>
      </c>
      <c r="W73" s="94">
        <f t="shared" si="7"/>
        <v>0.27492370961915641</v>
      </c>
      <c r="X73" s="36"/>
      <c r="Y73" s="36"/>
      <c r="Z73" s="40" t="s">
        <v>97</v>
      </c>
      <c r="AA73" s="25" t="s">
        <v>32</v>
      </c>
      <c r="AB73" s="36"/>
      <c r="AC73" s="36"/>
      <c r="AD73" s="36"/>
      <c r="AE73" s="36"/>
      <c r="AF73" s="36"/>
      <c r="AG73" s="36"/>
      <c r="AH73" s="36"/>
      <c r="AI73" s="36"/>
      <c r="AJ73" s="36"/>
      <c r="AK73" s="36"/>
      <c r="AL73" s="113"/>
    </row>
    <row r="74" spans="1:48" s="28" customFormat="1" x14ac:dyDescent="0.25">
      <c r="A74" s="35">
        <v>62</v>
      </c>
      <c r="N74" s="40" t="s">
        <v>45</v>
      </c>
      <c r="O74" s="25" t="s">
        <v>44</v>
      </c>
      <c r="P74" s="134" t="s">
        <v>34</v>
      </c>
      <c r="Q74" s="135">
        <v>0.98839550760142625</v>
      </c>
      <c r="R74" s="136">
        <v>0.90083040575306617</v>
      </c>
      <c r="S74" s="137">
        <v>1.0844723637297748</v>
      </c>
      <c r="T74" s="95">
        <v>-1.167235E-2</v>
      </c>
      <c r="U74" s="94">
        <f t="shared" si="8"/>
        <v>-0.1044382680000001</v>
      </c>
      <c r="V74" s="94">
        <f t="shared" si="9"/>
        <v>8.1093567999998908E-2</v>
      </c>
      <c r="W74" s="94">
        <f t="shared" si="7"/>
        <v>4.7330419334232418E-2</v>
      </c>
      <c r="X74" s="36"/>
      <c r="Y74" s="36"/>
      <c r="Z74" s="40" t="s">
        <v>45</v>
      </c>
      <c r="AA74" s="25" t="s">
        <v>44</v>
      </c>
      <c r="AB74" s="36"/>
      <c r="AC74" s="36"/>
      <c r="AD74" s="36"/>
      <c r="AE74" s="36"/>
      <c r="AF74" s="36"/>
      <c r="AG74" s="36"/>
      <c r="AH74" s="36"/>
      <c r="AI74" s="36"/>
      <c r="AJ74" s="36"/>
      <c r="AK74" s="36"/>
      <c r="AL74" s="113"/>
    </row>
    <row r="75" spans="1:48" s="28" customFormat="1" x14ac:dyDescent="0.25">
      <c r="A75" s="35">
        <v>62</v>
      </c>
      <c r="N75" s="40" t="s">
        <v>46</v>
      </c>
      <c r="O75" s="25" t="s">
        <v>44</v>
      </c>
      <c r="P75" s="134" t="s">
        <v>34</v>
      </c>
      <c r="Q75" s="135">
        <v>0.92779371108163156</v>
      </c>
      <c r="R75" s="136">
        <v>0.86157208180347056</v>
      </c>
      <c r="S75" s="137">
        <v>0.99910522694835835</v>
      </c>
      <c r="T75" s="95">
        <v>-7.4945865E-2</v>
      </c>
      <c r="U75" s="94">
        <f t="shared" si="8"/>
        <v>-0.14899655640000023</v>
      </c>
      <c r="V75" s="94">
        <f t="shared" si="9"/>
        <v>-8.9517359999969834E-4</v>
      </c>
      <c r="W75" s="94">
        <f t="shared" si="7"/>
        <v>3.7781658948837976E-2</v>
      </c>
      <c r="X75" s="36"/>
      <c r="Y75" s="36"/>
      <c r="Z75" s="40" t="s">
        <v>46</v>
      </c>
      <c r="AA75" s="25" t="s">
        <v>44</v>
      </c>
      <c r="AB75" s="36"/>
      <c r="AC75" s="36"/>
      <c r="AD75" s="36"/>
      <c r="AE75" s="36"/>
      <c r="AF75" s="36"/>
      <c r="AG75" s="36"/>
      <c r="AH75" s="36"/>
      <c r="AI75" s="36"/>
      <c r="AJ75" s="36"/>
      <c r="AK75" s="36"/>
      <c r="AL75" s="113"/>
    </row>
    <row r="76" spans="1:48" s="28" customFormat="1" x14ac:dyDescent="0.25">
      <c r="A76" s="35">
        <v>62</v>
      </c>
      <c r="N76" s="40" t="s">
        <v>97</v>
      </c>
      <c r="O76" s="25" t="s">
        <v>44</v>
      </c>
      <c r="P76" s="134" t="s">
        <v>34</v>
      </c>
      <c r="Q76" s="135">
        <v>0.99375894181623969</v>
      </c>
      <c r="R76" s="136">
        <v>0.55916792076953903</v>
      </c>
      <c r="S76" s="137">
        <v>1.7661185446415371</v>
      </c>
      <c r="T76" s="95">
        <v>-6.2606149999999998E-3</v>
      </c>
      <c r="U76" s="94">
        <f t="shared" si="8"/>
        <v>-0.58130545599999972</v>
      </c>
      <c r="V76" s="94">
        <f t="shared" si="9"/>
        <v>0.56878422599999989</v>
      </c>
      <c r="W76" s="94">
        <f t="shared" si="7"/>
        <v>0.29339561389903068</v>
      </c>
      <c r="X76" s="36"/>
      <c r="Y76" s="36"/>
      <c r="Z76" s="40" t="s">
        <v>97</v>
      </c>
      <c r="AA76" s="25" t="s">
        <v>44</v>
      </c>
      <c r="AB76" s="36"/>
      <c r="AC76" s="36"/>
      <c r="AD76" s="36"/>
      <c r="AE76" s="36"/>
      <c r="AF76" s="36"/>
      <c r="AG76" s="36"/>
      <c r="AH76" s="36"/>
      <c r="AI76" s="36"/>
      <c r="AJ76" s="36"/>
      <c r="AK76" s="36"/>
      <c r="AL76" s="113"/>
    </row>
    <row r="77" spans="1:48" s="28" customFormat="1" x14ac:dyDescent="0.25">
      <c r="A77" s="35">
        <v>62</v>
      </c>
      <c r="N77" s="40" t="s">
        <v>33</v>
      </c>
      <c r="O77" s="25" t="s">
        <v>44</v>
      </c>
      <c r="P77" s="134" t="s">
        <v>34</v>
      </c>
      <c r="Q77" s="135">
        <v>0.95284982411129282</v>
      </c>
      <c r="R77" s="136">
        <v>0.90484369039068169</v>
      </c>
      <c r="S77" s="137">
        <v>1.0034029047789579</v>
      </c>
      <c r="T77" s="95">
        <v>-4.8297970000000003E-2</v>
      </c>
      <c r="U77" s="94">
        <f t="shared" si="8"/>
        <v>-9.999306799999963E-2</v>
      </c>
      <c r="V77" s="94">
        <f t="shared" si="9"/>
        <v>3.3971280000001159E-3</v>
      </c>
      <c r="W77" s="94">
        <f t="shared" si="7"/>
        <v>2.6375534448591847E-2</v>
      </c>
      <c r="X77" s="36"/>
      <c r="Y77" s="36"/>
      <c r="Z77" s="40" t="s">
        <v>33</v>
      </c>
      <c r="AA77" s="25" t="s">
        <v>44</v>
      </c>
      <c r="AB77" s="36"/>
      <c r="AC77" s="36"/>
      <c r="AD77" s="36"/>
      <c r="AE77" s="36"/>
      <c r="AF77" s="36"/>
      <c r="AG77" s="36"/>
      <c r="AH77" s="36"/>
      <c r="AI77" s="36"/>
      <c r="AJ77" s="36"/>
      <c r="AK77" s="36"/>
      <c r="AL77" s="113"/>
    </row>
    <row r="78" spans="1:48" s="28" customFormat="1" x14ac:dyDescent="0.25">
      <c r="A78" s="35">
        <v>62</v>
      </c>
      <c r="N78" s="40" t="s">
        <v>46</v>
      </c>
      <c r="O78" s="25" t="s">
        <v>45</v>
      </c>
      <c r="P78" s="134" t="s">
        <v>34</v>
      </c>
      <c r="Q78" s="135">
        <v>0.93868669368311963</v>
      </c>
      <c r="R78" s="136">
        <v>0.82953224092883648</v>
      </c>
      <c r="S78" s="137">
        <v>1.0622042946891774</v>
      </c>
      <c r="T78" s="95">
        <v>-6.3273515000000002E-2</v>
      </c>
      <c r="U78" s="94">
        <f t="shared" si="8"/>
        <v>-0.18689330219999953</v>
      </c>
      <c r="V78" s="94">
        <f t="shared" si="9"/>
        <v>6.034627220000028E-2</v>
      </c>
      <c r="W78" s="94">
        <f t="shared" si="7"/>
        <v>6.3072478474094376E-2</v>
      </c>
      <c r="X78" s="36"/>
      <c r="Y78" s="36"/>
      <c r="Z78" s="40" t="s">
        <v>46</v>
      </c>
      <c r="AA78" s="25" t="s">
        <v>45</v>
      </c>
      <c r="AB78" s="36"/>
      <c r="AC78" s="36"/>
      <c r="AD78" s="36"/>
      <c r="AE78" s="36"/>
      <c r="AF78" s="36"/>
      <c r="AG78" s="36"/>
      <c r="AH78" s="36"/>
      <c r="AI78" s="36"/>
      <c r="AJ78" s="36"/>
      <c r="AK78" s="36"/>
      <c r="AL78" s="113"/>
    </row>
    <row r="79" spans="1:48" s="28" customFormat="1" x14ac:dyDescent="0.25">
      <c r="A79" s="35">
        <v>62</v>
      </c>
      <c r="N79" s="40" t="s">
        <v>97</v>
      </c>
      <c r="O79" s="25" t="s">
        <v>45</v>
      </c>
      <c r="P79" s="134" t="s">
        <v>34</v>
      </c>
      <c r="Q79" s="135">
        <v>1.0054264048891006</v>
      </c>
      <c r="R79" s="136">
        <v>0.59253039613207059</v>
      </c>
      <c r="S79" s="137">
        <v>1.7060428667408014</v>
      </c>
      <c r="T79" s="95">
        <v>5.411735E-3</v>
      </c>
      <c r="U79" s="94">
        <f t="shared" si="8"/>
        <v>-0.52335310580000038</v>
      </c>
      <c r="V79" s="94">
        <f t="shared" si="9"/>
        <v>0.53417657579999922</v>
      </c>
      <c r="W79" s="94">
        <f t="shared" si="7"/>
        <v>0.26978293519676882</v>
      </c>
      <c r="X79" s="36"/>
      <c r="Y79" s="36"/>
      <c r="Z79" s="40" t="s">
        <v>97</v>
      </c>
      <c r="AA79" s="25" t="s">
        <v>45</v>
      </c>
      <c r="AB79" s="36"/>
      <c r="AC79" s="36"/>
      <c r="AD79" s="36"/>
      <c r="AE79" s="36"/>
      <c r="AF79" s="36"/>
      <c r="AG79" s="36"/>
      <c r="AH79" s="36"/>
      <c r="AI79" s="36"/>
      <c r="AJ79" s="36"/>
      <c r="AK79" s="36"/>
      <c r="AL79" s="113"/>
    </row>
    <row r="80" spans="1:48" s="28" customFormat="1" x14ac:dyDescent="0.25">
      <c r="A80" s="35">
        <v>62</v>
      </c>
      <c r="N80" s="40" t="s">
        <v>33</v>
      </c>
      <c r="O80" s="25" t="s">
        <v>45</v>
      </c>
      <c r="P80" s="134" t="s">
        <v>34</v>
      </c>
      <c r="Q80" s="135">
        <v>0.9640369839636429</v>
      </c>
      <c r="R80" s="136">
        <v>0.90279081066111766</v>
      </c>
      <c r="S80" s="137">
        <v>1.0294381549687432</v>
      </c>
      <c r="T80" s="95">
        <v>-3.6625619999999998E-2</v>
      </c>
      <c r="U80" s="94">
        <f t="shared" si="8"/>
        <v>-0.10226441279999973</v>
      </c>
      <c r="V80" s="94">
        <f t="shared" si="9"/>
        <v>2.9013172799999695E-2</v>
      </c>
      <c r="W80" s="94">
        <f t="shared" si="7"/>
        <v>3.3489795118685703E-2</v>
      </c>
      <c r="X80" s="36"/>
      <c r="Y80" s="36"/>
      <c r="Z80" s="40" t="s">
        <v>33</v>
      </c>
      <c r="AA80" s="25" t="s">
        <v>45</v>
      </c>
      <c r="AB80" s="36"/>
      <c r="AC80" s="36"/>
      <c r="AD80" s="36"/>
      <c r="AE80" s="36"/>
      <c r="AF80" s="36"/>
      <c r="AG80" s="36"/>
      <c r="AH80" s="36"/>
      <c r="AI80" s="36"/>
      <c r="AJ80" s="36"/>
      <c r="AK80" s="36"/>
      <c r="AL80" s="113"/>
    </row>
    <row r="81" spans="1:38" s="28" customFormat="1" x14ac:dyDescent="0.25">
      <c r="A81" s="35">
        <v>62</v>
      </c>
      <c r="N81" s="40" t="s">
        <v>97</v>
      </c>
      <c r="O81" s="25" t="s">
        <v>46</v>
      </c>
      <c r="P81" s="134" t="s">
        <v>34</v>
      </c>
      <c r="Q81" s="135">
        <v>1.0710990276682359</v>
      </c>
      <c r="R81" s="136">
        <v>0.61642974666304362</v>
      </c>
      <c r="S81" s="137">
        <v>1.8611255107047213</v>
      </c>
      <c r="T81" s="95">
        <v>6.8685250000000003E-2</v>
      </c>
      <c r="U81" s="94">
        <f t="shared" si="8"/>
        <v>-0.48381091800000009</v>
      </c>
      <c r="V81" s="94">
        <f t="shared" si="9"/>
        <v>0.62118141799999904</v>
      </c>
      <c r="W81" s="94">
        <f t="shared" si="7"/>
        <v>0.28189097758938408</v>
      </c>
      <c r="X81" s="36"/>
      <c r="Y81" s="36"/>
      <c r="Z81" s="40" t="s">
        <v>97</v>
      </c>
      <c r="AA81" s="25" t="s">
        <v>46</v>
      </c>
      <c r="AB81" s="36"/>
      <c r="AC81" s="36"/>
      <c r="AD81" s="36"/>
      <c r="AE81" s="36"/>
      <c r="AF81" s="36"/>
      <c r="AG81" s="36"/>
      <c r="AH81" s="36"/>
      <c r="AI81" s="36"/>
      <c r="AJ81" s="36"/>
      <c r="AK81" s="36"/>
      <c r="AL81" s="113"/>
    </row>
    <row r="82" spans="1:38" s="28" customFormat="1" x14ac:dyDescent="0.25">
      <c r="A82" s="35">
        <v>62</v>
      </c>
      <c r="N82" s="40" t="s">
        <v>33</v>
      </c>
      <c r="O82" s="25" t="s">
        <v>46</v>
      </c>
      <c r="P82" s="134" t="s">
        <v>34</v>
      </c>
      <c r="Q82" s="135">
        <v>1.0270061251012907</v>
      </c>
      <c r="R82" s="136">
        <v>0.94740971212428171</v>
      </c>
      <c r="S82" s="137">
        <v>1.1132898127364834</v>
      </c>
      <c r="T82" s="95">
        <v>2.6647895000000001E-2</v>
      </c>
      <c r="U82" s="94">
        <f t="shared" si="8"/>
        <v>-5.4023637200000016E-2</v>
      </c>
      <c r="V82" s="94">
        <f t="shared" si="9"/>
        <v>0.10731942719999944</v>
      </c>
      <c r="W82" s="94">
        <f t="shared" si="7"/>
        <v>4.1159700994507921E-2</v>
      </c>
      <c r="X82" s="36"/>
      <c r="Y82" s="36"/>
      <c r="Z82" s="40" t="s">
        <v>33</v>
      </c>
      <c r="AA82" s="25" t="s">
        <v>46</v>
      </c>
      <c r="AB82" s="36"/>
      <c r="AC82" s="36"/>
      <c r="AD82" s="36"/>
      <c r="AE82" s="36"/>
      <c r="AF82" s="36"/>
      <c r="AG82" s="36"/>
      <c r="AH82" s="36"/>
      <c r="AI82" s="36"/>
      <c r="AJ82" s="36"/>
      <c r="AK82" s="36"/>
      <c r="AL82" s="113"/>
    </row>
    <row r="83" spans="1:38" s="28" customFormat="1" x14ac:dyDescent="0.25">
      <c r="A83" s="35">
        <v>62</v>
      </c>
      <c r="N83" s="40" t="s">
        <v>33</v>
      </c>
      <c r="O83" s="25" t="s">
        <v>97</v>
      </c>
      <c r="P83" s="134" t="s">
        <v>34</v>
      </c>
      <c r="Q83" s="135">
        <v>0.95883396266082443</v>
      </c>
      <c r="R83" s="136">
        <v>0.55469227581243008</v>
      </c>
      <c r="S83" s="137">
        <v>1.6574281057101694</v>
      </c>
      <c r="T83" s="95">
        <v>-4.2037354999999998E-2</v>
      </c>
      <c r="U83" s="94">
        <f t="shared" si="8"/>
        <v>-0.5893417769999999</v>
      </c>
      <c r="V83" s="94">
        <f t="shared" si="9"/>
        <v>0.50526706699999935</v>
      </c>
      <c r="W83" s="94">
        <f t="shared" si="7"/>
        <v>0.2792420789361435</v>
      </c>
      <c r="X83" s="36"/>
      <c r="Y83" s="36"/>
      <c r="Z83" s="40" t="s">
        <v>33</v>
      </c>
      <c r="AA83" s="25" t="s">
        <v>97</v>
      </c>
      <c r="AB83" s="36"/>
      <c r="AC83" s="36"/>
      <c r="AD83" s="36"/>
      <c r="AE83" s="36"/>
      <c r="AF83" s="36"/>
      <c r="AG83" s="36"/>
      <c r="AH83" s="36"/>
      <c r="AI83" s="36"/>
      <c r="AJ83" s="36"/>
      <c r="AK83" s="36"/>
      <c r="AL83" s="113"/>
    </row>
    <row r="84" spans="1:38" s="28" customFormat="1" x14ac:dyDescent="0.25">
      <c r="A84" s="35">
        <v>62</v>
      </c>
      <c r="N84" s="40" t="s">
        <v>41</v>
      </c>
      <c r="O84" s="25" t="s">
        <v>32</v>
      </c>
      <c r="P84" s="134" t="s">
        <v>34</v>
      </c>
      <c r="Q84" s="135">
        <v>0.92540404632889495</v>
      </c>
      <c r="R84" s="136">
        <v>0.89846170652907786</v>
      </c>
      <c r="S84" s="137">
        <v>0.95315431112831284</v>
      </c>
      <c r="T84" s="95">
        <v>-7.7524830000000003E-2</v>
      </c>
      <c r="U84" s="94">
        <f t="shared" si="8"/>
        <v>-0.10707119299999958</v>
      </c>
      <c r="V84" s="94">
        <f t="shared" si="9"/>
        <v>-4.7978467000000469E-2</v>
      </c>
      <c r="W84" s="94">
        <f t="shared" si="7"/>
        <v>1.5074951886871165E-2</v>
      </c>
      <c r="X84" s="36"/>
      <c r="Y84" s="36"/>
      <c r="Z84" s="36"/>
      <c r="AA84" s="36"/>
      <c r="AB84" s="36"/>
      <c r="AC84" s="36"/>
      <c r="AD84" s="40" t="s">
        <v>41</v>
      </c>
      <c r="AE84" s="25" t="s">
        <v>32</v>
      </c>
      <c r="AF84" s="36"/>
      <c r="AG84" s="36"/>
      <c r="AH84" s="36"/>
      <c r="AI84" s="36"/>
      <c r="AJ84" s="36"/>
      <c r="AK84" s="36"/>
      <c r="AL84" s="113"/>
    </row>
    <row r="85" spans="1:38" s="28" customFormat="1" x14ac:dyDescent="0.25">
      <c r="A85" s="35">
        <v>62</v>
      </c>
      <c r="N85" s="40" t="s">
        <v>42</v>
      </c>
      <c r="O85" s="25" t="s">
        <v>32</v>
      </c>
      <c r="P85" s="134" t="s">
        <v>34</v>
      </c>
      <c r="Q85" s="135">
        <v>0.90772886663475949</v>
      </c>
      <c r="R85" s="136">
        <v>0.8197762382051883</v>
      </c>
      <c r="S85" s="137">
        <v>1.0051178076666647</v>
      </c>
      <c r="T85" s="95">
        <v>-9.6809549999999994E-2</v>
      </c>
      <c r="U85" s="94">
        <f t="shared" si="8"/>
        <v>-0.19872385620000013</v>
      </c>
      <c r="V85" s="94">
        <f t="shared" si="9"/>
        <v>5.1047561999993498E-3</v>
      </c>
      <c r="W85" s="94">
        <f t="shared" si="7"/>
        <v>5.1998050066225571E-2</v>
      </c>
      <c r="X85" s="36"/>
      <c r="Y85" s="36"/>
      <c r="Z85" s="36"/>
      <c r="AA85" s="36"/>
      <c r="AB85" s="36"/>
      <c r="AC85" s="36"/>
      <c r="AD85" s="40" t="s">
        <v>42</v>
      </c>
      <c r="AE85" s="25" t="s">
        <v>32</v>
      </c>
      <c r="AF85" s="36"/>
      <c r="AG85" s="36"/>
      <c r="AH85" s="36"/>
      <c r="AI85" s="36"/>
      <c r="AJ85" s="36"/>
      <c r="AK85" s="36"/>
      <c r="AL85" s="113"/>
    </row>
    <row r="86" spans="1:38" s="28" customFormat="1" x14ac:dyDescent="0.25">
      <c r="A86" s="35">
        <v>62</v>
      </c>
      <c r="N86" s="40" t="s">
        <v>41</v>
      </c>
      <c r="O86" s="25" t="s">
        <v>44</v>
      </c>
      <c r="P86" s="134" t="s">
        <v>34</v>
      </c>
      <c r="Q86" s="135">
        <v>0.9540812313434468</v>
      </c>
      <c r="R86" s="136">
        <v>0.90565263566559961</v>
      </c>
      <c r="S86" s="137">
        <v>1.0050994831289077</v>
      </c>
      <c r="T86" s="95">
        <v>-4.7006462999999998E-2</v>
      </c>
      <c r="U86" s="94">
        <f t="shared" si="8"/>
        <v>-9.9099450800000044E-2</v>
      </c>
      <c r="V86" s="94">
        <f t="shared" si="9"/>
        <v>5.0865247999995825E-3</v>
      </c>
      <c r="W86" s="94">
        <f t="shared" si="7"/>
        <v>2.6578543177323569E-2</v>
      </c>
      <c r="X86" s="36"/>
      <c r="Y86" s="36"/>
      <c r="Z86" s="36"/>
      <c r="AA86" s="36"/>
      <c r="AB86" s="36"/>
      <c r="AC86" s="36"/>
      <c r="AD86" s="40" t="s">
        <v>41</v>
      </c>
      <c r="AE86" s="25" t="s">
        <v>44</v>
      </c>
      <c r="AF86" s="36"/>
      <c r="AG86" s="36"/>
      <c r="AH86" s="36"/>
      <c r="AI86" s="36"/>
      <c r="AJ86" s="36"/>
      <c r="AK86" s="36"/>
      <c r="AL86" s="113"/>
    </row>
    <row r="87" spans="1:38" s="28" customFormat="1" x14ac:dyDescent="0.25">
      <c r="A87" s="35">
        <v>62</v>
      </c>
      <c r="N87" s="40" t="s">
        <v>42</v>
      </c>
      <c r="O87" s="25" t="s">
        <v>44</v>
      </c>
      <c r="P87" s="134" t="s">
        <v>34</v>
      </c>
      <c r="Q87" s="135">
        <v>0.9358583157728515</v>
      </c>
      <c r="R87" s="136">
        <v>0.84394180448117795</v>
      </c>
      <c r="S87" s="137">
        <v>1.0377857602866636</v>
      </c>
      <c r="T87" s="95">
        <v>-6.6291186000000002E-2</v>
      </c>
      <c r="U87" s="94">
        <f t="shared" si="8"/>
        <v>-0.16967173879999992</v>
      </c>
      <c r="V87" s="94">
        <f t="shared" si="9"/>
        <v>3.7089366799999732E-2</v>
      </c>
      <c r="W87" s="94">
        <f t="shared" si="7"/>
        <v>5.2746148806814733E-2</v>
      </c>
      <c r="X87" s="36"/>
      <c r="Y87" s="36"/>
      <c r="Z87" s="36"/>
      <c r="AA87" s="36"/>
      <c r="AB87" s="36"/>
      <c r="AC87" s="36"/>
      <c r="AD87" s="40" t="s">
        <v>42</v>
      </c>
      <c r="AE87" s="25" t="s">
        <v>44</v>
      </c>
      <c r="AF87" s="36"/>
      <c r="AG87" s="36"/>
      <c r="AH87" s="36"/>
      <c r="AI87" s="36"/>
      <c r="AJ87" s="36"/>
      <c r="AK87" s="36"/>
      <c r="AL87" s="113"/>
    </row>
    <row r="88" spans="1:38" s="28" customFormat="1" x14ac:dyDescent="0.25">
      <c r="A88" s="35">
        <v>62</v>
      </c>
      <c r="N88" s="40" t="s">
        <v>41</v>
      </c>
      <c r="O88" s="25" t="s">
        <v>45</v>
      </c>
      <c r="P88" s="134" t="s">
        <v>34</v>
      </c>
      <c r="Q88" s="135">
        <v>0.96441561152024358</v>
      </c>
      <c r="R88" s="138">
        <v>0.9031178314569106</v>
      </c>
      <c r="S88" s="139">
        <v>1.0298738872684325</v>
      </c>
      <c r="T88" s="95">
        <v>-3.6232945000000003E-2</v>
      </c>
      <c r="U88" s="94">
        <f t="shared" si="8"/>
        <v>-0.10190224519999989</v>
      </c>
      <c r="V88" s="94">
        <f t="shared" si="9"/>
        <v>2.9436355200000257E-2</v>
      </c>
      <c r="W88" s="94">
        <f t="shared" si="7"/>
        <v>3.3505360404578896E-2</v>
      </c>
      <c r="X88" s="36"/>
      <c r="Y88" s="36"/>
      <c r="Z88" s="36"/>
      <c r="AA88" s="36"/>
      <c r="AB88" s="36"/>
      <c r="AC88" s="36"/>
      <c r="AD88" s="40" t="s">
        <v>41</v>
      </c>
      <c r="AE88" s="25" t="s">
        <v>45</v>
      </c>
      <c r="AF88" s="36"/>
      <c r="AG88" s="36"/>
      <c r="AH88" s="36"/>
      <c r="AI88" s="36"/>
      <c r="AJ88" s="36"/>
      <c r="AK88" s="36"/>
      <c r="AL88" s="113"/>
    </row>
    <row r="89" spans="1:38" s="28" customFormat="1" x14ac:dyDescent="0.25">
      <c r="A89" s="35">
        <v>62</v>
      </c>
      <c r="N89" s="40" t="s">
        <v>42</v>
      </c>
      <c r="O89" s="25" t="s">
        <v>45</v>
      </c>
      <c r="P89" s="134" t="s">
        <v>34</v>
      </c>
      <c r="Q89" s="135">
        <v>0.94599530778566165</v>
      </c>
      <c r="R89" s="138">
        <v>0.84353022904787822</v>
      </c>
      <c r="S89" s="139">
        <v>1.0609069972069662</v>
      </c>
      <c r="T89" s="95">
        <v>-5.5517669999999998E-2</v>
      </c>
      <c r="U89" s="94">
        <f t="shared" si="8"/>
        <v>-0.17015953999999986</v>
      </c>
      <c r="V89" s="94">
        <f t="shared" si="9"/>
        <v>5.9124200000000078E-2</v>
      </c>
      <c r="W89" s="94">
        <f t="shared" si="7"/>
        <v>5.849182433963071E-2</v>
      </c>
      <c r="X89" s="36"/>
      <c r="Y89" s="36"/>
      <c r="Z89" s="36"/>
      <c r="AA89" s="36"/>
      <c r="AB89" s="36"/>
      <c r="AC89" s="36"/>
      <c r="AD89" s="40" t="s">
        <v>42</v>
      </c>
      <c r="AE89" s="25" t="s">
        <v>45</v>
      </c>
      <c r="AF89" s="36"/>
      <c r="AG89" s="36"/>
      <c r="AH89" s="36"/>
      <c r="AI89" s="36"/>
      <c r="AJ89" s="36"/>
      <c r="AK89" s="36"/>
      <c r="AL89" s="113"/>
    </row>
    <row r="90" spans="1:38" s="28" customFormat="1" x14ac:dyDescent="0.25">
      <c r="A90" s="35">
        <v>62</v>
      </c>
      <c r="N90" s="40" t="s">
        <v>41</v>
      </c>
      <c r="O90" s="25" t="s">
        <v>46</v>
      </c>
      <c r="P90" s="134" t="s">
        <v>34</v>
      </c>
      <c r="Q90" s="135">
        <v>1.0237509508746523</v>
      </c>
      <c r="R90" s="138">
        <v>0.94299396778849853</v>
      </c>
      <c r="S90" s="139">
        <v>1.1114238746136107</v>
      </c>
      <c r="T90" s="95">
        <v>2.3473284999999997E-2</v>
      </c>
      <c r="U90" s="94">
        <f t="shared" si="8"/>
        <v>-5.8695393199999883E-2</v>
      </c>
      <c r="V90" s="94">
        <f t="shared" si="9"/>
        <v>0.10564196320000047</v>
      </c>
      <c r="W90" s="94">
        <f t="shared" si="7"/>
        <v>4.1923565024663809E-2</v>
      </c>
      <c r="X90" s="36"/>
      <c r="Y90" s="36"/>
      <c r="Z90" s="36"/>
      <c r="AA90" s="36"/>
      <c r="AB90" s="36"/>
      <c r="AC90" s="36"/>
      <c r="AD90" s="40" t="s">
        <v>41</v>
      </c>
      <c r="AE90" s="25" t="s">
        <v>46</v>
      </c>
      <c r="AF90" s="36"/>
      <c r="AG90" s="36"/>
      <c r="AH90" s="36"/>
      <c r="AI90" s="36"/>
      <c r="AJ90" s="36"/>
      <c r="AK90" s="36"/>
      <c r="AL90" s="113"/>
    </row>
    <row r="91" spans="1:38" s="28" customFormat="1" x14ac:dyDescent="0.25">
      <c r="A91" s="35">
        <v>62</v>
      </c>
      <c r="N91" s="40" t="s">
        <v>42</v>
      </c>
      <c r="O91" s="25" t="s">
        <v>46</v>
      </c>
      <c r="P91" s="134" t="s">
        <v>34</v>
      </c>
      <c r="Q91" s="135">
        <v>1.004197344277646</v>
      </c>
      <c r="R91" s="138">
        <v>0.87496705024186539</v>
      </c>
      <c r="S91" s="139">
        <v>1.1525146072363808</v>
      </c>
      <c r="T91" s="95">
        <v>4.18856E-3</v>
      </c>
      <c r="U91" s="94">
        <f t="shared" si="8"/>
        <v>-0.13356905019999979</v>
      </c>
      <c r="V91" s="94">
        <f t="shared" si="9"/>
        <v>0.14194617020000072</v>
      </c>
      <c r="W91" s="94">
        <f t="shared" si="7"/>
        <v>7.0285785963415795E-2</v>
      </c>
      <c r="X91" s="36"/>
      <c r="Y91" s="36"/>
      <c r="Z91" s="36"/>
      <c r="AA91" s="36"/>
      <c r="AB91" s="36"/>
      <c r="AC91" s="36"/>
      <c r="AD91" s="40" t="s">
        <v>42</v>
      </c>
      <c r="AE91" s="25" t="s">
        <v>46</v>
      </c>
      <c r="AF91" s="36"/>
      <c r="AG91" s="36"/>
      <c r="AH91" s="36"/>
      <c r="AI91" s="36"/>
      <c r="AJ91" s="36"/>
      <c r="AK91" s="36"/>
      <c r="AL91" s="113"/>
    </row>
    <row r="92" spans="1:38" s="28" customFormat="1" x14ac:dyDescent="0.25">
      <c r="A92" s="35">
        <v>62</v>
      </c>
      <c r="N92" s="40" t="s">
        <v>41</v>
      </c>
      <c r="O92" s="25" t="s">
        <v>97</v>
      </c>
      <c r="P92" s="134" t="s">
        <v>34</v>
      </c>
      <c r="Q92" s="135">
        <v>0.95242926281519025</v>
      </c>
      <c r="R92" s="138">
        <v>0.55045819734357015</v>
      </c>
      <c r="S92" s="139">
        <v>1.6479389443999941</v>
      </c>
      <c r="T92" s="95">
        <v>-4.8739439500000002E-2</v>
      </c>
      <c r="U92" s="94">
        <f t="shared" si="8"/>
        <v>-0.59700426150000041</v>
      </c>
      <c r="V92" s="94">
        <f t="shared" si="9"/>
        <v>0.49952538250000028</v>
      </c>
      <c r="W92" s="94">
        <f t="shared" si="7"/>
        <v>0.27973208793630921</v>
      </c>
      <c r="X92" s="36"/>
      <c r="Y92" s="36"/>
      <c r="Z92" s="36"/>
      <c r="AA92" s="36"/>
      <c r="AB92" s="36"/>
      <c r="AC92" s="36"/>
      <c r="AD92" s="40" t="s">
        <v>41</v>
      </c>
      <c r="AE92" s="25" t="s">
        <v>97</v>
      </c>
      <c r="AF92" s="36"/>
      <c r="AG92" s="36"/>
      <c r="AH92" s="36"/>
      <c r="AI92" s="36"/>
      <c r="AJ92" s="36"/>
      <c r="AK92" s="36"/>
      <c r="AL92" s="113"/>
    </row>
    <row r="93" spans="1:38" s="28" customFormat="1" x14ac:dyDescent="0.25">
      <c r="A93" s="35">
        <v>62</v>
      </c>
      <c r="N93" s="40" t="s">
        <v>42</v>
      </c>
      <c r="O93" s="25" t="s">
        <v>97</v>
      </c>
      <c r="P93" s="134" t="s">
        <v>34</v>
      </c>
      <c r="Q93" s="135">
        <v>0.9342378997812415</v>
      </c>
      <c r="R93" s="138">
        <v>0.53243671980876328</v>
      </c>
      <c r="S93" s="139">
        <v>1.6392566870691254</v>
      </c>
      <c r="T93" s="95">
        <v>-6.8024162499999999E-2</v>
      </c>
      <c r="U93" s="94">
        <f t="shared" si="8"/>
        <v>-0.63029122449999964</v>
      </c>
      <c r="V93" s="94">
        <f t="shared" si="9"/>
        <v>0.49424289950000017</v>
      </c>
      <c r="W93" s="94">
        <f t="shared" si="7"/>
        <v>0.28687621915504563</v>
      </c>
      <c r="X93" s="36"/>
      <c r="Y93" s="36"/>
      <c r="Z93" s="36"/>
      <c r="AA93" s="36"/>
      <c r="AB93" s="36"/>
      <c r="AC93" s="36"/>
      <c r="AD93" s="40" t="s">
        <v>42</v>
      </c>
      <c r="AE93" s="25" t="s">
        <v>97</v>
      </c>
      <c r="AF93" s="36"/>
      <c r="AG93" s="36"/>
      <c r="AH93" s="36"/>
      <c r="AI93" s="36"/>
      <c r="AJ93" s="36"/>
      <c r="AK93" s="36"/>
      <c r="AL93" s="113"/>
    </row>
    <row r="94" spans="1:38" s="28" customFormat="1" x14ac:dyDescent="0.25">
      <c r="A94" s="35">
        <v>62</v>
      </c>
      <c r="N94" s="40" t="s">
        <v>42</v>
      </c>
      <c r="O94" s="25" t="s">
        <v>41</v>
      </c>
      <c r="P94" s="134" t="s">
        <v>34</v>
      </c>
      <c r="Q94" s="135">
        <v>0.98090003571640105</v>
      </c>
      <c r="R94" s="138">
        <v>0.89116578357570886</v>
      </c>
      <c r="S94" s="139">
        <v>1.079669908563871</v>
      </c>
      <c r="T94" s="95">
        <v>-1.9284724999999999E-2</v>
      </c>
      <c r="U94" s="94">
        <f t="shared" si="8"/>
        <v>-0.11522480420000025</v>
      </c>
      <c r="V94" s="94">
        <f t="shared" si="9"/>
        <v>7.6655354199999345E-2</v>
      </c>
      <c r="W94" s="94">
        <f t="shared" si="7"/>
        <v>4.8949919080146273E-2</v>
      </c>
      <c r="X94" s="36"/>
      <c r="Y94" s="36"/>
      <c r="Z94" s="36"/>
      <c r="AA94" s="36"/>
      <c r="AB94" s="36"/>
      <c r="AC94" s="36"/>
      <c r="AD94" s="40" t="s">
        <v>42</v>
      </c>
      <c r="AE94" s="25" t="s">
        <v>41</v>
      </c>
      <c r="AF94" s="36"/>
      <c r="AG94" s="36"/>
      <c r="AH94" s="36"/>
      <c r="AI94" s="36"/>
      <c r="AJ94" s="36"/>
      <c r="AK94" s="36"/>
      <c r="AL94" s="113"/>
    </row>
    <row r="95" spans="1:38" s="28" customFormat="1" x14ac:dyDescent="0.25">
      <c r="A95" s="35">
        <v>62</v>
      </c>
      <c r="N95" s="40" t="s">
        <v>210</v>
      </c>
      <c r="O95" s="25" t="s">
        <v>32</v>
      </c>
      <c r="P95" s="134" t="s">
        <v>34</v>
      </c>
      <c r="Q95" s="135">
        <v>0.95899860858666153</v>
      </c>
      <c r="R95" s="138">
        <v>0.94176879168803729</v>
      </c>
      <c r="S95" s="139">
        <v>0.97654364785512915</v>
      </c>
      <c r="T95" s="95">
        <v>-4.1865655000000002E-2</v>
      </c>
      <c r="U95" s="94">
        <f t="shared" si="8"/>
        <v>-5.9995478599999846E-2</v>
      </c>
      <c r="V95" s="94">
        <f t="shared" si="9"/>
        <v>-2.3735831399999911E-2</v>
      </c>
      <c r="W95" s="94">
        <f t="shared" si="7"/>
        <v>9.2500798994267081E-3</v>
      </c>
      <c r="X95" s="36"/>
      <c r="Y95" s="36"/>
      <c r="Z95" s="36"/>
      <c r="AA95" s="36"/>
      <c r="AB95" s="36"/>
      <c r="AC95" s="36"/>
      <c r="AD95" s="36"/>
      <c r="AE95" s="36"/>
      <c r="AF95" s="40" t="s">
        <v>210</v>
      </c>
      <c r="AG95" s="25" t="s">
        <v>32</v>
      </c>
      <c r="AH95" s="36"/>
      <c r="AI95" s="36"/>
      <c r="AJ95" s="36"/>
      <c r="AK95" s="36"/>
      <c r="AL95" s="113"/>
    </row>
    <row r="96" spans="1:38" s="28" customFormat="1" x14ac:dyDescent="0.25">
      <c r="A96" s="35">
        <v>62</v>
      </c>
      <c r="N96" s="40" t="s">
        <v>209</v>
      </c>
      <c r="O96" s="25" t="s">
        <v>32</v>
      </c>
      <c r="P96" s="134" t="s">
        <v>34</v>
      </c>
      <c r="Q96" s="135">
        <v>0.94682045237179591</v>
      </c>
      <c r="R96" s="138">
        <v>0.92752535383778334</v>
      </c>
      <c r="S96" s="139">
        <v>0.96651694244286745</v>
      </c>
      <c r="T96" s="95">
        <v>-5.4645800000000001E-2</v>
      </c>
      <c r="U96" s="94">
        <f t="shared" si="8"/>
        <v>-7.5235149199999643E-2</v>
      </c>
      <c r="V96" s="94">
        <f t="shared" si="9"/>
        <v>-3.4056450799999444E-2</v>
      </c>
      <c r="W96" s="94">
        <f t="shared" si="7"/>
        <v>1.05049629482991E-2</v>
      </c>
      <c r="X96" s="36"/>
      <c r="Y96" s="36"/>
      <c r="Z96" s="36"/>
      <c r="AA96" s="36"/>
      <c r="AB96" s="36"/>
      <c r="AC96" s="36"/>
      <c r="AD96" s="36"/>
      <c r="AE96" s="36"/>
      <c r="AF96" s="40" t="s">
        <v>209</v>
      </c>
      <c r="AG96" s="25" t="s">
        <v>32</v>
      </c>
      <c r="AH96" s="36"/>
      <c r="AI96" s="36"/>
      <c r="AJ96" s="36"/>
      <c r="AK96" s="36"/>
      <c r="AL96" s="113"/>
    </row>
    <row r="97" spans="1:38" s="28" customFormat="1" x14ac:dyDescent="0.25">
      <c r="A97" s="35">
        <v>62</v>
      </c>
      <c r="N97" s="40" t="s">
        <v>209</v>
      </c>
      <c r="O97" s="25" t="s">
        <v>210</v>
      </c>
      <c r="P97" s="134" t="s">
        <v>34</v>
      </c>
      <c r="Q97" s="135">
        <v>0.98730116932399348</v>
      </c>
      <c r="R97" s="138">
        <v>0.96630735374189525</v>
      </c>
      <c r="S97" s="139">
        <v>1.0087510926765522</v>
      </c>
      <c r="T97" s="95">
        <v>-1.2780150000000001E-2</v>
      </c>
      <c r="U97" s="94">
        <f t="shared" si="8"/>
        <v>-3.4273323799999908E-2</v>
      </c>
      <c r="V97" s="94">
        <f t="shared" si="9"/>
        <v>8.7130237999995652E-3</v>
      </c>
      <c r="W97" s="94">
        <f t="shared" si="7"/>
        <v>1.0966106418281017E-2</v>
      </c>
      <c r="X97" s="36"/>
      <c r="Y97" s="36"/>
      <c r="Z97" s="36"/>
      <c r="AA97" s="36"/>
      <c r="AB97" s="36"/>
      <c r="AC97" s="36"/>
      <c r="AD97" s="36"/>
      <c r="AE97" s="36"/>
      <c r="AF97" s="40" t="s">
        <v>209</v>
      </c>
      <c r="AG97" s="25" t="s">
        <v>210</v>
      </c>
      <c r="AH97" s="36"/>
      <c r="AI97" s="36"/>
      <c r="AJ97" s="36"/>
      <c r="AK97" s="36"/>
      <c r="AL97" s="113"/>
    </row>
    <row r="98" spans="1:38" s="28" customFormat="1" x14ac:dyDescent="0.25">
      <c r="A98" s="45">
        <v>62</v>
      </c>
      <c r="B98" s="8"/>
      <c r="C98" s="46"/>
      <c r="D98" s="8"/>
      <c r="E98" s="12"/>
      <c r="F98" s="12"/>
      <c r="G98" s="12"/>
      <c r="H98" s="12"/>
      <c r="I98" s="12"/>
      <c r="J98" s="12"/>
      <c r="K98" s="12"/>
      <c r="L98" s="12"/>
      <c r="M98" s="12"/>
      <c r="N98" s="25" t="s">
        <v>33</v>
      </c>
      <c r="O98" s="25" t="s">
        <v>210</v>
      </c>
      <c r="P98" s="140" t="s">
        <v>34</v>
      </c>
      <c r="Q98" s="141">
        <v>0.95872921097866071</v>
      </c>
      <c r="R98" s="137">
        <v>0.9245488076355769</v>
      </c>
      <c r="S98" s="137">
        <v>0.99417325769356801</v>
      </c>
      <c r="T98" s="95">
        <v>-4.2146610000000001E-2</v>
      </c>
      <c r="U98" s="94">
        <f t="shared" si="8"/>
        <v>-7.8449436000000136E-2</v>
      </c>
      <c r="V98" s="94">
        <f t="shared" si="9"/>
        <v>-5.8437839999996959E-3</v>
      </c>
      <c r="W98" s="94">
        <f t="shared" si="7"/>
        <v>1.8522190203493643E-2</v>
      </c>
      <c r="X98" s="36"/>
      <c r="Y98" s="36"/>
      <c r="Z98" s="36"/>
      <c r="AA98" s="36"/>
      <c r="AB98" s="36"/>
      <c r="AC98" s="36"/>
      <c r="AD98" s="36"/>
      <c r="AE98" s="36"/>
      <c r="AF98" s="25" t="s">
        <v>33</v>
      </c>
      <c r="AG98" s="25" t="s">
        <v>210</v>
      </c>
      <c r="AH98" s="36"/>
      <c r="AI98" s="36"/>
      <c r="AJ98" s="36"/>
      <c r="AK98" s="36"/>
      <c r="AL98" s="113"/>
    </row>
    <row r="99" spans="1:38" s="28" customFormat="1" x14ac:dyDescent="0.25">
      <c r="A99" s="45">
        <v>62</v>
      </c>
      <c r="B99" s="8"/>
      <c r="C99" s="46"/>
      <c r="D99" s="8"/>
      <c r="E99" s="12"/>
      <c r="F99" s="12"/>
      <c r="G99" s="12"/>
      <c r="H99" s="12"/>
      <c r="I99" s="12"/>
      <c r="J99" s="12"/>
      <c r="K99" s="12"/>
      <c r="L99" s="12"/>
      <c r="M99" s="12"/>
      <c r="N99" s="25" t="s">
        <v>33</v>
      </c>
      <c r="O99" s="25" t="s">
        <v>209</v>
      </c>
      <c r="P99" s="140" t="s">
        <v>34</v>
      </c>
      <c r="Q99" s="141">
        <v>0.97106053955294913</v>
      </c>
      <c r="R99" s="137">
        <v>0.94019710812986668</v>
      </c>
      <c r="S99" s="137">
        <v>1.0029371110835379</v>
      </c>
      <c r="T99" s="95">
        <v>-2.9366465000000001E-2</v>
      </c>
      <c r="U99" s="94">
        <f t="shared" si="8"/>
        <v>-6.1665736199999634E-2</v>
      </c>
      <c r="V99" s="94">
        <f t="shared" si="9"/>
        <v>2.9328062000002196E-3</v>
      </c>
      <c r="W99" s="94">
        <f t="shared" si="7"/>
        <v>1.6479522685110503E-2</v>
      </c>
      <c r="X99" s="36"/>
      <c r="Y99" s="36"/>
      <c r="Z99" s="36"/>
      <c r="AA99" s="36"/>
      <c r="AB99" s="36"/>
      <c r="AC99" s="36"/>
      <c r="AD99" s="36"/>
      <c r="AE99" s="36"/>
      <c r="AF99" s="25" t="s">
        <v>33</v>
      </c>
      <c r="AG99" s="25" t="s">
        <v>209</v>
      </c>
      <c r="AH99" s="36"/>
      <c r="AI99" s="36"/>
      <c r="AJ99" s="36"/>
      <c r="AK99" s="36"/>
      <c r="AL99" s="113"/>
    </row>
    <row r="100" spans="1:38" s="28" customFormat="1" x14ac:dyDescent="0.25">
      <c r="A100" s="45">
        <v>62</v>
      </c>
      <c r="B100" s="8"/>
      <c r="C100" s="46"/>
      <c r="D100" s="8"/>
      <c r="E100" s="12"/>
      <c r="F100" s="12"/>
      <c r="G100" s="12"/>
      <c r="H100" s="12"/>
      <c r="I100" s="12"/>
      <c r="J100" s="12"/>
      <c r="K100" s="12"/>
      <c r="L100" s="12"/>
      <c r="M100" s="12"/>
      <c r="N100" s="25" t="s">
        <v>202</v>
      </c>
      <c r="O100" s="25" t="s">
        <v>32</v>
      </c>
      <c r="P100" s="140" t="s">
        <v>34</v>
      </c>
      <c r="Q100" s="141">
        <v>0.77360411544153207</v>
      </c>
      <c r="R100" s="137">
        <v>0.584348346644185</v>
      </c>
      <c r="S100" s="137">
        <v>1.0241550795256811</v>
      </c>
      <c r="T100" s="95">
        <v>-0.25669501500000003</v>
      </c>
      <c r="U100" s="94">
        <f t="shared" si="8"/>
        <v>-0.53725799000000019</v>
      </c>
      <c r="V100" s="94">
        <f t="shared" si="9"/>
        <v>2.3867960000000472E-2</v>
      </c>
      <c r="W100" s="94">
        <f t="shared" si="7"/>
        <v>0.14314700423069013</v>
      </c>
      <c r="X100" s="36"/>
      <c r="Y100" s="36"/>
      <c r="Z100" s="36"/>
      <c r="AA100" s="36"/>
      <c r="AB100" s="36"/>
      <c r="AC100" s="36"/>
      <c r="AD100" s="36"/>
      <c r="AE100" s="36"/>
      <c r="AF100" s="36"/>
      <c r="AG100" s="36"/>
      <c r="AH100" s="25" t="s">
        <v>202</v>
      </c>
      <c r="AI100" s="25" t="s">
        <v>32</v>
      </c>
      <c r="AJ100" s="36"/>
      <c r="AK100" s="36"/>
      <c r="AL100" s="113"/>
    </row>
    <row r="101" spans="1:38" s="28" customFormat="1" x14ac:dyDescent="0.25">
      <c r="A101" s="45">
        <v>62</v>
      </c>
      <c r="B101" s="8"/>
      <c r="C101" s="46"/>
      <c r="D101" s="8"/>
      <c r="E101" s="12"/>
      <c r="F101" s="12"/>
      <c r="G101" s="12"/>
      <c r="H101" s="12"/>
      <c r="I101" s="12"/>
      <c r="J101" s="12"/>
      <c r="K101" s="12"/>
      <c r="L101" s="12"/>
      <c r="M101" s="12"/>
      <c r="N101" s="25" t="s">
        <v>201</v>
      </c>
      <c r="O101" s="25" t="s">
        <v>32</v>
      </c>
      <c r="P101" s="140" t="s">
        <v>34</v>
      </c>
      <c r="Q101" s="141">
        <v>0.92227251009651745</v>
      </c>
      <c r="R101" s="137">
        <v>0.8456851120848593</v>
      </c>
      <c r="S101" s="137">
        <v>1.0057958579674979</v>
      </c>
      <c r="T101" s="95">
        <v>-8.0914534999999996E-2</v>
      </c>
      <c r="U101" s="94">
        <f t="shared" si="8"/>
        <v>-0.1676081965999999</v>
      </c>
      <c r="V101" s="94">
        <f t="shared" si="9"/>
        <v>5.7791265999997113E-3</v>
      </c>
      <c r="W101" s="94">
        <f t="shared" si="7"/>
        <v>4.4232272429493499E-2</v>
      </c>
      <c r="X101" s="36"/>
      <c r="Y101" s="36"/>
      <c r="Z101" s="36"/>
      <c r="AA101" s="36"/>
      <c r="AB101" s="36"/>
      <c r="AC101" s="36"/>
      <c r="AD101" s="36"/>
      <c r="AE101" s="36"/>
      <c r="AF101" s="36"/>
      <c r="AG101" s="36"/>
      <c r="AH101" s="25" t="s">
        <v>201</v>
      </c>
      <c r="AI101" s="25" t="s">
        <v>32</v>
      </c>
      <c r="AJ101" s="36"/>
      <c r="AK101" s="36"/>
      <c r="AL101" s="113"/>
    </row>
    <row r="102" spans="1:38" s="28" customFormat="1" x14ac:dyDescent="0.25">
      <c r="A102" s="45">
        <v>62</v>
      </c>
      <c r="B102" s="8"/>
      <c r="C102" s="46"/>
      <c r="D102" s="8"/>
      <c r="E102" s="12"/>
      <c r="F102" s="12"/>
      <c r="G102" s="12"/>
      <c r="H102" s="12"/>
      <c r="I102" s="12"/>
      <c r="J102" s="12"/>
      <c r="K102" s="12"/>
      <c r="L102" s="12"/>
      <c r="M102" s="12"/>
      <c r="N102" s="25" t="s">
        <v>202</v>
      </c>
      <c r="O102" s="25" t="s">
        <v>44</v>
      </c>
      <c r="P102" s="140" t="s">
        <v>34</v>
      </c>
      <c r="Q102" s="141">
        <v>0.79375168971714183</v>
      </c>
      <c r="R102" s="137">
        <v>0.59679692141071572</v>
      </c>
      <c r="S102" s="137">
        <v>1.0557054205968708</v>
      </c>
      <c r="T102" s="95">
        <v>-0.23098460000000001</v>
      </c>
      <c r="U102" s="94">
        <f t="shared" si="8"/>
        <v>-0.51617838860000009</v>
      </c>
      <c r="V102" s="94">
        <f t="shared" si="9"/>
        <v>5.4209188599999306E-2</v>
      </c>
      <c r="W102" s="94">
        <f t="shared" si="7"/>
        <v>0.1455097076272828</v>
      </c>
      <c r="X102" s="36"/>
      <c r="Y102" s="36"/>
      <c r="Z102" s="36"/>
      <c r="AA102" s="36"/>
      <c r="AB102" s="36"/>
      <c r="AC102" s="36"/>
      <c r="AD102" s="36"/>
      <c r="AE102" s="36"/>
      <c r="AF102" s="36"/>
      <c r="AG102" s="36"/>
      <c r="AH102" s="25" t="s">
        <v>202</v>
      </c>
      <c r="AI102" s="25" t="s">
        <v>44</v>
      </c>
      <c r="AJ102" s="36"/>
      <c r="AK102" s="36"/>
      <c r="AL102" s="113"/>
    </row>
    <row r="103" spans="1:38" s="28" customFormat="1" x14ac:dyDescent="0.25">
      <c r="A103" s="45">
        <v>62</v>
      </c>
      <c r="B103" s="8"/>
      <c r="C103" s="46"/>
      <c r="D103" s="8"/>
      <c r="E103" s="12"/>
      <c r="F103" s="12"/>
      <c r="G103" s="12"/>
      <c r="H103" s="12"/>
      <c r="I103" s="12"/>
      <c r="J103" s="12"/>
      <c r="K103" s="12"/>
      <c r="L103" s="12"/>
      <c r="M103" s="12"/>
      <c r="N103" s="25" t="s">
        <v>201</v>
      </c>
      <c r="O103" s="25" t="s">
        <v>44</v>
      </c>
      <c r="P103" s="140" t="s">
        <v>34</v>
      </c>
      <c r="Q103" s="141">
        <v>0.94629197112138186</v>
      </c>
      <c r="R103" s="137">
        <v>0.87202722834008906</v>
      </c>
      <c r="S103" s="137">
        <v>1.02688134671359</v>
      </c>
      <c r="T103" s="95">
        <v>-5.5204119999999995E-2</v>
      </c>
      <c r="U103" s="94">
        <f t="shared" si="8"/>
        <v>-0.13693463040000001</v>
      </c>
      <c r="V103" s="94">
        <f t="shared" si="9"/>
        <v>2.6526390399999777E-2</v>
      </c>
      <c r="W103" s="94">
        <f t="shared" si="7"/>
        <v>4.1700005918475995E-2</v>
      </c>
      <c r="X103" s="36"/>
      <c r="Y103" s="36"/>
      <c r="Z103" s="36"/>
      <c r="AA103" s="36"/>
      <c r="AB103" s="36"/>
      <c r="AC103" s="36"/>
      <c r="AD103" s="36"/>
      <c r="AE103" s="36"/>
      <c r="AF103" s="36"/>
      <c r="AG103" s="36"/>
      <c r="AH103" s="25" t="s">
        <v>201</v>
      </c>
      <c r="AI103" s="25" t="s">
        <v>44</v>
      </c>
      <c r="AJ103" s="36"/>
      <c r="AK103" s="36"/>
      <c r="AL103" s="113"/>
    </row>
    <row r="104" spans="1:38" s="28" customFormat="1" x14ac:dyDescent="0.25">
      <c r="A104" s="45">
        <v>62</v>
      </c>
      <c r="B104" s="8"/>
      <c r="C104" s="46"/>
      <c r="D104" s="8"/>
      <c r="E104" s="12"/>
      <c r="F104" s="12"/>
      <c r="G104" s="12"/>
      <c r="H104" s="12"/>
      <c r="I104" s="12"/>
      <c r="J104" s="12"/>
      <c r="K104" s="12"/>
      <c r="L104" s="12"/>
      <c r="M104" s="12"/>
      <c r="N104" s="25" t="s">
        <v>202</v>
      </c>
      <c r="O104" s="25" t="s">
        <v>45</v>
      </c>
      <c r="P104" s="140" t="s">
        <v>34</v>
      </c>
      <c r="Q104" s="141">
        <v>0.80727932739546349</v>
      </c>
      <c r="R104" s="137">
        <v>0.60190057615605697</v>
      </c>
      <c r="S104" s="137">
        <v>1.0827368144454197</v>
      </c>
      <c r="T104" s="95">
        <v>-0.21408553999999999</v>
      </c>
      <c r="U104" s="94">
        <f t="shared" si="8"/>
        <v>-0.50766300319999991</v>
      </c>
      <c r="V104" s="94">
        <f t="shared" si="9"/>
        <v>7.9491923199999842E-2</v>
      </c>
      <c r="W104" s="94">
        <f t="shared" si="7"/>
        <v>0.14978717119294022</v>
      </c>
      <c r="X104" s="36"/>
      <c r="Y104" s="36"/>
      <c r="Z104" s="36"/>
      <c r="AA104" s="36"/>
      <c r="AB104" s="36"/>
      <c r="AC104" s="36"/>
      <c r="AD104" s="36"/>
      <c r="AE104" s="36"/>
      <c r="AF104" s="36"/>
      <c r="AG104" s="36"/>
      <c r="AH104" s="25" t="s">
        <v>202</v>
      </c>
      <c r="AI104" s="25" t="s">
        <v>45</v>
      </c>
      <c r="AJ104" s="36"/>
      <c r="AK104" s="36"/>
      <c r="AL104" s="113"/>
    </row>
    <row r="105" spans="1:38" s="28" customFormat="1" x14ac:dyDescent="0.25">
      <c r="A105" s="45">
        <v>62</v>
      </c>
      <c r="B105" s="8"/>
      <c r="C105" s="46"/>
      <c r="D105" s="8"/>
      <c r="E105" s="12"/>
      <c r="F105" s="12"/>
      <c r="G105" s="12"/>
      <c r="H105" s="12"/>
      <c r="I105" s="12"/>
      <c r="J105" s="12"/>
      <c r="K105" s="12"/>
      <c r="L105" s="12"/>
      <c r="M105" s="12"/>
      <c r="N105" s="25" t="s">
        <v>201</v>
      </c>
      <c r="O105" s="25" t="s">
        <v>45</v>
      </c>
      <c r="P105" s="140" t="s">
        <v>34</v>
      </c>
      <c r="Q105" s="141">
        <v>0.96241930528479802</v>
      </c>
      <c r="R105" s="137">
        <v>0.84418084011387073</v>
      </c>
      <c r="S105" s="137">
        <v>1.0972185995833925</v>
      </c>
      <c r="T105" s="95">
        <v>-3.8305054999999998E-2</v>
      </c>
      <c r="U105" s="94">
        <f t="shared" si="8"/>
        <v>-0.16938854180000032</v>
      </c>
      <c r="V105" s="94">
        <f t="shared" si="9"/>
        <v>9.2778431800000061E-2</v>
      </c>
      <c r="W105" s="94">
        <f t="shared" si="7"/>
        <v>6.6880558418420027E-2</v>
      </c>
      <c r="X105" s="36"/>
      <c r="Y105" s="36"/>
      <c r="Z105" s="36"/>
      <c r="AA105" s="36"/>
      <c r="AB105" s="36"/>
      <c r="AC105" s="36"/>
      <c r="AD105" s="36"/>
      <c r="AE105" s="36"/>
      <c r="AF105" s="36"/>
      <c r="AG105" s="36"/>
      <c r="AH105" s="25" t="s">
        <v>201</v>
      </c>
      <c r="AI105" s="25" t="s">
        <v>45</v>
      </c>
      <c r="AJ105" s="36"/>
      <c r="AK105" s="36"/>
      <c r="AL105" s="113"/>
    </row>
    <row r="106" spans="1:38" s="28" customFormat="1" x14ac:dyDescent="0.25">
      <c r="A106" s="45">
        <v>62</v>
      </c>
      <c r="B106" s="8"/>
      <c r="C106" s="46"/>
      <c r="D106" s="8"/>
      <c r="E106" s="12"/>
      <c r="F106" s="12"/>
      <c r="G106" s="12"/>
      <c r="H106" s="12"/>
      <c r="I106" s="12"/>
      <c r="J106" s="12"/>
      <c r="K106" s="12"/>
      <c r="L106" s="12"/>
      <c r="M106" s="12"/>
      <c r="N106" s="25" t="s">
        <v>201</v>
      </c>
      <c r="O106" s="25" t="s">
        <v>202</v>
      </c>
      <c r="P106" s="140" t="s">
        <v>34</v>
      </c>
      <c r="Q106" s="141">
        <v>1.1921763472206759</v>
      </c>
      <c r="R106" s="137">
        <v>0.87427715203766965</v>
      </c>
      <c r="S106" s="137">
        <v>1.6256680613920398</v>
      </c>
      <c r="T106" s="95">
        <v>0.17578050000000001</v>
      </c>
      <c r="U106" s="94">
        <f t="shared" si="8"/>
        <v>-0.13435784600000053</v>
      </c>
      <c r="V106" s="94">
        <f t="shared" si="9"/>
        <v>0.48591884599999952</v>
      </c>
      <c r="W106" s="94">
        <f t="shared" si="7"/>
        <v>0.15823675638940307</v>
      </c>
      <c r="X106" s="36"/>
      <c r="Y106" s="36"/>
      <c r="Z106" s="36"/>
      <c r="AA106" s="36"/>
      <c r="AB106" s="36"/>
      <c r="AC106" s="36"/>
      <c r="AD106" s="36"/>
      <c r="AE106" s="36"/>
      <c r="AF106" s="36"/>
      <c r="AG106" s="36"/>
      <c r="AH106" s="25" t="s">
        <v>201</v>
      </c>
      <c r="AI106" s="25" t="s">
        <v>202</v>
      </c>
      <c r="AJ106" s="36"/>
      <c r="AK106" s="36"/>
      <c r="AL106" s="113"/>
    </row>
    <row r="107" spans="1:38" s="28" customFormat="1" x14ac:dyDescent="0.25">
      <c r="A107" s="45">
        <v>62</v>
      </c>
      <c r="B107" s="8"/>
      <c r="C107" s="46"/>
      <c r="D107" s="8"/>
      <c r="E107" s="12"/>
      <c r="F107" s="12"/>
      <c r="G107" s="12"/>
      <c r="H107" s="12"/>
      <c r="I107" s="12"/>
      <c r="J107" s="12"/>
      <c r="K107" s="12"/>
      <c r="L107" s="12"/>
      <c r="M107" s="12"/>
      <c r="N107" s="25" t="s">
        <v>97</v>
      </c>
      <c r="O107" s="25" t="s">
        <v>202</v>
      </c>
      <c r="P107" s="140" t="s">
        <v>34</v>
      </c>
      <c r="Q107" s="141">
        <v>1.2115220358414132</v>
      </c>
      <c r="R107" s="137">
        <v>0.66847808722338065</v>
      </c>
      <c r="S107" s="137">
        <v>2.1957124270534893</v>
      </c>
      <c r="T107" s="95">
        <v>0.19187745</v>
      </c>
      <c r="U107" s="94">
        <f t="shared" si="8"/>
        <v>-0.4027516619999999</v>
      </c>
      <c r="V107" s="94">
        <f t="shared" si="9"/>
        <v>0.78650656200000046</v>
      </c>
      <c r="W107" s="94">
        <f t="shared" si="7"/>
        <v>0.30338777242847331</v>
      </c>
      <c r="X107" s="36"/>
      <c r="Y107" s="36"/>
      <c r="Z107" s="36"/>
      <c r="AA107" s="36"/>
      <c r="AB107" s="36"/>
      <c r="AC107" s="36"/>
      <c r="AD107" s="36"/>
      <c r="AE107" s="36"/>
      <c r="AF107" s="36"/>
      <c r="AG107" s="36"/>
      <c r="AH107" s="25" t="s">
        <v>97</v>
      </c>
      <c r="AI107" s="25" t="s">
        <v>202</v>
      </c>
      <c r="AJ107" s="36"/>
      <c r="AK107" s="36"/>
      <c r="AL107" s="113"/>
    </row>
    <row r="108" spans="1:38" s="28" customFormat="1" x14ac:dyDescent="0.25">
      <c r="A108" s="45">
        <v>62</v>
      </c>
      <c r="B108" s="8"/>
      <c r="C108" s="46"/>
      <c r="D108" s="8"/>
      <c r="E108" s="12"/>
      <c r="F108" s="12"/>
      <c r="G108" s="12"/>
      <c r="H108" s="12"/>
      <c r="I108" s="12"/>
      <c r="J108" s="12"/>
      <c r="K108" s="12"/>
      <c r="L108" s="12"/>
      <c r="M108" s="12"/>
      <c r="N108" s="25" t="s">
        <v>33</v>
      </c>
      <c r="O108" s="25" t="s">
        <v>202</v>
      </c>
      <c r="P108" s="140" t="s">
        <v>34</v>
      </c>
      <c r="Q108" s="141">
        <v>1.2015262215885709</v>
      </c>
      <c r="R108" s="137">
        <v>0.90041879870202213</v>
      </c>
      <c r="S108" s="137">
        <v>1.603326433484052</v>
      </c>
      <c r="T108" s="95">
        <v>0.18359259999999999</v>
      </c>
      <c r="U108" s="94">
        <f t="shared" si="8"/>
        <v>-0.10489529200000008</v>
      </c>
      <c r="V108" s="94">
        <f t="shared" si="9"/>
        <v>0.47208049200000007</v>
      </c>
      <c r="W108" s="94">
        <f t="shared" si="7"/>
        <v>0.14719040349720713</v>
      </c>
      <c r="X108" s="36"/>
      <c r="Y108" s="36"/>
      <c r="Z108" s="36"/>
      <c r="AA108" s="36"/>
      <c r="AB108" s="36"/>
      <c r="AC108" s="36"/>
      <c r="AD108" s="36"/>
      <c r="AE108" s="36"/>
      <c r="AF108" s="36"/>
      <c r="AG108" s="36"/>
      <c r="AH108" s="25" t="s">
        <v>33</v>
      </c>
      <c r="AI108" s="25" t="s">
        <v>202</v>
      </c>
      <c r="AJ108" s="36"/>
      <c r="AK108" s="36"/>
      <c r="AL108" s="113"/>
    </row>
    <row r="109" spans="1:38" s="28" customFormat="1" x14ac:dyDescent="0.25">
      <c r="A109" s="45">
        <v>62</v>
      </c>
      <c r="B109" s="12"/>
      <c r="C109" s="12"/>
      <c r="D109" s="12"/>
      <c r="E109" s="12"/>
      <c r="F109" s="12"/>
      <c r="G109" s="12"/>
      <c r="H109" s="12"/>
      <c r="I109" s="12"/>
      <c r="J109" s="12"/>
      <c r="K109" s="12"/>
      <c r="L109" s="12"/>
      <c r="M109" s="12"/>
      <c r="N109" s="25" t="s">
        <v>97</v>
      </c>
      <c r="O109" s="25" t="s">
        <v>201</v>
      </c>
      <c r="P109" s="140" t="s">
        <v>34</v>
      </c>
      <c r="Q109" s="141">
        <v>1.0162272292634302</v>
      </c>
      <c r="R109" s="137">
        <v>0.58013472148019274</v>
      </c>
      <c r="S109" s="137">
        <v>1.7801344123335436</v>
      </c>
      <c r="T109" s="95">
        <v>1.6096974999999999E-2</v>
      </c>
      <c r="U109" s="94">
        <f t="shared" si="8"/>
        <v>-0.54449492400000077</v>
      </c>
      <c r="V109" s="94">
        <f t="shared" si="9"/>
        <v>0.57668887399999957</v>
      </c>
      <c r="W109" s="94">
        <f t="shared" si="7"/>
        <v>0.28602152845664519</v>
      </c>
      <c r="X109" s="36"/>
      <c r="Y109" s="36"/>
      <c r="Z109" s="36"/>
      <c r="AA109" s="36"/>
      <c r="AB109" s="36"/>
      <c r="AC109" s="36"/>
      <c r="AD109" s="36"/>
      <c r="AE109" s="36"/>
      <c r="AF109" s="36"/>
      <c r="AG109" s="36"/>
      <c r="AH109" s="25" t="s">
        <v>97</v>
      </c>
      <c r="AI109" s="25" t="s">
        <v>201</v>
      </c>
      <c r="AJ109" s="36"/>
      <c r="AK109" s="36"/>
      <c r="AL109" s="113"/>
    </row>
    <row r="110" spans="1:38" s="28" customFormat="1" x14ac:dyDescent="0.25">
      <c r="A110" s="45">
        <v>62</v>
      </c>
      <c r="B110" s="12"/>
      <c r="C110" s="12"/>
      <c r="D110" s="12"/>
      <c r="E110" s="12"/>
      <c r="F110" s="12"/>
      <c r="G110" s="12"/>
      <c r="H110" s="12"/>
      <c r="I110" s="12"/>
      <c r="J110" s="12"/>
      <c r="K110" s="12"/>
      <c r="L110" s="12"/>
      <c r="M110" s="12"/>
      <c r="N110" s="25" t="s">
        <v>33</v>
      </c>
      <c r="O110" s="25" t="s">
        <v>201</v>
      </c>
      <c r="P110" s="142" t="s">
        <v>34</v>
      </c>
      <c r="Q110" s="135">
        <v>1.0078427142261439</v>
      </c>
      <c r="R110" s="137">
        <v>0.92373758591776167</v>
      </c>
      <c r="S110" s="137">
        <v>1.0996055071306245</v>
      </c>
      <c r="T110" s="95">
        <v>7.8121199999999997E-3</v>
      </c>
      <c r="U110" s="94">
        <f t="shared" si="8"/>
        <v>-7.9327245600000706E-2</v>
      </c>
      <c r="V110" s="94">
        <f t="shared" si="9"/>
        <v>9.4951485599999344E-2</v>
      </c>
      <c r="W110" s="94">
        <f t="shared" si="7"/>
        <v>4.4459676606305024E-2</v>
      </c>
      <c r="X110" s="36"/>
      <c r="Y110" s="36"/>
      <c r="Z110" s="36"/>
      <c r="AA110" s="36"/>
      <c r="AB110" s="36"/>
      <c r="AC110" s="36"/>
      <c r="AD110" s="36"/>
      <c r="AE110" s="36"/>
      <c r="AF110" s="36"/>
      <c r="AG110" s="36"/>
      <c r="AH110" s="25" t="s">
        <v>33</v>
      </c>
      <c r="AI110" s="25" t="s">
        <v>201</v>
      </c>
      <c r="AJ110" s="36"/>
      <c r="AK110" s="36"/>
      <c r="AL110" s="113"/>
    </row>
    <row r="111" spans="1:38" s="28" customFormat="1" x14ac:dyDescent="0.25">
      <c r="A111" s="45">
        <v>62</v>
      </c>
      <c r="B111" s="12"/>
      <c r="C111" s="12"/>
      <c r="D111" s="12"/>
      <c r="E111" s="12"/>
      <c r="F111" s="12"/>
      <c r="G111" s="12"/>
      <c r="H111" s="12"/>
      <c r="I111" s="12"/>
      <c r="J111" s="12"/>
      <c r="K111" s="12"/>
      <c r="L111" s="12"/>
      <c r="M111" s="12"/>
      <c r="N111" s="25" t="s">
        <v>259</v>
      </c>
      <c r="O111" s="25" t="s">
        <v>279</v>
      </c>
      <c r="P111" s="142" t="s">
        <v>34</v>
      </c>
      <c r="Q111" s="135">
        <v>0.96551585085326208</v>
      </c>
      <c r="R111" s="137">
        <v>0.94891758252307479</v>
      </c>
      <c r="S111" s="137">
        <v>0.98240445262929943</v>
      </c>
      <c r="T111" s="95">
        <v>-3.5092760000000001E-2</v>
      </c>
      <c r="U111" s="94">
        <f t="shared" si="8"/>
        <v>-5.2433330800000108E-2</v>
      </c>
      <c r="V111" s="94">
        <f t="shared" si="9"/>
        <v>-1.7752189199999147E-2</v>
      </c>
      <c r="W111" s="94">
        <f t="shared" si="7"/>
        <v>8.8473925031278544E-3</v>
      </c>
      <c r="X111" s="36"/>
      <c r="Y111" s="36"/>
      <c r="Z111" s="36"/>
      <c r="AA111" s="36"/>
      <c r="AB111" s="36"/>
      <c r="AC111" s="36"/>
      <c r="AD111" s="36"/>
      <c r="AE111" s="36"/>
      <c r="AF111" s="36"/>
      <c r="AG111" s="36"/>
      <c r="AH111" s="36"/>
      <c r="AI111" s="36"/>
      <c r="AJ111" s="25" t="s">
        <v>259</v>
      </c>
      <c r="AK111" s="25" t="s">
        <v>279</v>
      </c>
      <c r="AL111" s="113"/>
    </row>
    <row r="112" spans="1:38" s="28" customFormat="1" x14ac:dyDescent="0.25">
      <c r="A112" s="45">
        <v>62</v>
      </c>
      <c r="B112" s="12"/>
      <c r="C112" s="12"/>
      <c r="D112" s="12"/>
      <c r="E112" s="12"/>
      <c r="F112" s="12"/>
      <c r="G112" s="12"/>
      <c r="H112" s="12"/>
      <c r="I112" s="12"/>
      <c r="J112" s="12"/>
      <c r="K112" s="12"/>
      <c r="L112" s="12"/>
      <c r="M112" s="12"/>
      <c r="N112" s="25" t="s">
        <v>44</v>
      </c>
      <c r="O112" s="25" t="s">
        <v>279</v>
      </c>
      <c r="P112" s="142" t="s">
        <v>34</v>
      </c>
      <c r="Q112" s="135">
        <v>0.94971938237173292</v>
      </c>
      <c r="R112" s="137">
        <v>0.90197140986691249</v>
      </c>
      <c r="S112" s="137">
        <v>0.99999500581247125</v>
      </c>
      <c r="T112" s="95">
        <v>-5.1588725000000002E-2</v>
      </c>
      <c r="U112" s="94">
        <f t="shared" si="8"/>
        <v>-0.10317245580000001</v>
      </c>
      <c r="V112" s="94">
        <f t="shared" si="9"/>
        <v>-4.9941999997467511E-6</v>
      </c>
      <c r="W112" s="94">
        <f t="shared" si="7"/>
        <v>2.6318713404940155E-2</v>
      </c>
      <c r="X112" s="36"/>
      <c r="Y112" s="36"/>
      <c r="Z112" s="36"/>
      <c r="AA112" s="36"/>
      <c r="AB112" s="36"/>
      <c r="AC112" s="36"/>
      <c r="AD112" s="36"/>
      <c r="AE112" s="36"/>
      <c r="AF112" s="36"/>
      <c r="AG112" s="36"/>
      <c r="AH112" s="36"/>
      <c r="AI112" s="36"/>
      <c r="AJ112" s="25" t="s">
        <v>44</v>
      </c>
      <c r="AK112" s="25" t="s">
        <v>279</v>
      </c>
      <c r="AL112" s="113"/>
    </row>
    <row r="113" spans="1:48" s="28" customFormat="1" x14ac:dyDescent="0.25">
      <c r="A113" s="45">
        <v>62</v>
      </c>
      <c r="B113" s="12"/>
      <c r="C113" s="12"/>
      <c r="D113" s="12"/>
      <c r="E113" s="12"/>
      <c r="F113" s="12"/>
      <c r="G113" s="12"/>
      <c r="H113" s="12"/>
      <c r="I113" s="12"/>
      <c r="J113" s="12"/>
      <c r="K113" s="12"/>
      <c r="L113" s="12"/>
      <c r="M113" s="12"/>
      <c r="N113" s="25" t="s">
        <v>45</v>
      </c>
      <c r="O113" s="25" t="s">
        <v>279</v>
      </c>
      <c r="P113" s="142" t="s">
        <v>34</v>
      </c>
      <c r="Q113" s="135">
        <v>0.95494156390675777</v>
      </c>
      <c r="R113" s="137">
        <v>0.90323124236082108</v>
      </c>
      <c r="S113" s="137">
        <v>1.0096123204210354</v>
      </c>
      <c r="T113" s="95">
        <v>-4.6105130000000001E-2</v>
      </c>
      <c r="U113" s="94">
        <f t="shared" si="8"/>
        <v>-0.10177667600000047</v>
      </c>
      <c r="V113" s="94">
        <f t="shared" si="9"/>
        <v>9.5664159999991963E-3</v>
      </c>
      <c r="W113" s="94">
        <f t="shared" si="7"/>
        <v>2.8404371712949746E-2</v>
      </c>
      <c r="X113" s="36"/>
      <c r="Y113" s="36"/>
      <c r="Z113" s="36"/>
      <c r="AA113" s="36"/>
      <c r="AB113" s="36"/>
      <c r="AC113" s="36"/>
      <c r="AD113" s="36"/>
      <c r="AE113" s="36"/>
      <c r="AF113" s="36"/>
      <c r="AG113" s="36"/>
      <c r="AH113" s="36"/>
      <c r="AI113" s="36"/>
      <c r="AJ113" s="25" t="s">
        <v>45</v>
      </c>
      <c r="AK113" s="25" t="s">
        <v>279</v>
      </c>
      <c r="AL113" s="113"/>
    </row>
    <row r="114" spans="1:48" s="28" customFormat="1" x14ac:dyDescent="0.25">
      <c r="A114" s="45">
        <v>62</v>
      </c>
      <c r="B114" s="12"/>
      <c r="C114" s="12"/>
      <c r="D114" s="12"/>
      <c r="E114" s="12"/>
      <c r="F114" s="12"/>
      <c r="G114" s="12"/>
      <c r="H114" s="12"/>
      <c r="I114" s="12"/>
      <c r="J114" s="12"/>
      <c r="K114" s="12"/>
      <c r="L114" s="12"/>
      <c r="M114" s="12"/>
      <c r="N114" s="25" t="s">
        <v>46</v>
      </c>
      <c r="O114" s="25" t="s">
        <v>279</v>
      </c>
      <c r="P114" s="142" t="s">
        <v>34</v>
      </c>
      <c r="Q114" s="135">
        <v>0.89212027325852106</v>
      </c>
      <c r="R114" s="137">
        <v>0.82623942242862614</v>
      </c>
      <c r="S114" s="137">
        <v>0.96325418559607567</v>
      </c>
      <c r="T114" s="95">
        <v>-0.11415432</v>
      </c>
      <c r="U114" s="94">
        <f t="shared" si="8"/>
        <v>-0.1908706898000001</v>
      </c>
      <c r="V114" s="94">
        <f t="shared" si="9"/>
        <v>-3.7437950199999959E-2</v>
      </c>
      <c r="W114" s="94">
        <f t="shared" si="7"/>
        <v>3.9141723929623236E-2</v>
      </c>
      <c r="X114" s="36"/>
      <c r="Y114" s="36"/>
      <c r="Z114" s="36"/>
      <c r="AA114" s="36"/>
      <c r="AB114" s="36"/>
      <c r="AC114" s="36"/>
      <c r="AD114" s="36"/>
      <c r="AE114" s="36"/>
      <c r="AF114" s="36"/>
      <c r="AG114" s="36"/>
      <c r="AH114" s="36"/>
      <c r="AI114" s="36"/>
      <c r="AJ114" s="25" t="s">
        <v>46</v>
      </c>
      <c r="AK114" s="25" t="s">
        <v>279</v>
      </c>
      <c r="AL114" s="113"/>
    </row>
    <row r="115" spans="1:48" s="28" customFormat="1" x14ac:dyDescent="0.25">
      <c r="A115" s="45">
        <v>62</v>
      </c>
      <c r="B115" s="12"/>
      <c r="C115" s="12"/>
      <c r="D115" s="12"/>
      <c r="E115" s="12"/>
      <c r="F115" s="12"/>
      <c r="G115" s="12"/>
      <c r="H115" s="12"/>
      <c r="I115" s="12"/>
      <c r="J115" s="12"/>
      <c r="K115" s="12"/>
      <c r="L115" s="12"/>
      <c r="M115" s="12"/>
      <c r="N115" s="25" t="s">
        <v>97</v>
      </c>
      <c r="O115" s="25" t="s">
        <v>279</v>
      </c>
      <c r="P115" s="142" t="s">
        <v>34</v>
      </c>
      <c r="Q115" s="135">
        <v>1.0172075684377964</v>
      </c>
      <c r="R115" s="137">
        <v>0.59421455222747943</v>
      </c>
      <c r="S115" s="137">
        <v>1.7413091507241019</v>
      </c>
      <c r="T115" s="95">
        <v>1.7061195000000001E-2</v>
      </c>
      <c r="U115" s="94">
        <f t="shared" si="8"/>
        <v>-0.52051482579999964</v>
      </c>
      <c r="V115" s="94">
        <f t="shared" si="9"/>
        <v>0.55463721580000003</v>
      </c>
      <c r="W115" s="94">
        <f t="shared" si="7"/>
        <v>0.27427851776869361</v>
      </c>
      <c r="X115" s="36"/>
      <c r="Y115" s="36"/>
      <c r="Z115" s="36"/>
      <c r="AA115" s="36"/>
      <c r="AB115" s="36"/>
      <c r="AC115" s="36"/>
      <c r="AD115" s="36"/>
      <c r="AE115" s="36"/>
      <c r="AF115" s="36"/>
      <c r="AG115" s="36"/>
      <c r="AH115" s="36"/>
      <c r="AI115" s="36"/>
      <c r="AJ115" s="25" t="s">
        <v>97</v>
      </c>
      <c r="AK115" s="25" t="s">
        <v>279</v>
      </c>
      <c r="AL115" s="113"/>
    </row>
    <row r="116" spans="1:48" s="28" customFormat="1" x14ac:dyDescent="0.25">
      <c r="A116" s="45">
        <v>62</v>
      </c>
      <c r="B116" s="12"/>
      <c r="C116" s="12"/>
      <c r="D116" s="12"/>
      <c r="E116" s="12"/>
      <c r="F116" s="12"/>
      <c r="G116" s="12"/>
      <c r="H116" s="12"/>
      <c r="I116" s="12"/>
      <c r="J116" s="12"/>
      <c r="K116" s="12"/>
      <c r="L116" s="12"/>
      <c r="M116" s="12"/>
      <c r="N116" s="25" t="s">
        <v>33</v>
      </c>
      <c r="O116" s="25" t="s">
        <v>279</v>
      </c>
      <c r="P116" s="142" t="s">
        <v>34</v>
      </c>
      <c r="Q116" s="135">
        <v>0.91369951937342497</v>
      </c>
      <c r="R116" s="137">
        <v>0.88658170827524529</v>
      </c>
      <c r="S116" s="137">
        <v>0.94164678101394306</v>
      </c>
      <c r="T116" s="95">
        <v>-9.0253515000000006E-2</v>
      </c>
      <c r="U116" s="94">
        <f t="shared" si="8"/>
        <v>-0.12038198820000014</v>
      </c>
      <c r="V116" s="94">
        <f t="shared" si="9"/>
        <v>-6.012504180000023E-2</v>
      </c>
      <c r="W116" s="94">
        <f t="shared" si="7"/>
        <v>1.5371952341981767E-2</v>
      </c>
      <c r="X116" s="36"/>
      <c r="Y116" s="36"/>
      <c r="Z116" s="36"/>
      <c r="AA116" s="36"/>
      <c r="AB116" s="36"/>
      <c r="AC116" s="36"/>
      <c r="AD116" s="36"/>
      <c r="AE116" s="36"/>
      <c r="AF116" s="36"/>
      <c r="AG116" s="36"/>
      <c r="AH116" s="36"/>
      <c r="AI116" s="36"/>
      <c r="AJ116" s="25" t="s">
        <v>33</v>
      </c>
      <c r="AK116" s="25" t="s">
        <v>279</v>
      </c>
      <c r="AL116" s="113"/>
    </row>
    <row r="117" spans="1:48" s="28" customFormat="1" x14ac:dyDescent="0.25">
      <c r="A117" s="45">
        <v>62</v>
      </c>
      <c r="B117" s="12"/>
      <c r="C117" s="12"/>
      <c r="D117" s="12"/>
      <c r="E117" s="12"/>
      <c r="F117" s="12"/>
      <c r="G117" s="12"/>
      <c r="H117" s="12"/>
      <c r="I117" s="12"/>
      <c r="J117" s="12"/>
      <c r="K117" s="12"/>
      <c r="L117" s="12"/>
      <c r="M117" s="12"/>
      <c r="N117" s="25" t="s">
        <v>44</v>
      </c>
      <c r="O117" s="25" t="s">
        <v>259</v>
      </c>
      <c r="P117" s="142" t="s">
        <v>34</v>
      </c>
      <c r="Q117" s="135">
        <v>0.98363934836743561</v>
      </c>
      <c r="R117" s="137">
        <v>0.93499574790404483</v>
      </c>
      <c r="S117" s="137">
        <v>1.0348136553836065</v>
      </c>
      <c r="T117" s="95">
        <v>-1.6495965000000001E-2</v>
      </c>
      <c r="U117" s="94">
        <f t="shared" si="8"/>
        <v>-6.7213297399999594E-2</v>
      </c>
      <c r="V117" s="94">
        <f t="shared" si="9"/>
        <v>3.4221367399999841E-2</v>
      </c>
      <c r="W117" s="94">
        <f t="shared" si="7"/>
        <v>2.5876665285688775E-2</v>
      </c>
      <c r="X117" s="36"/>
      <c r="Y117" s="36"/>
      <c r="Z117" s="36"/>
      <c r="AA117" s="36"/>
      <c r="AB117" s="36"/>
      <c r="AC117" s="36"/>
      <c r="AD117" s="36"/>
      <c r="AE117" s="36"/>
      <c r="AF117" s="36"/>
      <c r="AG117" s="36"/>
      <c r="AH117" s="36"/>
      <c r="AI117" s="36"/>
      <c r="AJ117" s="25" t="s">
        <v>44</v>
      </c>
      <c r="AK117" s="25" t="s">
        <v>259</v>
      </c>
      <c r="AL117" s="113"/>
    </row>
    <row r="118" spans="1:48" s="28" customFormat="1" x14ac:dyDescent="0.25">
      <c r="A118" s="45">
        <v>62</v>
      </c>
      <c r="B118" s="12"/>
      <c r="C118" s="12"/>
      <c r="D118" s="12"/>
      <c r="E118" s="12"/>
      <c r="F118" s="12"/>
      <c r="G118" s="12"/>
      <c r="H118" s="12"/>
      <c r="I118" s="12"/>
      <c r="J118" s="12"/>
      <c r="K118" s="12"/>
      <c r="L118" s="12"/>
      <c r="M118" s="12"/>
      <c r="N118" s="25" t="s">
        <v>45</v>
      </c>
      <c r="O118" s="25" t="s">
        <v>259</v>
      </c>
      <c r="P118" s="142" t="s">
        <v>34</v>
      </c>
      <c r="Q118" s="135">
        <v>0.98904804417539138</v>
      </c>
      <c r="R118" s="137">
        <v>0.9337886620982927</v>
      </c>
      <c r="S118" s="137">
        <v>1.0475775444617659</v>
      </c>
      <c r="T118" s="95">
        <v>-1.1012369999999999E-2</v>
      </c>
      <c r="U118" s="94">
        <f t="shared" si="8"/>
        <v>-6.8505138199999968E-2</v>
      </c>
      <c r="V118" s="94">
        <f t="shared" si="9"/>
        <v>4.6480398200000071E-2</v>
      </c>
      <c r="W118" s="94">
        <f t="shared" si="7"/>
        <v>2.9333583780110254E-2</v>
      </c>
      <c r="X118" s="36"/>
      <c r="Y118" s="36"/>
      <c r="Z118" s="36"/>
      <c r="AA118" s="36"/>
      <c r="AB118" s="36"/>
      <c r="AC118" s="36"/>
      <c r="AD118" s="36"/>
      <c r="AE118" s="36"/>
      <c r="AF118" s="36"/>
      <c r="AG118" s="36"/>
      <c r="AH118" s="36"/>
      <c r="AI118" s="36"/>
      <c r="AJ118" s="25" t="s">
        <v>45</v>
      </c>
      <c r="AK118" s="25" t="s">
        <v>259</v>
      </c>
      <c r="AL118" s="113"/>
    </row>
    <row r="119" spans="1:48" s="28" customFormat="1" x14ac:dyDescent="0.25">
      <c r="A119" s="45">
        <v>62</v>
      </c>
      <c r="B119" s="12"/>
      <c r="C119" s="12"/>
      <c r="D119" s="12"/>
      <c r="E119" s="12"/>
      <c r="F119" s="12"/>
      <c r="G119" s="12"/>
      <c r="H119" s="12"/>
      <c r="I119" s="12"/>
      <c r="J119" s="12"/>
      <c r="K119" s="12"/>
      <c r="L119" s="12"/>
      <c r="M119" s="12"/>
      <c r="N119" s="25" t="s">
        <v>46</v>
      </c>
      <c r="O119" s="25" t="s">
        <v>259</v>
      </c>
      <c r="P119" s="142" t="s">
        <v>34</v>
      </c>
      <c r="Q119" s="135">
        <v>0.9239830422981884</v>
      </c>
      <c r="R119" s="137">
        <v>0.85505096708182649</v>
      </c>
      <c r="S119" s="137">
        <v>0.99847224940091106</v>
      </c>
      <c r="T119" s="95">
        <v>-7.9061559999999989E-2</v>
      </c>
      <c r="U119" s="94">
        <f t="shared" si="8"/>
        <v>-0.15659420120000009</v>
      </c>
      <c r="V119" s="94">
        <f t="shared" si="9"/>
        <v>-1.5289188000001442E-3</v>
      </c>
      <c r="W119" s="94">
        <f t="shared" si="7"/>
        <v>3.9558196579120825E-2</v>
      </c>
      <c r="X119" s="36"/>
      <c r="Y119" s="36"/>
      <c r="Z119" s="36"/>
      <c r="AA119" s="36"/>
      <c r="AB119" s="36"/>
      <c r="AC119" s="36"/>
      <c r="AD119" s="36"/>
      <c r="AE119" s="36"/>
      <c r="AF119" s="36"/>
      <c r="AG119" s="36"/>
      <c r="AH119" s="36"/>
      <c r="AI119" s="36"/>
      <c r="AJ119" s="25" t="s">
        <v>46</v>
      </c>
      <c r="AK119" s="25" t="s">
        <v>259</v>
      </c>
      <c r="AL119" s="113"/>
    </row>
    <row r="120" spans="1:48" s="28" customFormat="1" x14ac:dyDescent="0.25">
      <c r="A120" s="45">
        <v>62</v>
      </c>
      <c r="B120" s="12"/>
      <c r="C120" s="12"/>
      <c r="D120" s="12"/>
      <c r="E120" s="12"/>
      <c r="F120" s="12"/>
      <c r="G120" s="12"/>
      <c r="H120" s="12"/>
      <c r="I120" s="12"/>
      <c r="J120" s="12"/>
      <c r="K120" s="12"/>
      <c r="L120" s="12"/>
      <c r="M120" s="12"/>
      <c r="N120" s="25" t="s">
        <v>97</v>
      </c>
      <c r="O120" s="25" t="s">
        <v>259</v>
      </c>
      <c r="P120" s="142" t="s">
        <v>34</v>
      </c>
      <c r="Q120" s="135">
        <v>1.0535379274600749</v>
      </c>
      <c r="R120" s="137">
        <v>0.61473975164094252</v>
      </c>
      <c r="S120" s="137">
        <v>1.8055480577497565</v>
      </c>
      <c r="T120" s="95">
        <v>5.2153955000000002E-2</v>
      </c>
      <c r="U120" s="94">
        <f t="shared" si="8"/>
        <v>-0.48655626879999936</v>
      </c>
      <c r="V120" s="94">
        <f t="shared" si="9"/>
        <v>0.59086417880000075</v>
      </c>
      <c r="W120" s="94">
        <f t="shared" si="7"/>
        <v>0.27485720339761349</v>
      </c>
      <c r="X120" s="36"/>
      <c r="Y120" s="36"/>
      <c r="Z120" s="36"/>
      <c r="AA120" s="36"/>
      <c r="AB120" s="36"/>
      <c r="AC120" s="36"/>
      <c r="AD120" s="36"/>
      <c r="AE120" s="36"/>
      <c r="AF120" s="36"/>
      <c r="AG120" s="36"/>
      <c r="AH120" s="36"/>
      <c r="AI120" s="36"/>
      <c r="AJ120" s="25" t="s">
        <v>97</v>
      </c>
      <c r="AK120" s="25" t="s">
        <v>259</v>
      </c>
      <c r="AL120" s="113"/>
    </row>
    <row r="121" spans="1:48" s="28" customFormat="1" x14ac:dyDescent="0.25">
      <c r="A121" s="58">
        <v>62</v>
      </c>
      <c r="B121" s="18"/>
      <c r="C121" s="18"/>
      <c r="D121" s="18"/>
      <c r="E121" s="18"/>
      <c r="F121" s="18"/>
      <c r="G121" s="18"/>
      <c r="H121" s="18"/>
      <c r="I121" s="18"/>
      <c r="J121" s="18"/>
      <c r="K121" s="18"/>
      <c r="L121" s="18"/>
      <c r="M121" s="18"/>
      <c r="N121" s="18" t="s">
        <v>33</v>
      </c>
      <c r="O121" s="18" t="s">
        <v>259</v>
      </c>
      <c r="P121" s="143" t="s">
        <v>34</v>
      </c>
      <c r="Q121" s="144">
        <v>0.94633300796248432</v>
      </c>
      <c r="R121" s="145">
        <v>0.91712889003793974</v>
      </c>
      <c r="S121" s="145">
        <v>0.9764670720625499</v>
      </c>
      <c r="T121" s="95">
        <v>-5.5160755000000006E-2</v>
      </c>
      <c r="U121" s="94">
        <f t="shared" si="8"/>
        <v>-8.6507260400000147E-2</v>
      </c>
      <c r="V121" s="94">
        <f t="shared" si="9"/>
        <v>-2.381424960000008E-2</v>
      </c>
      <c r="W121" s="94">
        <f t="shared" si="7"/>
        <v>1.599340875648738E-2</v>
      </c>
      <c r="X121" s="36"/>
      <c r="Y121" s="36"/>
      <c r="Z121" s="36"/>
      <c r="AA121" s="36"/>
      <c r="AB121" s="36"/>
      <c r="AC121" s="36"/>
      <c r="AD121" s="36"/>
      <c r="AE121" s="36"/>
      <c r="AF121" s="36"/>
      <c r="AG121" s="36"/>
      <c r="AH121" s="36"/>
      <c r="AI121" s="36"/>
      <c r="AJ121" s="18" t="s">
        <v>33</v>
      </c>
      <c r="AK121" s="165" t="s">
        <v>259</v>
      </c>
      <c r="AL121" s="113"/>
    </row>
    <row r="122" spans="1:48" s="33" customFormat="1" x14ac:dyDescent="0.25">
      <c r="A122" s="133">
        <v>73</v>
      </c>
      <c r="B122" s="147" t="s">
        <v>117</v>
      </c>
      <c r="C122" s="148">
        <v>2020</v>
      </c>
      <c r="D122" s="147" t="s">
        <v>118</v>
      </c>
      <c r="E122" s="33" t="s">
        <v>29</v>
      </c>
      <c r="F122" s="33">
        <v>62</v>
      </c>
      <c r="G122" s="33">
        <v>416104</v>
      </c>
      <c r="H122" s="33" t="s">
        <v>30</v>
      </c>
      <c r="I122" s="33">
        <v>77614</v>
      </c>
      <c r="J122" s="33" t="s">
        <v>119</v>
      </c>
      <c r="K122" s="33" t="s">
        <v>120</v>
      </c>
      <c r="L122" s="149" t="s">
        <v>31</v>
      </c>
      <c r="M122" s="33">
        <v>15.5</v>
      </c>
      <c r="N122" s="33" t="s">
        <v>42</v>
      </c>
      <c r="O122" s="33" t="s">
        <v>41</v>
      </c>
      <c r="P122" s="33" t="s">
        <v>34</v>
      </c>
      <c r="Q122" s="33">
        <v>0.84</v>
      </c>
      <c r="R122" s="56">
        <v>0.81</v>
      </c>
      <c r="S122" s="33">
        <v>0.88</v>
      </c>
      <c r="T122" s="150">
        <f t="shared" si="4"/>
        <v>-0.1743533871447778</v>
      </c>
      <c r="U122" s="151">
        <f t="shared" si="5"/>
        <v>-0.21072103131565253</v>
      </c>
      <c r="V122" s="151">
        <f t="shared" si="6"/>
        <v>-0.12783337150988489</v>
      </c>
      <c r="W122" s="151">
        <f t="shared" si="7"/>
        <v>2.1145199556157065E-2</v>
      </c>
      <c r="AD122" s="33" t="s">
        <v>42</v>
      </c>
      <c r="AE122" s="33" t="s">
        <v>41</v>
      </c>
      <c r="AL122" s="152" t="s">
        <v>230</v>
      </c>
      <c r="AM122" s="33" t="s">
        <v>35</v>
      </c>
      <c r="AN122" s="33" t="s">
        <v>66</v>
      </c>
      <c r="AO122" s="33" t="s">
        <v>35</v>
      </c>
      <c r="AP122" s="33" t="s">
        <v>35</v>
      </c>
      <c r="AQ122" s="33" t="s">
        <v>35</v>
      </c>
      <c r="AR122" s="33" t="s">
        <v>35</v>
      </c>
      <c r="AS122" s="33" t="s">
        <v>35</v>
      </c>
      <c r="AT122" s="33" t="s">
        <v>35</v>
      </c>
      <c r="AU122" s="33" t="s">
        <v>35</v>
      </c>
      <c r="AV122" s="33" t="s">
        <v>35</v>
      </c>
    </row>
    <row r="123" spans="1:48" s="25" customFormat="1" x14ac:dyDescent="0.25">
      <c r="A123" s="50">
        <v>73</v>
      </c>
      <c r="B123" s="66"/>
      <c r="C123" s="67"/>
      <c r="D123" s="66"/>
      <c r="K123" s="12"/>
      <c r="L123" s="68"/>
      <c r="N123" s="25" t="s">
        <v>42</v>
      </c>
      <c r="O123" s="25" t="s">
        <v>32</v>
      </c>
      <c r="P123" s="20" t="s">
        <v>34</v>
      </c>
      <c r="Q123" s="142">
        <v>0.83</v>
      </c>
      <c r="R123" s="142">
        <v>0.8</v>
      </c>
      <c r="S123" s="142">
        <v>0.87</v>
      </c>
      <c r="T123" s="153">
        <f t="shared" si="4"/>
        <v>-0.18632957819149348</v>
      </c>
      <c r="U123" s="154">
        <f t="shared" si="5"/>
        <v>-0.22314355131420971</v>
      </c>
      <c r="V123" s="154">
        <f t="shared" si="6"/>
        <v>-0.13926206733350766</v>
      </c>
      <c r="W123" s="154">
        <f t="shared" si="7"/>
        <v>2.1398730788091531E-2</v>
      </c>
      <c r="X123" s="142" t="s">
        <v>33</v>
      </c>
      <c r="Y123" s="142" t="s">
        <v>32</v>
      </c>
      <c r="Z123" s="142"/>
      <c r="AA123" s="142"/>
      <c r="AB123" s="142"/>
      <c r="AC123" s="142"/>
      <c r="AD123" s="142" t="s">
        <v>42</v>
      </c>
      <c r="AE123" s="142" t="s">
        <v>32</v>
      </c>
      <c r="AF123" s="142"/>
      <c r="AG123" s="142"/>
      <c r="AH123" s="142"/>
      <c r="AI123" s="142"/>
      <c r="AJ123" s="142"/>
      <c r="AK123" s="142"/>
      <c r="AL123" s="116"/>
    </row>
    <row r="124" spans="1:48" s="18" customFormat="1" x14ac:dyDescent="0.25">
      <c r="A124" s="58">
        <v>73</v>
      </c>
      <c r="B124" s="69"/>
      <c r="C124" s="70"/>
      <c r="D124" s="69"/>
      <c r="L124" s="102"/>
      <c r="N124" s="18" t="s">
        <v>41</v>
      </c>
      <c r="O124" s="18" t="s">
        <v>32</v>
      </c>
      <c r="P124" s="23" t="s">
        <v>34</v>
      </c>
      <c r="Q124" s="18">
        <v>0.98</v>
      </c>
      <c r="R124" s="38">
        <v>0.97</v>
      </c>
      <c r="S124" s="38">
        <v>1</v>
      </c>
      <c r="T124" s="155">
        <f t="shared" si="4"/>
        <v>-2.0202707317519466E-2</v>
      </c>
      <c r="U124" s="156">
        <f t="shared" si="5"/>
        <v>-3.0459207484708574E-2</v>
      </c>
      <c r="V124" s="156">
        <f t="shared" si="6"/>
        <v>0</v>
      </c>
      <c r="W124" s="156">
        <f t="shared" si="7"/>
        <v>7.7703487116877077E-3</v>
      </c>
      <c r="X124" s="38" t="s">
        <v>33</v>
      </c>
      <c r="Y124" s="38" t="s">
        <v>32</v>
      </c>
      <c r="Z124" s="38"/>
      <c r="AA124" s="38"/>
      <c r="AB124" s="38"/>
      <c r="AC124" s="38"/>
      <c r="AD124" s="38" t="s">
        <v>41</v>
      </c>
      <c r="AE124" s="38" t="s">
        <v>32</v>
      </c>
      <c r="AF124" s="38"/>
      <c r="AG124" s="38"/>
      <c r="AH124" s="38"/>
      <c r="AI124" s="38"/>
      <c r="AJ124" s="38"/>
      <c r="AK124" s="38"/>
      <c r="AL124" s="118"/>
    </row>
    <row r="125" spans="1:48" s="19" customFormat="1" x14ac:dyDescent="0.25">
      <c r="A125" s="6" t="s">
        <v>289</v>
      </c>
      <c r="B125" t="s">
        <v>121</v>
      </c>
      <c r="C125" s="7">
        <v>2005</v>
      </c>
      <c r="D125" t="s">
        <v>122</v>
      </c>
      <c r="E125" s="25" t="s">
        <v>105</v>
      </c>
      <c r="F125" s="19">
        <f>(75.4+76.2)/2</f>
        <v>75.800000000000011</v>
      </c>
      <c r="G125" s="19">
        <v>29017</v>
      </c>
      <c r="H125" s="19" t="s">
        <v>30</v>
      </c>
      <c r="I125" s="19">
        <v>3978</v>
      </c>
      <c r="J125" s="19" t="s">
        <v>123</v>
      </c>
      <c r="K125" s="25" t="s">
        <v>124</v>
      </c>
      <c r="L125" s="25" t="s">
        <v>31</v>
      </c>
      <c r="M125" s="19">
        <v>15</v>
      </c>
      <c r="N125" s="40" t="s">
        <v>33</v>
      </c>
      <c r="O125" s="25" t="s">
        <v>32</v>
      </c>
      <c r="P125" s="20" t="s">
        <v>125</v>
      </c>
      <c r="Q125" s="36">
        <v>0.96664139999999998</v>
      </c>
      <c r="R125" s="49">
        <v>0.79436169999999995</v>
      </c>
      <c r="S125" s="49">
        <v>1.176285</v>
      </c>
      <c r="T125" s="95">
        <f t="shared" si="4"/>
        <v>-3.3927689948317519E-2</v>
      </c>
      <c r="U125" s="94">
        <f t="shared" si="5"/>
        <v>-0.23021637990084548</v>
      </c>
      <c r="V125" s="94">
        <f t="shared" si="6"/>
        <v>0.162361167053935</v>
      </c>
      <c r="W125" s="94">
        <f t="shared" si="7"/>
        <v>0.1001491728814357</v>
      </c>
      <c r="X125" s="49" t="s">
        <v>33</v>
      </c>
      <c r="Y125" s="49" t="s">
        <v>32</v>
      </c>
      <c r="Z125" s="49"/>
      <c r="AA125" s="49"/>
      <c r="AB125" s="49"/>
      <c r="AC125" s="49"/>
      <c r="AD125" s="49"/>
      <c r="AE125" s="49"/>
      <c r="AF125" s="49"/>
      <c r="AG125" s="49"/>
      <c r="AH125" s="49"/>
      <c r="AI125" s="49"/>
      <c r="AJ125" s="49"/>
      <c r="AK125" s="49"/>
      <c r="AL125" s="113" t="s">
        <v>126</v>
      </c>
      <c r="AM125" s="19" t="s">
        <v>35</v>
      </c>
      <c r="AN125" s="19" t="s">
        <v>66</v>
      </c>
      <c r="AO125" s="19" t="s">
        <v>35</v>
      </c>
      <c r="AP125" s="19" t="s">
        <v>35</v>
      </c>
      <c r="AQ125" s="19" t="s">
        <v>35</v>
      </c>
      <c r="AR125" s="19" t="s">
        <v>35</v>
      </c>
      <c r="AS125" s="19" t="s">
        <v>35</v>
      </c>
      <c r="AT125" s="19" t="s">
        <v>35</v>
      </c>
      <c r="AU125" s="19" t="s">
        <v>35</v>
      </c>
      <c r="AV125" s="19" t="s">
        <v>35</v>
      </c>
    </row>
    <row r="126" spans="1:48" s="19" customFormat="1" x14ac:dyDescent="0.25">
      <c r="A126" s="6" t="s">
        <v>290</v>
      </c>
      <c r="N126" s="40" t="s">
        <v>41</v>
      </c>
      <c r="O126" s="25" t="s">
        <v>32</v>
      </c>
      <c r="P126" s="20" t="s">
        <v>125</v>
      </c>
      <c r="Q126" s="36">
        <v>0.87567740000000005</v>
      </c>
      <c r="R126" s="49">
        <v>0.73457519999999998</v>
      </c>
      <c r="S126" s="49">
        <v>1.0438829999999999</v>
      </c>
      <c r="T126" s="95">
        <f t="shared" si="4"/>
        <v>-0.13275752071207697</v>
      </c>
      <c r="U126" s="94">
        <f t="shared" si="5"/>
        <v>-0.30846290603576398</v>
      </c>
      <c r="V126" s="94">
        <f t="shared" si="6"/>
        <v>4.2947414214733901E-2</v>
      </c>
      <c r="W126" s="94">
        <f t="shared" si="7"/>
        <v>8.9647136439877956E-2</v>
      </c>
      <c r="X126" s="49"/>
      <c r="Y126" s="49"/>
      <c r="Z126" s="49"/>
      <c r="AA126" s="49"/>
      <c r="AB126" s="49"/>
      <c r="AC126" s="49"/>
      <c r="AD126" s="49" t="s">
        <v>41</v>
      </c>
      <c r="AE126" s="49" t="s">
        <v>32</v>
      </c>
      <c r="AF126" s="49"/>
      <c r="AG126" s="49"/>
      <c r="AH126" s="49"/>
      <c r="AI126" s="49"/>
      <c r="AJ126" s="49"/>
      <c r="AK126" s="49"/>
      <c r="AL126" s="112" t="s">
        <v>53</v>
      </c>
    </row>
    <row r="127" spans="1:48" s="19" customFormat="1" x14ac:dyDescent="0.25">
      <c r="A127" s="6" t="s">
        <v>290</v>
      </c>
      <c r="N127" s="40" t="s">
        <v>42</v>
      </c>
      <c r="O127" s="25" t="s">
        <v>32</v>
      </c>
      <c r="P127" s="20" t="s">
        <v>125</v>
      </c>
      <c r="Q127" s="36">
        <v>0.93126679999999995</v>
      </c>
      <c r="R127" s="49">
        <v>0.70121650000000002</v>
      </c>
      <c r="S127" s="49">
        <v>1.2367900000000001</v>
      </c>
      <c r="T127" s="95">
        <f t="shared" si="4"/>
        <v>-7.1209469182635141E-2</v>
      </c>
      <c r="U127" s="94">
        <f t="shared" si="5"/>
        <v>-0.3549385951223486</v>
      </c>
      <c r="V127" s="94">
        <f t="shared" si="6"/>
        <v>0.21251931343670363</v>
      </c>
      <c r="W127" s="94">
        <f t="shared" si="7"/>
        <v>0.1447623294507073</v>
      </c>
      <c r="X127" s="49"/>
      <c r="Y127" s="49"/>
      <c r="Z127" s="49"/>
      <c r="AA127" s="49"/>
      <c r="AB127" s="49"/>
      <c r="AC127" s="49"/>
      <c r="AD127" s="49" t="s">
        <v>42</v>
      </c>
      <c r="AE127" s="49" t="s">
        <v>32</v>
      </c>
      <c r="AF127" s="49"/>
      <c r="AG127" s="49"/>
      <c r="AH127" s="49"/>
      <c r="AI127" s="49"/>
      <c r="AJ127" s="49"/>
      <c r="AK127" s="49"/>
      <c r="AL127" s="112" t="s">
        <v>54</v>
      </c>
    </row>
    <row r="128" spans="1:48" s="22" customFormat="1" ht="14.25" customHeight="1" x14ac:dyDescent="0.25">
      <c r="A128" s="16" t="s">
        <v>290</v>
      </c>
      <c r="N128" s="41" t="s">
        <v>42</v>
      </c>
      <c r="O128" s="18" t="s">
        <v>41</v>
      </c>
      <c r="P128" s="23" t="s">
        <v>125</v>
      </c>
      <c r="Q128" s="38">
        <v>1.0172289999999999</v>
      </c>
      <c r="R128" s="38">
        <v>0.7747134</v>
      </c>
      <c r="S128" s="38">
        <v>1.335661</v>
      </c>
      <c r="T128" s="96">
        <f t="shared" si="4"/>
        <v>1.7082263793725766E-2</v>
      </c>
      <c r="U128" s="97">
        <f t="shared" si="5"/>
        <v>-0.25526212447567131</v>
      </c>
      <c r="V128" s="97">
        <f t="shared" si="6"/>
        <v>0.28942630040140516</v>
      </c>
      <c r="W128" s="97">
        <f t="shared" si="7"/>
        <v>0.13895368100564001</v>
      </c>
      <c r="X128" s="38"/>
      <c r="Y128" s="38"/>
      <c r="Z128" s="38"/>
      <c r="AA128" s="38"/>
      <c r="AB128" s="38"/>
      <c r="AC128" s="38"/>
      <c r="AD128" s="38" t="s">
        <v>42</v>
      </c>
      <c r="AE128" s="38" t="s">
        <v>41</v>
      </c>
      <c r="AF128" s="38"/>
      <c r="AG128" s="38"/>
      <c r="AH128" s="38"/>
      <c r="AI128" s="38"/>
      <c r="AJ128" s="38"/>
      <c r="AK128" s="38"/>
      <c r="AL128" s="121" t="s">
        <v>127</v>
      </c>
      <c r="AM128" s="18"/>
      <c r="AN128" s="18"/>
    </row>
    <row r="129" spans="1:48" s="52" customFormat="1" x14ac:dyDescent="0.25">
      <c r="A129" s="77">
        <v>89</v>
      </c>
      <c r="B129" s="78" t="s">
        <v>128</v>
      </c>
      <c r="C129" s="79">
        <v>2021</v>
      </c>
      <c r="D129" s="78" t="s">
        <v>278</v>
      </c>
      <c r="E129" s="52" t="s">
        <v>29</v>
      </c>
      <c r="F129" s="80">
        <v>53.842248642528112</v>
      </c>
      <c r="G129" s="52">
        <v>194295</v>
      </c>
      <c r="H129" s="52" t="s">
        <v>30</v>
      </c>
      <c r="I129" s="52">
        <v>3866</v>
      </c>
      <c r="J129" s="52" t="s">
        <v>129</v>
      </c>
      <c r="K129" s="52" t="s">
        <v>130</v>
      </c>
      <c r="L129" s="52" t="s">
        <v>31</v>
      </c>
      <c r="M129" s="52">
        <v>8.15</v>
      </c>
      <c r="N129" s="88" t="s">
        <v>36</v>
      </c>
      <c r="O129" s="72" t="s">
        <v>32</v>
      </c>
      <c r="P129" s="53" t="s">
        <v>34</v>
      </c>
      <c r="Q129" s="54">
        <v>0.93380269999999999</v>
      </c>
      <c r="R129" s="55">
        <v>0.87793810000000005</v>
      </c>
      <c r="S129" s="55">
        <v>0.9932221</v>
      </c>
      <c r="T129" s="100">
        <f t="shared" si="4"/>
        <v>-6.8490105038043397E-2</v>
      </c>
      <c r="U129" s="101">
        <f t="shared" si="5"/>
        <v>-0.1301791889712946</v>
      </c>
      <c r="V129" s="101">
        <f t="shared" si="6"/>
        <v>-6.80097428678169E-3</v>
      </c>
      <c r="W129" s="101">
        <f t="shared" si="7"/>
        <v>3.1474612463420988E-2</v>
      </c>
      <c r="X129" s="55" t="s">
        <v>36</v>
      </c>
      <c r="Y129" s="55" t="s">
        <v>32</v>
      </c>
      <c r="Z129" s="55"/>
      <c r="AA129" s="55"/>
      <c r="AB129" s="55"/>
      <c r="AC129" s="55"/>
      <c r="AD129" s="55"/>
      <c r="AE129" s="55"/>
      <c r="AF129" s="55"/>
      <c r="AG129" s="55"/>
      <c r="AH129" s="55"/>
      <c r="AI129" s="55"/>
      <c r="AJ129" s="55"/>
      <c r="AK129" s="55"/>
      <c r="AL129" s="122" t="s">
        <v>131</v>
      </c>
      <c r="AM129" s="52" t="s">
        <v>35</v>
      </c>
      <c r="AN129" s="52" t="s">
        <v>35</v>
      </c>
      <c r="AO129" s="52" t="s">
        <v>35</v>
      </c>
      <c r="AP129" s="52" t="s">
        <v>35</v>
      </c>
      <c r="AQ129" s="52" t="s">
        <v>35</v>
      </c>
      <c r="AR129" s="52" t="s">
        <v>35</v>
      </c>
      <c r="AT129" s="52" t="s">
        <v>35</v>
      </c>
      <c r="AU129" s="52" t="s">
        <v>35</v>
      </c>
      <c r="AV129" s="52" t="s">
        <v>35</v>
      </c>
    </row>
    <row r="130" spans="1:48" s="72" customFormat="1" x14ac:dyDescent="0.25">
      <c r="A130" s="82">
        <v>90</v>
      </c>
      <c r="B130" s="130" t="s">
        <v>132</v>
      </c>
      <c r="C130" s="157">
        <v>2012</v>
      </c>
      <c r="D130" s="130" t="s">
        <v>133</v>
      </c>
      <c r="E130" s="72" t="s">
        <v>29</v>
      </c>
      <c r="F130" s="72">
        <v>41</v>
      </c>
      <c r="G130" s="72">
        <v>71464</v>
      </c>
      <c r="H130" s="72" t="s">
        <v>30</v>
      </c>
      <c r="I130" s="72">
        <v>11890</v>
      </c>
      <c r="J130" s="72" t="s">
        <v>134</v>
      </c>
      <c r="K130" s="72" t="s">
        <v>135</v>
      </c>
      <c r="L130" s="72" t="s">
        <v>136</v>
      </c>
      <c r="M130" s="72">
        <v>25.8</v>
      </c>
      <c r="N130" s="88" t="s">
        <v>97</v>
      </c>
      <c r="O130" s="72" t="s">
        <v>229</v>
      </c>
      <c r="P130" s="53" t="s">
        <v>34</v>
      </c>
      <c r="Q130" s="54">
        <v>0.92</v>
      </c>
      <c r="R130" s="54">
        <v>0.8</v>
      </c>
      <c r="S130" s="54">
        <v>1.05</v>
      </c>
      <c r="T130" s="158">
        <f t="shared" si="4"/>
        <v>-8.3381608939051013E-2</v>
      </c>
      <c r="U130" s="159">
        <f t="shared" si="5"/>
        <v>-0.22314355131420971</v>
      </c>
      <c r="V130" s="159">
        <f t="shared" si="6"/>
        <v>4.8790164169432049E-2</v>
      </c>
      <c r="W130" s="159">
        <f t="shared" si="7"/>
        <v>6.9372119968438645E-2</v>
      </c>
      <c r="X130" s="54"/>
      <c r="Y130" s="54"/>
      <c r="Z130" s="54" t="s">
        <v>97</v>
      </c>
      <c r="AA130" s="54" t="s">
        <v>32</v>
      </c>
      <c r="AB130" s="54"/>
      <c r="AC130" s="54"/>
      <c r="AD130" s="54"/>
      <c r="AE130" s="54"/>
      <c r="AF130" s="54"/>
      <c r="AG130" s="54"/>
      <c r="AH130" s="54"/>
      <c r="AI130" s="54"/>
      <c r="AJ130" s="54"/>
      <c r="AK130" s="54"/>
      <c r="AL130" s="160" t="s">
        <v>137</v>
      </c>
      <c r="AM130" s="72" t="s">
        <v>35</v>
      </c>
      <c r="AN130" s="72" t="s">
        <v>35</v>
      </c>
      <c r="AO130" s="72" t="s">
        <v>35</v>
      </c>
      <c r="AP130" s="72" t="s">
        <v>35</v>
      </c>
      <c r="AQ130" s="72" t="s">
        <v>35</v>
      </c>
      <c r="AS130" s="72" t="s">
        <v>35</v>
      </c>
      <c r="AT130" s="72" t="s">
        <v>35</v>
      </c>
      <c r="AV130" s="72" t="s">
        <v>138</v>
      </c>
    </row>
    <row r="131" spans="1:48" s="9" customFormat="1" x14ac:dyDescent="0.25">
      <c r="A131" s="50">
        <v>91</v>
      </c>
      <c r="B131" s="9" t="s">
        <v>139</v>
      </c>
      <c r="C131" s="65">
        <v>2021</v>
      </c>
      <c r="D131" s="9" t="s">
        <v>93</v>
      </c>
      <c r="E131" s="9" t="s">
        <v>29</v>
      </c>
      <c r="F131" s="9">
        <v>67</v>
      </c>
      <c r="G131" s="9">
        <v>7056</v>
      </c>
      <c r="H131" s="9" t="s">
        <v>30</v>
      </c>
      <c r="I131" s="9">
        <v>409</v>
      </c>
      <c r="J131" s="9" t="s">
        <v>140</v>
      </c>
      <c r="K131" s="9" t="s">
        <v>95</v>
      </c>
      <c r="L131" s="9" t="s">
        <v>112</v>
      </c>
      <c r="M131" s="9">
        <v>6</v>
      </c>
      <c r="N131" s="75" t="s">
        <v>44</v>
      </c>
      <c r="O131" s="25" t="s">
        <v>279</v>
      </c>
      <c r="P131" s="20" t="s">
        <v>34</v>
      </c>
      <c r="Q131" s="36">
        <v>1</v>
      </c>
      <c r="R131" s="36">
        <v>0.67</v>
      </c>
      <c r="S131" s="36">
        <v>1.49</v>
      </c>
      <c r="T131" s="95">
        <f t="shared" si="4"/>
        <v>0</v>
      </c>
      <c r="U131" s="94">
        <f t="shared" si="5"/>
        <v>-0.40047756659712525</v>
      </c>
      <c r="V131" s="94">
        <f t="shared" si="6"/>
        <v>0.39877611995736778</v>
      </c>
      <c r="W131" s="94">
        <f t="shared" si="7"/>
        <v>0.20389499158007315</v>
      </c>
      <c r="X131" s="36"/>
      <c r="Y131" s="36"/>
      <c r="Z131" s="36"/>
      <c r="AA131" s="36"/>
      <c r="AB131" s="36"/>
      <c r="AC131" s="36"/>
      <c r="AD131" s="36"/>
      <c r="AE131" s="36"/>
      <c r="AF131" s="36"/>
      <c r="AG131" s="36"/>
      <c r="AH131" s="36"/>
      <c r="AI131" s="36"/>
      <c r="AJ131" s="36" t="s">
        <v>44</v>
      </c>
      <c r="AK131" s="25" t="s">
        <v>279</v>
      </c>
      <c r="AL131" s="105" t="s">
        <v>141</v>
      </c>
      <c r="AM131" s="9" t="s">
        <v>35</v>
      </c>
      <c r="AN131" s="9" t="s">
        <v>35</v>
      </c>
      <c r="AO131" s="9" t="s">
        <v>35</v>
      </c>
      <c r="AP131" s="9" t="s">
        <v>35</v>
      </c>
      <c r="AQ131" s="9" t="s">
        <v>35</v>
      </c>
      <c r="AR131" s="9" t="s">
        <v>35</v>
      </c>
      <c r="AT131" s="9" t="s">
        <v>35</v>
      </c>
      <c r="AU131" s="9" t="s">
        <v>35</v>
      </c>
      <c r="AV131" s="9" t="s">
        <v>35</v>
      </c>
    </row>
    <row r="132" spans="1:48" x14ac:dyDescent="0.25">
      <c r="A132" s="45">
        <v>91</v>
      </c>
      <c r="N132" s="75" t="s">
        <v>97</v>
      </c>
      <c r="O132" s="25" t="s">
        <v>279</v>
      </c>
      <c r="P132" s="20" t="s">
        <v>34</v>
      </c>
      <c r="Q132" s="49">
        <v>2.8153056842999997</v>
      </c>
      <c r="R132" s="49">
        <v>4.591650240000001E-2</v>
      </c>
      <c r="S132" s="49">
        <v>169.05227373990004</v>
      </c>
      <c r="T132" s="95">
        <f t="shared" si="4"/>
        <v>1.0350708469216305</v>
      </c>
      <c r="U132" s="94">
        <f t="shared" si="5"/>
        <v>-3.0809306971190846</v>
      </c>
      <c r="V132" s="94">
        <f t="shared" si="6"/>
        <v>5.1302079791663715</v>
      </c>
      <c r="W132" s="94">
        <f t="shared" si="7"/>
        <v>2.0947167081348064</v>
      </c>
      <c r="X132" s="49"/>
      <c r="Y132" s="49"/>
      <c r="Z132" s="49"/>
      <c r="AA132" s="49"/>
      <c r="AB132" s="49"/>
      <c r="AC132" s="49"/>
      <c r="AD132" s="49"/>
      <c r="AE132" s="49"/>
      <c r="AF132" s="49"/>
      <c r="AG132" s="49"/>
      <c r="AH132" s="49"/>
      <c r="AI132" s="49"/>
      <c r="AJ132" s="49" t="s">
        <v>97</v>
      </c>
      <c r="AK132" s="25" t="s">
        <v>279</v>
      </c>
    </row>
    <row r="133" spans="1:48" x14ac:dyDescent="0.25">
      <c r="A133" s="45">
        <v>91</v>
      </c>
      <c r="N133" s="75" t="s">
        <v>45</v>
      </c>
      <c r="O133" s="25" t="s">
        <v>279</v>
      </c>
      <c r="P133" s="20" t="s">
        <v>34</v>
      </c>
      <c r="Q133" s="36">
        <v>0.73</v>
      </c>
      <c r="R133" s="36">
        <v>0.54</v>
      </c>
      <c r="S133" s="36">
        <v>1</v>
      </c>
      <c r="T133" s="95">
        <f t="shared" si="4"/>
        <v>-0.31471074483970024</v>
      </c>
      <c r="U133" s="94">
        <f t="shared" si="5"/>
        <v>-0.61618613942381695</v>
      </c>
      <c r="V133" s="94">
        <f t="shared" si="6"/>
        <v>0</v>
      </c>
      <c r="W133" s="94">
        <f t="shared" si="7"/>
        <v>0.15719322891232107</v>
      </c>
      <c r="X133" s="36"/>
      <c r="Y133" s="36"/>
      <c r="Z133" s="36"/>
      <c r="AA133" s="36"/>
      <c r="AB133" s="36"/>
      <c r="AC133" s="36"/>
      <c r="AD133" s="36"/>
      <c r="AE133" s="36"/>
      <c r="AF133" s="36"/>
      <c r="AG133" s="36"/>
      <c r="AH133" s="36"/>
      <c r="AI133" s="36"/>
      <c r="AJ133" s="36" t="s">
        <v>45</v>
      </c>
      <c r="AK133" s="25" t="s">
        <v>279</v>
      </c>
    </row>
    <row r="134" spans="1:48" x14ac:dyDescent="0.25">
      <c r="A134" s="45">
        <v>91</v>
      </c>
      <c r="N134" s="75" t="s">
        <v>46</v>
      </c>
      <c r="O134" s="25" t="s">
        <v>279</v>
      </c>
      <c r="P134" s="20" t="s">
        <v>34</v>
      </c>
      <c r="Q134" s="36">
        <v>0.66</v>
      </c>
      <c r="R134" s="36">
        <v>0.46</v>
      </c>
      <c r="S134" s="36">
        <v>0.94</v>
      </c>
      <c r="T134" s="95">
        <f t="shared" si="4"/>
        <v>-0.41551544396166579</v>
      </c>
      <c r="U134" s="94">
        <f t="shared" si="5"/>
        <v>-0.77652878949899629</v>
      </c>
      <c r="V134" s="94">
        <f t="shared" si="6"/>
        <v>-6.1875403718087529E-2</v>
      </c>
      <c r="W134" s="94">
        <f t="shared" si="7"/>
        <v>0.18231288579303209</v>
      </c>
      <c r="X134" s="36"/>
      <c r="Y134" s="36"/>
      <c r="Z134" s="36"/>
      <c r="AA134" s="36"/>
      <c r="AB134" s="36"/>
      <c r="AC134" s="36"/>
      <c r="AD134" s="36"/>
      <c r="AE134" s="36"/>
      <c r="AF134" s="36"/>
      <c r="AG134" s="36"/>
      <c r="AH134" s="36"/>
      <c r="AI134" s="36"/>
      <c r="AJ134" s="36" t="s">
        <v>46</v>
      </c>
      <c r="AK134" s="25" t="s">
        <v>279</v>
      </c>
    </row>
    <row r="135" spans="1:48" s="14" customFormat="1" x14ac:dyDescent="0.25">
      <c r="A135" s="58">
        <v>91</v>
      </c>
      <c r="N135" s="18" t="s">
        <v>259</v>
      </c>
      <c r="O135" s="18" t="s">
        <v>279</v>
      </c>
      <c r="P135" s="23" t="s">
        <v>34</v>
      </c>
      <c r="Q135" s="38">
        <v>0.83</v>
      </c>
      <c r="R135" s="38">
        <v>0.63</v>
      </c>
      <c r="S135" s="38">
        <v>1.1000000000000001</v>
      </c>
      <c r="T135" s="96">
        <f t="shared" si="4"/>
        <v>-0.18632957819149348</v>
      </c>
      <c r="U135" s="97">
        <f t="shared" si="5"/>
        <v>-0.46203545959655867</v>
      </c>
      <c r="V135" s="97">
        <f t="shared" si="6"/>
        <v>9.5310179804324935E-2</v>
      </c>
      <c r="W135" s="97">
        <f t="shared" si="7"/>
        <v>0.14218262156878481</v>
      </c>
      <c r="X135" s="38"/>
      <c r="Y135" s="38"/>
      <c r="Z135" s="38"/>
      <c r="AA135" s="38"/>
      <c r="AB135" s="38"/>
      <c r="AC135" s="38"/>
      <c r="AD135" s="38"/>
      <c r="AE135" s="38"/>
      <c r="AF135" s="38"/>
      <c r="AG135" s="38"/>
      <c r="AH135" s="38"/>
      <c r="AI135" s="38"/>
      <c r="AJ135" s="18" t="s">
        <v>259</v>
      </c>
      <c r="AK135" s="165" t="s">
        <v>279</v>
      </c>
      <c r="AL135" s="123"/>
    </row>
    <row r="136" spans="1:48" s="12" customFormat="1" x14ac:dyDescent="0.25">
      <c r="A136" s="50">
        <v>96</v>
      </c>
      <c r="B136" s="8" t="s">
        <v>142</v>
      </c>
      <c r="C136" s="46">
        <v>2014</v>
      </c>
      <c r="D136" s="8" t="s">
        <v>143</v>
      </c>
      <c r="E136" s="25" t="s">
        <v>29</v>
      </c>
      <c r="F136" s="12">
        <v>65</v>
      </c>
      <c r="G136" s="12">
        <v>6381</v>
      </c>
      <c r="H136" s="12" t="s">
        <v>30</v>
      </c>
      <c r="I136" s="161">
        <f>0.404*6381</f>
        <v>2577.924</v>
      </c>
      <c r="J136" s="25" t="s">
        <v>123</v>
      </c>
      <c r="K136" s="12" t="s">
        <v>144</v>
      </c>
      <c r="L136" s="12" t="s">
        <v>31</v>
      </c>
      <c r="M136" s="12">
        <v>18</v>
      </c>
      <c r="N136" s="75" t="s">
        <v>33</v>
      </c>
      <c r="O136" s="25" t="s">
        <v>32</v>
      </c>
      <c r="P136" s="20" t="s">
        <v>34</v>
      </c>
      <c r="Q136" s="36">
        <v>0.98</v>
      </c>
      <c r="R136" s="49">
        <v>0.94</v>
      </c>
      <c r="S136" s="36">
        <v>1.02</v>
      </c>
      <c r="T136" s="153">
        <f t="shared" si="4"/>
        <v>-2.0202707317519466E-2</v>
      </c>
      <c r="U136" s="154">
        <f t="shared" si="5"/>
        <v>-6.1875403718087529E-2</v>
      </c>
      <c r="V136" s="154">
        <f t="shared" si="6"/>
        <v>1.980262729617973E-2</v>
      </c>
      <c r="W136" s="154">
        <f t="shared" si="7"/>
        <v>2.0836615114937639E-2</v>
      </c>
      <c r="X136" s="36" t="s">
        <v>33</v>
      </c>
      <c r="Y136" s="36" t="s">
        <v>32</v>
      </c>
      <c r="Z136" s="36"/>
      <c r="AA136" s="36"/>
      <c r="AB136" s="36"/>
      <c r="AC136" s="36"/>
      <c r="AD136" s="36"/>
      <c r="AE136" s="36"/>
      <c r="AF136" s="36"/>
      <c r="AG136" s="36"/>
      <c r="AH136" s="36"/>
      <c r="AI136" s="36"/>
      <c r="AJ136" s="36"/>
      <c r="AK136" s="36"/>
      <c r="AL136" s="116" t="s">
        <v>145</v>
      </c>
      <c r="AM136" s="12" t="s">
        <v>35</v>
      </c>
      <c r="AN136" s="12" t="s">
        <v>35</v>
      </c>
      <c r="AO136" s="12" t="s">
        <v>35</v>
      </c>
      <c r="AP136" s="12" t="s">
        <v>146</v>
      </c>
      <c r="AQ136" s="12" t="s">
        <v>35</v>
      </c>
      <c r="AS136" s="12" t="s">
        <v>35</v>
      </c>
      <c r="AV136" s="12" t="s">
        <v>35</v>
      </c>
    </row>
    <row r="137" spans="1:48" s="18" customFormat="1" x14ac:dyDescent="0.25">
      <c r="A137" s="58">
        <v>96</v>
      </c>
      <c r="B137" s="69"/>
      <c r="C137" s="70"/>
      <c r="D137" s="69"/>
      <c r="I137" s="162"/>
      <c r="N137" s="85" t="s">
        <v>33</v>
      </c>
      <c r="O137" s="18" t="s">
        <v>36</v>
      </c>
      <c r="P137" s="23" t="s">
        <v>34</v>
      </c>
      <c r="Q137" s="38">
        <v>1</v>
      </c>
      <c r="R137" s="38">
        <v>0.97</v>
      </c>
      <c r="S137" s="38">
        <v>1.03</v>
      </c>
      <c r="T137" s="155">
        <f t="shared" si="4"/>
        <v>0</v>
      </c>
      <c r="U137" s="156">
        <f t="shared" si="5"/>
        <v>-3.0459207484708574E-2</v>
      </c>
      <c r="V137" s="156">
        <f t="shared" si="6"/>
        <v>2.9558802241544429E-2</v>
      </c>
      <c r="W137" s="156">
        <f t="shared" si="7"/>
        <v>1.5310997989313324E-2</v>
      </c>
      <c r="X137" s="38" t="s">
        <v>33</v>
      </c>
      <c r="Y137" s="38" t="s">
        <v>36</v>
      </c>
      <c r="Z137" s="38"/>
      <c r="AA137" s="38"/>
      <c r="AB137" s="38"/>
      <c r="AC137" s="38"/>
      <c r="AD137" s="38"/>
      <c r="AE137" s="38"/>
      <c r="AF137" s="38"/>
      <c r="AG137" s="38"/>
      <c r="AH137" s="38"/>
      <c r="AI137" s="38"/>
      <c r="AJ137" s="38"/>
      <c r="AK137" s="38"/>
      <c r="AL137" s="118"/>
    </row>
    <row r="138" spans="1:48" s="28" customFormat="1" x14ac:dyDescent="0.25">
      <c r="A138" s="35">
        <v>103</v>
      </c>
      <c r="B138" s="9" t="s">
        <v>147</v>
      </c>
      <c r="C138" s="65" t="s">
        <v>148</v>
      </c>
      <c r="D138" s="9" t="s">
        <v>149</v>
      </c>
      <c r="E138" s="28" t="s">
        <v>29</v>
      </c>
      <c r="F138" s="28">
        <v>55.3</v>
      </c>
      <c r="G138" s="28">
        <v>9793</v>
      </c>
      <c r="H138" s="28" t="s">
        <v>30</v>
      </c>
      <c r="I138" s="28">
        <v>1352</v>
      </c>
      <c r="J138" s="28" t="s">
        <v>150</v>
      </c>
      <c r="K138" s="25" t="s">
        <v>151</v>
      </c>
      <c r="L138" s="28" t="s">
        <v>152</v>
      </c>
      <c r="M138" s="28">
        <v>7.4</v>
      </c>
      <c r="N138" s="25" t="s">
        <v>259</v>
      </c>
      <c r="O138" s="25" t="s">
        <v>279</v>
      </c>
      <c r="P138" s="63" t="s">
        <v>34</v>
      </c>
      <c r="Q138" s="61">
        <v>0.85</v>
      </c>
      <c r="R138" s="36">
        <v>0.73</v>
      </c>
      <c r="S138" s="25">
        <v>0.99</v>
      </c>
      <c r="T138" s="95">
        <f t="shared" si="4"/>
        <v>-0.16251892949777494</v>
      </c>
      <c r="U138" s="94">
        <f t="shared" si="5"/>
        <v>-0.31471074483970024</v>
      </c>
      <c r="V138" s="94">
        <f t="shared" si="6"/>
        <v>-1.0050335853501451E-2</v>
      </c>
      <c r="W138" s="94">
        <f t="shared" si="7"/>
        <v>7.7720919615410985E-2</v>
      </c>
      <c r="X138" s="25"/>
      <c r="Y138" s="25"/>
      <c r="Z138" s="25"/>
      <c r="AA138" s="25"/>
      <c r="AB138" s="25"/>
      <c r="AC138" s="25"/>
      <c r="AD138" s="25"/>
      <c r="AE138" s="25"/>
      <c r="AF138" s="25"/>
      <c r="AG138" s="25"/>
      <c r="AH138" s="25"/>
      <c r="AI138" s="25"/>
      <c r="AJ138" s="33" t="s">
        <v>259</v>
      </c>
      <c r="AK138" s="25" t="s">
        <v>279</v>
      </c>
      <c r="AL138" s="106" t="s">
        <v>153</v>
      </c>
      <c r="AM138" s="28" t="s">
        <v>35</v>
      </c>
      <c r="AN138" s="28" t="s">
        <v>35</v>
      </c>
      <c r="AO138" s="28" t="s">
        <v>35</v>
      </c>
      <c r="AP138" s="28" t="s">
        <v>35</v>
      </c>
      <c r="AQ138" s="28" t="s">
        <v>35</v>
      </c>
      <c r="AR138" s="28" t="s">
        <v>35</v>
      </c>
      <c r="AS138" s="28" t="s">
        <v>35</v>
      </c>
      <c r="AU138" s="28" t="s">
        <v>35</v>
      </c>
      <c r="AV138" s="28" t="s">
        <v>35</v>
      </c>
    </row>
    <row r="139" spans="1:48" s="25" customFormat="1" x14ac:dyDescent="0.25">
      <c r="A139" s="50">
        <v>103</v>
      </c>
      <c r="B139" s="66"/>
      <c r="C139" s="67"/>
      <c r="D139" s="66"/>
      <c r="N139" s="75" t="s">
        <v>33</v>
      </c>
      <c r="O139" s="25" t="s">
        <v>279</v>
      </c>
      <c r="P139" s="63" t="s">
        <v>34</v>
      </c>
      <c r="Q139" s="61">
        <v>0.65</v>
      </c>
      <c r="R139" s="36">
        <v>0.44</v>
      </c>
      <c r="S139" s="36">
        <v>0.96</v>
      </c>
      <c r="T139" s="153">
        <f t="shared" si="4"/>
        <v>-0.43078291609245423</v>
      </c>
      <c r="U139" s="154">
        <f t="shared" si="5"/>
        <v>-0.82098055206983023</v>
      </c>
      <c r="V139" s="154">
        <f t="shared" si="6"/>
        <v>-4.0821994520255166E-2</v>
      </c>
      <c r="W139" s="154">
        <f t="shared" si="7"/>
        <v>0.1990236957284866</v>
      </c>
      <c r="X139" s="36"/>
      <c r="Y139" s="36"/>
      <c r="Z139" s="36"/>
      <c r="AA139" s="36"/>
      <c r="AB139" s="36"/>
      <c r="AC139" s="36"/>
      <c r="AD139" s="36"/>
      <c r="AE139" s="36"/>
      <c r="AF139" s="36"/>
      <c r="AG139" s="36"/>
      <c r="AH139" s="36"/>
      <c r="AI139" s="36"/>
      <c r="AJ139" s="36" t="s">
        <v>33</v>
      </c>
      <c r="AK139" s="25" t="s">
        <v>279</v>
      </c>
      <c r="AL139" s="116"/>
    </row>
    <row r="140" spans="1:48" s="19" customFormat="1" x14ac:dyDescent="0.25">
      <c r="A140" s="45">
        <v>103</v>
      </c>
      <c r="B140"/>
      <c r="C140" s="7"/>
      <c r="D140"/>
      <c r="N140" s="62" t="s">
        <v>44</v>
      </c>
      <c r="O140" s="25" t="s">
        <v>279</v>
      </c>
      <c r="P140" s="63" t="s">
        <v>34</v>
      </c>
      <c r="Q140" s="61">
        <v>1.207897375899581</v>
      </c>
      <c r="R140" s="21">
        <v>0.87025470289491036</v>
      </c>
      <c r="S140" s="36">
        <v>1.6694170599285585</v>
      </c>
      <c r="T140" s="95">
        <f t="shared" si="4"/>
        <v>0.18888114217833868</v>
      </c>
      <c r="U140" s="94">
        <f t="shared" si="5"/>
        <v>-0.13896934823175164</v>
      </c>
      <c r="V140" s="94">
        <f t="shared" si="6"/>
        <v>0.51247449957993452</v>
      </c>
      <c r="W140" s="94">
        <f t="shared" si="7"/>
        <v>0.16618770748128184</v>
      </c>
      <c r="X140" s="36"/>
      <c r="Y140" s="36"/>
      <c r="Z140" s="36"/>
      <c r="AA140" s="36"/>
      <c r="AB140" s="36"/>
      <c r="AC140" s="36"/>
      <c r="AD140" s="36"/>
      <c r="AE140" s="36"/>
      <c r="AF140" s="36"/>
      <c r="AG140" s="36"/>
      <c r="AH140" s="36"/>
      <c r="AI140" s="36"/>
      <c r="AJ140" s="36" t="s">
        <v>44</v>
      </c>
      <c r="AK140" s="25" t="s">
        <v>279</v>
      </c>
      <c r="AL140" s="106"/>
    </row>
    <row r="141" spans="1:48" s="19" customFormat="1" x14ac:dyDescent="0.25">
      <c r="A141" s="6">
        <v>103</v>
      </c>
      <c r="B141"/>
      <c r="C141" s="7"/>
      <c r="D141"/>
      <c r="N141" s="25" t="s">
        <v>259</v>
      </c>
      <c r="O141" s="15" t="s">
        <v>44</v>
      </c>
      <c r="P141" s="63" t="s">
        <v>34</v>
      </c>
      <c r="Q141" s="61">
        <v>0.71</v>
      </c>
      <c r="R141" s="21">
        <v>0.51</v>
      </c>
      <c r="S141" s="25">
        <v>0.99</v>
      </c>
      <c r="T141" s="95">
        <f t="shared" si="4"/>
        <v>-0.34249030894677601</v>
      </c>
      <c r="U141" s="94">
        <f t="shared" si="5"/>
        <v>-0.67334455326376563</v>
      </c>
      <c r="V141" s="94">
        <f t="shared" si="6"/>
        <v>-1.0050335853501451E-2</v>
      </c>
      <c r="W141" s="94">
        <f t="shared" si="7"/>
        <v>0.16921081647679859</v>
      </c>
      <c r="X141" s="25"/>
      <c r="Y141" s="25"/>
      <c r="Z141" s="25"/>
      <c r="AA141" s="25"/>
      <c r="AB141" s="25"/>
      <c r="AC141" s="25"/>
      <c r="AD141" s="25"/>
      <c r="AE141" s="25"/>
      <c r="AF141" s="25"/>
      <c r="AG141" s="25"/>
      <c r="AH141" s="25"/>
      <c r="AI141" s="25"/>
      <c r="AJ141" s="25" t="s">
        <v>259</v>
      </c>
      <c r="AK141" s="25" t="s">
        <v>44</v>
      </c>
      <c r="AL141" s="106"/>
    </row>
    <row r="142" spans="1:48" s="19" customFormat="1" x14ac:dyDescent="0.25">
      <c r="A142" s="45">
        <v>103</v>
      </c>
      <c r="B142"/>
      <c r="C142" s="7"/>
      <c r="D142"/>
      <c r="N142" s="15" t="s">
        <v>42</v>
      </c>
      <c r="O142" s="15" t="s">
        <v>44</v>
      </c>
      <c r="P142" s="63" t="s">
        <v>34</v>
      </c>
      <c r="Q142" s="21">
        <v>0.46298570535879585</v>
      </c>
      <c r="R142" s="21">
        <v>0.21715340932759256</v>
      </c>
      <c r="S142" s="21">
        <v>0.96688938603930319</v>
      </c>
      <c r="T142" s="95">
        <f t="shared" si="4"/>
        <v>-0.77005909932759786</v>
      </c>
      <c r="U142" s="94">
        <f t="shared" si="5"/>
        <v>-1.5271512197902584</v>
      </c>
      <c r="V142" s="94">
        <f t="shared" si="6"/>
        <v>-3.3671178862532396E-2</v>
      </c>
      <c r="W142" s="94">
        <f t="shared" si="7"/>
        <v>0.3809968042596002</v>
      </c>
      <c r="X142" s="21"/>
      <c r="Y142" s="21"/>
      <c r="Z142" s="21" t="s">
        <v>33</v>
      </c>
      <c r="AA142" s="21" t="s">
        <v>44</v>
      </c>
      <c r="AB142" s="21"/>
      <c r="AC142" s="21"/>
      <c r="AD142" s="21" t="s">
        <v>42</v>
      </c>
      <c r="AE142" s="21" t="s">
        <v>44</v>
      </c>
      <c r="AF142" s="21"/>
      <c r="AG142" s="21"/>
      <c r="AH142" s="21"/>
      <c r="AI142" s="21"/>
      <c r="AJ142" s="21"/>
      <c r="AK142" s="21"/>
      <c r="AL142" s="106"/>
    </row>
    <row r="143" spans="1:48" s="22" customFormat="1" x14ac:dyDescent="0.25">
      <c r="A143" s="58">
        <v>103</v>
      </c>
      <c r="N143" s="31" t="s">
        <v>41</v>
      </c>
      <c r="O143" s="31" t="s">
        <v>44</v>
      </c>
      <c r="P143" s="59" t="s">
        <v>34</v>
      </c>
      <c r="Q143" s="24">
        <v>0.57839006887099442</v>
      </c>
      <c r="R143" s="24">
        <v>0.3149802624737183</v>
      </c>
      <c r="S143" s="24">
        <v>1.0675516566512273</v>
      </c>
      <c r="T143" s="96">
        <f t="shared" si="4"/>
        <v>-0.54750677828672689</v>
      </c>
      <c r="U143" s="97">
        <f t="shared" si="5"/>
        <v>-1.1552453009332422</v>
      </c>
      <c r="V143" s="97">
        <f t="shared" si="6"/>
        <v>6.5367855255468857E-2</v>
      </c>
      <c r="W143" s="97">
        <f t="shared" si="7"/>
        <v>0.3113866265371994</v>
      </c>
      <c r="X143" s="24"/>
      <c r="Y143" s="24"/>
      <c r="Z143" s="24" t="s">
        <v>33</v>
      </c>
      <c r="AA143" s="29" t="s">
        <v>44</v>
      </c>
      <c r="AB143" s="24"/>
      <c r="AC143" s="24"/>
      <c r="AD143" s="24" t="s">
        <v>41</v>
      </c>
      <c r="AE143" s="24" t="s">
        <v>44</v>
      </c>
      <c r="AF143" s="24"/>
      <c r="AG143" s="24"/>
      <c r="AH143" s="24"/>
      <c r="AI143" s="24"/>
      <c r="AJ143" s="24"/>
      <c r="AK143" s="24"/>
      <c r="AL143" s="115"/>
    </row>
    <row r="144" spans="1:48" s="19" customFormat="1" x14ac:dyDescent="0.25">
      <c r="A144" s="50" t="s">
        <v>284</v>
      </c>
      <c r="B144" t="s">
        <v>154</v>
      </c>
      <c r="C144" s="7">
        <v>2020</v>
      </c>
      <c r="D144" t="s">
        <v>155</v>
      </c>
      <c r="E144" s="19" t="s">
        <v>29</v>
      </c>
      <c r="F144" s="51">
        <v>41.2</v>
      </c>
      <c r="G144" s="19">
        <v>14305</v>
      </c>
      <c r="H144" s="19" t="s">
        <v>30</v>
      </c>
      <c r="I144" s="19">
        <v>1006</v>
      </c>
      <c r="J144" s="19" t="s">
        <v>156</v>
      </c>
      <c r="K144" s="19" t="s">
        <v>157</v>
      </c>
      <c r="L144" s="12" t="s">
        <v>158</v>
      </c>
      <c r="M144" s="19">
        <v>14</v>
      </c>
      <c r="N144" s="15" t="s">
        <v>45</v>
      </c>
      <c r="O144" s="15" t="s">
        <v>44</v>
      </c>
      <c r="P144" s="63" t="s">
        <v>34</v>
      </c>
      <c r="Q144" s="61">
        <v>0.95</v>
      </c>
      <c r="R144" s="21">
        <v>0.84</v>
      </c>
      <c r="S144" s="64">
        <v>1.07</v>
      </c>
      <c r="T144" s="95">
        <f t="shared" si="4"/>
        <v>-5.1293294387550578E-2</v>
      </c>
      <c r="U144" s="94">
        <f t="shared" si="5"/>
        <v>-0.1743533871447778</v>
      </c>
      <c r="V144" s="94">
        <f t="shared" si="6"/>
        <v>6.7658648473814864E-2</v>
      </c>
      <c r="W144" s="94">
        <f t="shared" si="7"/>
        <v>6.173889816817877E-2</v>
      </c>
      <c r="X144" s="64"/>
      <c r="Y144" s="64"/>
      <c r="Z144" s="21" t="s">
        <v>45</v>
      </c>
      <c r="AA144" s="167" t="s">
        <v>44</v>
      </c>
      <c r="AB144" s="64"/>
      <c r="AC144" s="64"/>
      <c r="AD144" s="64"/>
      <c r="AE144" s="64"/>
      <c r="AF144" s="64"/>
      <c r="AG144" s="64"/>
      <c r="AH144" s="64"/>
      <c r="AI144" s="64"/>
      <c r="AJ144" s="64"/>
      <c r="AK144" s="64"/>
      <c r="AL144" s="106" t="s">
        <v>159</v>
      </c>
      <c r="AM144" s="19" t="s">
        <v>35</v>
      </c>
      <c r="AN144" s="19" t="s">
        <v>35</v>
      </c>
      <c r="AO144" s="19" t="s">
        <v>35</v>
      </c>
      <c r="AP144" s="19" t="s">
        <v>35</v>
      </c>
      <c r="AQ144" s="19" t="s">
        <v>35</v>
      </c>
      <c r="AR144" s="19" t="s">
        <v>35</v>
      </c>
      <c r="AS144" s="19" t="s">
        <v>35</v>
      </c>
      <c r="AU144" s="19" t="s">
        <v>35</v>
      </c>
      <c r="AV144" s="19" t="s">
        <v>35</v>
      </c>
    </row>
    <row r="145" spans="1:49" s="19" customFormat="1" x14ac:dyDescent="0.25">
      <c r="A145" s="50" t="s">
        <v>285</v>
      </c>
      <c r="N145" s="15" t="s">
        <v>106</v>
      </c>
      <c r="O145" s="15" t="s">
        <v>44</v>
      </c>
      <c r="P145" s="63" t="s">
        <v>34</v>
      </c>
      <c r="Q145" s="10">
        <v>0.85</v>
      </c>
      <c r="R145" s="61">
        <v>0.75</v>
      </c>
      <c r="S145" s="30">
        <v>0.95</v>
      </c>
      <c r="T145" s="95">
        <f t="shared" si="4"/>
        <v>-0.16251892949777494</v>
      </c>
      <c r="U145" s="94">
        <f t="shared" si="5"/>
        <v>-0.2876820724517809</v>
      </c>
      <c r="V145" s="94">
        <f t="shared" si="6"/>
        <v>-5.1293294387550578E-2</v>
      </c>
      <c r="W145" s="94">
        <f t="shared" si="7"/>
        <v>6.0304367341499715E-2</v>
      </c>
      <c r="X145" s="30"/>
      <c r="Y145" s="30"/>
      <c r="Z145" s="30"/>
      <c r="AA145" s="30"/>
      <c r="AB145" s="30" t="s">
        <v>106</v>
      </c>
      <c r="AC145" s="30" t="s">
        <v>44</v>
      </c>
      <c r="AD145" s="30"/>
      <c r="AE145" s="30"/>
      <c r="AF145" s="30"/>
      <c r="AG145" s="30"/>
      <c r="AH145" s="30"/>
      <c r="AI145" s="30"/>
      <c r="AJ145" s="30"/>
      <c r="AK145" s="30"/>
      <c r="AL145" s="107"/>
    </row>
    <row r="146" spans="1:49" s="19" customFormat="1" x14ac:dyDescent="0.25">
      <c r="A146" s="50" t="s">
        <v>285</v>
      </c>
      <c r="N146" s="31" t="s">
        <v>108</v>
      </c>
      <c r="O146" s="31" t="s">
        <v>44</v>
      </c>
      <c r="P146" s="59" t="s">
        <v>34</v>
      </c>
      <c r="Q146" s="60">
        <v>1.1100000000000001</v>
      </c>
      <c r="R146" s="24">
        <v>0.99</v>
      </c>
      <c r="S146" s="18">
        <v>1.26</v>
      </c>
      <c r="T146" s="96">
        <f t="shared" si="4"/>
        <v>0.10436001532424286</v>
      </c>
      <c r="U146" s="97">
        <f t="shared" si="5"/>
        <v>-1.0050335853501451E-2</v>
      </c>
      <c r="V146" s="97">
        <f t="shared" si="6"/>
        <v>0.23111172096338664</v>
      </c>
      <c r="W146" s="97">
        <f t="shared" si="7"/>
        <v>6.1522062858523956E-2</v>
      </c>
      <c r="X146" s="18"/>
      <c r="Y146" s="18"/>
      <c r="Z146" s="18"/>
      <c r="AA146" s="18"/>
      <c r="AB146" s="18" t="s">
        <v>108</v>
      </c>
      <c r="AC146" s="18" t="s">
        <v>44</v>
      </c>
      <c r="AD146" s="18"/>
      <c r="AE146" s="18"/>
      <c r="AF146" s="18"/>
      <c r="AG146" s="18"/>
      <c r="AH146" s="18"/>
      <c r="AI146" s="18"/>
      <c r="AJ146" s="18"/>
      <c r="AK146" s="18"/>
      <c r="AL146" s="115"/>
    </row>
    <row r="147" spans="1:49" s="19" customFormat="1" x14ac:dyDescent="0.25">
      <c r="A147" s="50" t="s">
        <v>284</v>
      </c>
      <c r="N147" s="57" t="s">
        <v>45</v>
      </c>
      <c r="O147" s="15" t="s">
        <v>32</v>
      </c>
      <c r="P147" s="63" t="s">
        <v>34</v>
      </c>
      <c r="Q147" s="61">
        <v>0.91286120000000004</v>
      </c>
      <c r="R147" s="21">
        <v>0.78823089999999996</v>
      </c>
      <c r="S147" s="21">
        <v>1.0571969999999999</v>
      </c>
      <c r="T147" s="95">
        <f t="shared" si="4"/>
        <v>-9.1171436231301889E-2</v>
      </c>
      <c r="U147" s="94">
        <f t="shared" si="5"/>
        <v>-0.23796421174175442</v>
      </c>
      <c r="V147" s="94">
        <f t="shared" si="6"/>
        <v>5.5621066059521301E-2</v>
      </c>
      <c r="W147" s="94">
        <f t="shared" si="7"/>
        <v>7.4895579153820099E-2</v>
      </c>
      <c r="X147" s="21"/>
      <c r="Y147" s="21"/>
      <c r="Z147" s="21" t="s">
        <v>45</v>
      </c>
      <c r="AA147" s="21" t="s">
        <v>32</v>
      </c>
      <c r="AB147" s="21"/>
      <c r="AC147" s="21"/>
      <c r="AD147" s="21"/>
      <c r="AE147" s="21"/>
      <c r="AF147" s="21"/>
      <c r="AG147" s="21"/>
      <c r="AH147" s="21"/>
      <c r="AI147" s="21"/>
      <c r="AJ147" s="21"/>
      <c r="AK147" s="21"/>
      <c r="AL147" s="106" t="s">
        <v>160</v>
      </c>
    </row>
    <row r="148" spans="1:49" s="19" customFormat="1" x14ac:dyDescent="0.25">
      <c r="A148" s="50" t="s">
        <v>285</v>
      </c>
      <c r="N148" s="57" t="s">
        <v>106</v>
      </c>
      <c r="O148" s="15" t="s">
        <v>32</v>
      </c>
      <c r="P148" s="63" t="s">
        <v>34</v>
      </c>
      <c r="Q148" s="61">
        <v>0.79867259999999995</v>
      </c>
      <c r="R148" s="21">
        <v>0.67400380000000004</v>
      </c>
      <c r="S148" s="21">
        <v>0.9464011</v>
      </c>
      <c r="T148" s="95">
        <f t="shared" si="4"/>
        <v>-0.22480417939408806</v>
      </c>
      <c r="U148" s="94">
        <f t="shared" si="5"/>
        <v>-0.39451953010352747</v>
      </c>
      <c r="V148" s="94">
        <f t="shared" si="6"/>
        <v>-5.5088804019396281E-2</v>
      </c>
      <c r="W148" s="94">
        <f t="shared" si="7"/>
        <v>8.6591061387895685E-2</v>
      </c>
      <c r="X148" s="21"/>
      <c r="Y148" s="21"/>
      <c r="Z148" s="21"/>
      <c r="AA148" s="21"/>
      <c r="AB148" s="21" t="s">
        <v>106</v>
      </c>
      <c r="AC148" s="21" t="s">
        <v>32</v>
      </c>
      <c r="AD148" s="21"/>
      <c r="AE148" s="21"/>
      <c r="AF148" s="21"/>
      <c r="AG148" s="21"/>
      <c r="AH148" s="21"/>
      <c r="AI148" s="21"/>
      <c r="AJ148" s="21"/>
      <c r="AK148" s="21"/>
      <c r="AL148" s="106" t="s">
        <v>160</v>
      </c>
    </row>
    <row r="149" spans="1:49" s="22" customFormat="1" x14ac:dyDescent="0.25">
      <c r="A149" s="58" t="s">
        <v>285</v>
      </c>
      <c r="N149" s="73" t="s">
        <v>108</v>
      </c>
      <c r="O149" s="31" t="s">
        <v>32</v>
      </c>
      <c r="P149" s="59" t="s">
        <v>34</v>
      </c>
      <c r="Q149" s="60">
        <v>1.189684</v>
      </c>
      <c r="R149" s="24">
        <v>0.97698839999999998</v>
      </c>
      <c r="S149" s="24">
        <v>1.4486840000000001</v>
      </c>
      <c r="T149" s="96">
        <f t="shared" si="4"/>
        <v>0.17368772564131063</v>
      </c>
      <c r="U149" s="97">
        <f t="shared" si="5"/>
        <v>-2.328050009069969E-2</v>
      </c>
      <c r="V149" s="97">
        <f t="shared" si="6"/>
        <v>0.37065555811985856</v>
      </c>
      <c r="W149" s="97">
        <f t="shared" si="7"/>
        <v>0.10049573824074276</v>
      </c>
      <c r="X149" s="24"/>
      <c r="Y149" s="24"/>
      <c r="Z149" s="24"/>
      <c r="AA149" s="24"/>
      <c r="AB149" s="24" t="s">
        <v>108</v>
      </c>
      <c r="AC149" s="24" t="s">
        <v>32</v>
      </c>
      <c r="AD149" s="24"/>
      <c r="AE149" s="24"/>
      <c r="AF149" s="24"/>
      <c r="AG149" s="24"/>
      <c r="AH149" s="24"/>
      <c r="AI149" s="24"/>
      <c r="AJ149" s="24"/>
      <c r="AK149" s="24"/>
      <c r="AL149" s="115" t="s">
        <v>160</v>
      </c>
    </row>
    <row r="150" spans="1:49" s="19" customFormat="1" x14ac:dyDescent="0.25">
      <c r="A150" s="50">
        <v>117</v>
      </c>
      <c r="B150" s="8" t="s">
        <v>161</v>
      </c>
      <c r="C150" s="46">
        <v>2022</v>
      </c>
      <c r="D150" s="8" t="s">
        <v>162</v>
      </c>
      <c r="E150" s="19" t="s">
        <v>29</v>
      </c>
      <c r="F150" s="19">
        <v>75</v>
      </c>
      <c r="G150" s="19">
        <v>1139</v>
      </c>
      <c r="H150" s="19" t="s">
        <v>30</v>
      </c>
      <c r="I150" s="19">
        <v>811</v>
      </c>
      <c r="J150" s="19" t="s">
        <v>163</v>
      </c>
      <c r="K150" s="19" t="s">
        <v>164</v>
      </c>
      <c r="L150" s="12" t="s">
        <v>274</v>
      </c>
      <c r="M150" s="19">
        <v>12</v>
      </c>
      <c r="N150" s="15" t="s">
        <v>33</v>
      </c>
      <c r="O150" s="15" t="s">
        <v>32</v>
      </c>
      <c r="P150" s="63" t="s">
        <v>34</v>
      </c>
      <c r="Q150" s="61">
        <v>0.81915970000000005</v>
      </c>
      <c r="R150" s="21">
        <v>0.66859080000000004</v>
      </c>
      <c r="S150" s="21">
        <v>1.0036369999999999</v>
      </c>
      <c r="T150" s="95">
        <f t="shared" si="4"/>
        <v>-0.1994762202429122</v>
      </c>
      <c r="U150" s="94">
        <f t="shared" si="5"/>
        <v>-0.40258306518653214</v>
      </c>
      <c r="V150" s="94">
        <f t="shared" si="6"/>
        <v>3.6304021083485983E-3</v>
      </c>
      <c r="W150" s="94">
        <f t="shared" si="7"/>
        <v>0.10362778788153271</v>
      </c>
      <c r="X150" s="21" t="s">
        <v>33</v>
      </c>
      <c r="Y150" s="21" t="s">
        <v>32</v>
      </c>
      <c r="Z150" s="21"/>
      <c r="AA150" s="21"/>
      <c r="AB150" s="21"/>
      <c r="AC150" s="21"/>
      <c r="AD150" s="21"/>
      <c r="AE150" s="21"/>
      <c r="AF150" s="21"/>
      <c r="AG150" s="21"/>
      <c r="AH150" s="21"/>
      <c r="AI150" s="21"/>
      <c r="AJ150" s="21"/>
      <c r="AK150" s="21"/>
      <c r="AL150" s="124" t="s">
        <v>165</v>
      </c>
      <c r="AM150" s="19" t="s">
        <v>35</v>
      </c>
      <c r="AN150" s="19" t="s">
        <v>35</v>
      </c>
      <c r="AO150" s="19" t="s">
        <v>35</v>
      </c>
      <c r="AP150" s="19" t="s">
        <v>35</v>
      </c>
      <c r="AQ150" s="19" t="s">
        <v>35</v>
      </c>
      <c r="AR150" s="19" t="s">
        <v>35</v>
      </c>
      <c r="AS150" s="19" t="s">
        <v>35</v>
      </c>
      <c r="AT150" s="26" t="s">
        <v>166</v>
      </c>
      <c r="AU150" s="19" t="s">
        <v>35</v>
      </c>
      <c r="AV150" s="19" t="s">
        <v>35</v>
      </c>
    </row>
    <row r="151" spans="1:49" s="19" customFormat="1" x14ac:dyDescent="0.25">
      <c r="A151" s="50">
        <v>117</v>
      </c>
      <c r="N151" s="15" t="s">
        <v>41</v>
      </c>
      <c r="O151" s="15" t="s">
        <v>32</v>
      </c>
      <c r="P151" s="63" t="s">
        <v>34</v>
      </c>
      <c r="Q151" s="61">
        <v>0.78819989999999995</v>
      </c>
      <c r="R151" s="21">
        <v>0.64151720000000001</v>
      </c>
      <c r="S151" s="21">
        <v>0.96842159999999999</v>
      </c>
      <c r="T151" s="95">
        <f t="shared" si="4"/>
        <v>-0.23800354109259431</v>
      </c>
      <c r="U151" s="94">
        <f t="shared" si="5"/>
        <v>-0.44391928312688311</v>
      </c>
      <c r="V151" s="94">
        <f t="shared" si="6"/>
        <v>-3.2087749334268965E-2</v>
      </c>
      <c r="W151" s="94">
        <f t="shared" si="7"/>
        <v>0.10506099443474833</v>
      </c>
      <c r="X151" s="21"/>
      <c r="Y151" s="21"/>
      <c r="Z151" s="21"/>
      <c r="AA151" s="21"/>
      <c r="AB151" s="21"/>
      <c r="AC151" s="21"/>
      <c r="AD151" s="21" t="s">
        <v>41</v>
      </c>
      <c r="AE151" s="21" t="s">
        <v>32</v>
      </c>
      <c r="AF151" s="21"/>
      <c r="AG151" s="21"/>
      <c r="AH151" s="21"/>
      <c r="AI151" s="21"/>
      <c r="AJ151" s="21"/>
      <c r="AK151" s="21"/>
      <c r="AL151" s="106"/>
    </row>
    <row r="152" spans="1:49" s="22" customFormat="1" x14ac:dyDescent="0.25">
      <c r="A152" s="58">
        <v>117</v>
      </c>
      <c r="N152" s="31" t="s">
        <v>42</v>
      </c>
      <c r="O152" s="31" t="s">
        <v>32</v>
      </c>
      <c r="P152" s="59" t="s">
        <v>34</v>
      </c>
      <c r="Q152" s="60">
        <v>0.9480132</v>
      </c>
      <c r="R152" s="24">
        <v>0.57113400000000003</v>
      </c>
      <c r="S152" s="24">
        <v>1.5735870000000001</v>
      </c>
      <c r="T152" s="96">
        <f t="shared" si="4"/>
        <v>-5.3386852773421027E-2</v>
      </c>
      <c r="U152" s="97">
        <f t="shared" si="5"/>
        <v>-0.56013142085122836</v>
      </c>
      <c r="V152" s="97">
        <f t="shared" si="6"/>
        <v>0.45335772674694541</v>
      </c>
      <c r="W152" s="97">
        <f t="shared" si="7"/>
        <v>0.25854789873644968</v>
      </c>
      <c r="X152" s="24"/>
      <c r="Y152" s="24"/>
      <c r="Z152" s="24"/>
      <c r="AA152" s="24"/>
      <c r="AB152" s="24"/>
      <c r="AC152" s="24"/>
      <c r="AD152" s="24" t="s">
        <v>42</v>
      </c>
      <c r="AE152" s="24" t="s">
        <v>32</v>
      </c>
      <c r="AF152" s="24"/>
      <c r="AG152" s="24"/>
      <c r="AH152" s="24"/>
      <c r="AI152" s="24"/>
      <c r="AJ152" s="24"/>
      <c r="AK152" s="24"/>
      <c r="AL152" s="115"/>
    </row>
    <row r="153" spans="1:49" s="12" customFormat="1" x14ac:dyDescent="0.25">
      <c r="A153" s="50">
        <v>124</v>
      </c>
      <c r="B153" s="66" t="s">
        <v>167</v>
      </c>
      <c r="C153" s="67">
        <v>2012</v>
      </c>
      <c r="D153" s="66" t="s">
        <v>168</v>
      </c>
      <c r="E153" s="12" t="s">
        <v>29</v>
      </c>
      <c r="F153" s="12" t="s">
        <v>169</v>
      </c>
      <c r="G153" s="47">
        <v>28356</v>
      </c>
      <c r="H153" s="12" t="s">
        <v>30</v>
      </c>
      <c r="I153" s="12">
        <v>4616</v>
      </c>
      <c r="J153" s="12" t="s">
        <v>170</v>
      </c>
      <c r="K153" s="12" t="s">
        <v>171</v>
      </c>
      <c r="L153" s="12" t="s">
        <v>31</v>
      </c>
      <c r="M153" s="12">
        <v>16</v>
      </c>
      <c r="N153" s="163" t="s">
        <v>36</v>
      </c>
      <c r="O153" s="12" t="s">
        <v>32</v>
      </c>
      <c r="P153" s="63" t="s">
        <v>34</v>
      </c>
      <c r="Q153" s="61">
        <v>0.98</v>
      </c>
      <c r="R153" s="49">
        <v>0.94</v>
      </c>
      <c r="S153" s="36">
        <v>1.02</v>
      </c>
      <c r="T153" s="153">
        <f t="shared" si="4"/>
        <v>-2.0202707317519466E-2</v>
      </c>
      <c r="U153" s="154">
        <f t="shared" si="5"/>
        <v>-6.1875403718087529E-2</v>
      </c>
      <c r="V153" s="154">
        <f t="shared" si="6"/>
        <v>1.980262729617973E-2</v>
      </c>
      <c r="W153" s="154">
        <f t="shared" si="7"/>
        <v>2.0836615114937639E-2</v>
      </c>
      <c r="X153" s="36" t="s">
        <v>36</v>
      </c>
      <c r="Y153" s="36" t="s">
        <v>32</v>
      </c>
      <c r="Z153" s="36"/>
      <c r="AA153" s="36"/>
      <c r="AB153" s="36"/>
      <c r="AC153" s="36"/>
      <c r="AD153" s="36"/>
      <c r="AE153" s="36"/>
      <c r="AF153" s="36"/>
      <c r="AG153" s="36"/>
      <c r="AH153" s="36"/>
      <c r="AI153" s="36"/>
      <c r="AJ153" s="36"/>
      <c r="AK153" s="36"/>
      <c r="AL153" s="116" t="s">
        <v>172</v>
      </c>
      <c r="AM153" s="12" t="s">
        <v>35</v>
      </c>
      <c r="AN153" s="12" t="s">
        <v>66</v>
      </c>
      <c r="AO153" s="12" t="s">
        <v>35</v>
      </c>
      <c r="AP153" s="12" t="s">
        <v>35</v>
      </c>
      <c r="AQ153" s="12" t="s">
        <v>35</v>
      </c>
      <c r="AR153" s="12" t="s">
        <v>35</v>
      </c>
      <c r="AS153" s="12" t="s">
        <v>35</v>
      </c>
      <c r="AT153" s="12" t="s">
        <v>35</v>
      </c>
      <c r="AU153" s="12" t="s">
        <v>35</v>
      </c>
      <c r="AV153" s="12" t="s">
        <v>35</v>
      </c>
    </row>
    <row r="154" spans="1:49" s="12" customFormat="1" x14ac:dyDescent="0.25">
      <c r="A154" s="50">
        <v>124</v>
      </c>
      <c r="B154" s="66"/>
      <c r="C154" s="67"/>
      <c r="D154" s="66"/>
      <c r="G154" s="47"/>
      <c r="N154" s="40" t="s">
        <v>44</v>
      </c>
      <c r="O154" s="12" t="s">
        <v>32</v>
      </c>
      <c r="P154" s="63" t="s">
        <v>34</v>
      </c>
      <c r="Q154" s="61">
        <v>1.07</v>
      </c>
      <c r="R154" s="49">
        <v>0.92</v>
      </c>
      <c r="S154" s="36">
        <v>1.23</v>
      </c>
      <c r="T154" s="153">
        <f t="shared" si="4"/>
        <v>6.7658648473814864E-2</v>
      </c>
      <c r="U154" s="154">
        <f t="shared" si="5"/>
        <v>-8.3381608939051013E-2</v>
      </c>
      <c r="V154" s="154">
        <f t="shared" si="6"/>
        <v>0.20701416938432612</v>
      </c>
      <c r="W154" s="154">
        <f t="shared" si="7"/>
        <v>7.4081916382999158E-2</v>
      </c>
      <c r="X154" s="36"/>
      <c r="Y154" s="36"/>
      <c r="Z154" s="36" t="s">
        <v>44</v>
      </c>
      <c r="AA154" s="36" t="s">
        <v>32</v>
      </c>
      <c r="AB154" s="36"/>
      <c r="AC154" s="36"/>
      <c r="AD154" s="36"/>
      <c r="AE154" s="36"/>
      <c r="AF154" s="36"/>
      <c r="AG154" s="36"/>
      <c r="AH154" s="36"/>
      <c r="AI154" s="36"/>
      <c r="AJ154" s="36"/>
      <c r="AK154" s="36"/>
      <c r="AL154" s="116"/>
    </row>
    <row r="155" spans="1:49" s="12" customFormat="1" x14ac:dyDescent="0.25">
      <c r="A155" s="50">
        <v>124</v>
      </c>
      <c r="B155" s="66"/>
      <c r="C155" s="67"/>
      <c r="D155" s="66"/>
      <c r="G155" s="47"/>
      <c r="N155" s="40" t="s">
        <v>45</v>
      </c>
      <c r="O155" s="12" t="s">
        <v>32</v>
      </c>
      <c r="P155" s="63" t="s">
        <v>34</v>
      </c>
      <c r="Q155" s="61">
        <v>0.97</v>
      </c>
      <c r="R155" s="49">
        <v>0.83</v>
      </c>
      <c r="S155" s="36">
        <v>1.1299999999999999</v>
      </c>
      <c r="T155" s="153">
        <f t="shared" si="4"/>
        <v>-3.0459207484708574E-2</v>
      </c>
      <c r="U155" s="154">
        <f t="shared" si="5"/>
        <v>-0.18632957819149348</v>
      </c>
      <c r="V155" s="154">
        <f t="shared" si="6"/>
        <v>0.12221763272424911</v>
      </c>
      <c r="W155" s="154">
        <f t="shared" si="7"/>
        <v>7.8712468932016763E-2</v>
      </c>
      <c r="X155" s="36"/>
      <c r="Y155" s="36"/>
      <c r="Z155" s="36" t="s">
        <v>45</v>
      </c>
      <c r="AA155" s="36" t="s">
        <v>32</v>
      </c>
      <c r="AB155" s="36"/>
      <c r="AC155" s="36"/>
      <c r="AD155" s="36"/>
      <c r="AE155" s="36"/>
      <c r="AF155" s="36"/>
      <c r="AG155" s="36"/>
      <c r="AH155" s="36"/>
      <c r="AI155" s="36"/>
      <c r="AJ155" s="36"/>
      <c r="AK155" s="36"/>
      <c r="AL155" s="116"/>
    </row>
    <row r="156" spans="1:49" s="12" customFormat="1" x14ac:dyDescent="0.25">
      <c r="A156" s="50">
        <v>124</v>
      </c>
      <c r="B156" s="66"/>
      <c r="C156" s="67"/>
      <c r="D156" s="66"/>
      <c r="G156" s="47"/>
      <c r="N156" s="40" t="s">
        <v>46</v>
      </c>
      <c r="O156" s="12" t="s">
        <v>32</v>
      </c>
      <c r="P156" s="63" t="s">
        <v>34</v>
      </c>
      <c r="Q156" s="61">
        <v>0.82</v>
      </c>
      <c r="R156" s="49">
        <v>0.67</v>
      </c>
      <c r="S156" s="36">
        <v>1.01</v>
      </c>
      <c r="T156" s="153">
        <f t="shared" si="4"/>
        <v>-0.19845093872383832</v>
      </c>
      <c r="U156" s="154">
        <f t="shared" si="5"/>
        <v>-0.40047756659712525</v>
      </c>
      <c r="V156" s="154">
        <f t="shared" si="6"/>
        <v>9.950330853168092E-3</v>
      </c>
      <c r="W156" s="154">
        <f t="shared" si="7"/>
        <v>0.1047029173623325</v>
      </c>
      <c r="X156" s="36"/>
      <c r="Y156" s="36"/>
      <c r="Z156" s="36" t="s">
        <v>46</v>
      </c>
      <c r="AA156" s="36" t="s">
        <v>32</v>
      </c>
      <c r="AB156" s="36"/>
      <c r="AC156" s="36"/>
      <c r="AD156" s="36"/>
      <c r="AE156" s="36"/>
      <c r="AF156" s="36"/>
      <c r="AG156" s="36"/>
      <c r="AH156" s="36"/>
      <c r="AI156" s="36"/>
      <c r="AJ156" s="36"/>
      <c r="AK156" s="36"/>
      <c r="AL156" s="116"/>
    </row>
    <row r="157" spans="1:49" s="18" customFormat="1" x14ac:dyDescent="0.25">
      <c r="A157" s="58">
        <v>124</v>
      </c>
      <c r="B157" s="69"/>
      <c r="C157" s="70"/>
      <c r="D157" s="69"/>
      <c r="G157" s="71"/>
      <c r="N157" s="41" t="s">
        <v>202</v>
      </c>
      <c r="O157" s="18" t="s">
        <v>32</v>
      </c>
      <c r="P157" s="59" t="s">
        <v>34</v>
      </c>
      <c r="Q157" s="60">
        <v>0.71</v>
      </c>
      <c r="R157" s="38">
        <v>0.15</v>
      </c>
      <c r="S157" s="38">
        <v>3.42</v>
      </c>
      <c r="T157" s="155">
        <f t="shared" si="4"/>
        <v>-0.34249030894677601</v>
      </c>
      <c r="U157" s="156">
        <f t="shared" si="5"/>
        <v>-1.8971199848858813</v>
      </c>
      <c r="V157" s="156">
        <f t="shared" si="6"/>
        <v>1.2296405510745139</v>
      </c>
      <c r="W157" s="156">
        <f t="shared" si="7"/>
        <v>0.79765764472214673</v>
      </c>
      <c r="X157" s="38"/>
      <c r="Y157" s="38"/>
      <c r="Z157" s="38"/>
      <c r="AA157" s="38"/>
      <c r="AB157" s="38"/>
      <c r="AC157" s="38"/>
      <c r="AD157" s="38"/>
      <c r="AE157" s="38"/>
      <c r="AF157" s="38"/>
      <c r="AH157" s="38" t="s">
        <v>202</v>
      </c>
      <c r="AI157" s="38" t="s">
        <v>32</v>
      </c>
      <c r="AJ157" s="38"/>
      <c r="AK157" s="38"/>
      <c r="AL157" s="118"/>
    </row>
    <row r="158" spans="1:49" s="25" customFormat="1" x14ac:dyDescent="0.25">
      <c r="A158" s="50">
        <v>134</v>
      </c>
      <c r="B158" s="66" t="s">
        <v>173</v>
      </c>
      <c r="C158" s="67">
        <v>2018</v>
      </c>
      <c r="D158" s="66" t="s">
        <v>149</v>
      </c>
      <c r="E158" s="25" t="s">
        <v>29</v>
      </c>
      <c r="F158" s="51">
        <v>46.2</v>
      </c>
      <c r="G158" s="25">
        <v>18372</v>
      </c>
      <c r="H158" s="25" t="s">
        <v>30</v>
      </c>
      <c r="I158" s="25">
        <v>1118</v>
      </c>
      <c r="J158" s="25" t="s">
        <v>174</v>
      </c>
      <c r="K158" s="25" t="s">
        <v>175</v>
      </c>
      <c r="L158" s="25" t="s">
        <v>152</v>
      </c>
      <c r="M158" s="25">
        <v>6.1</v>
      </c>
      <c r="N158" s="25" t="s">
        <v>45</v>
      </c>
      <c r="O158" s="25" t="s">
        <v>44</v>
      </c>
      <c r="P158" s="63" t="s">
        <v>34</v>
      </c>
      <c r="Q158" s="36">
        <v>0.98488578017961048</v>
      </c>
      <c r="R158" s="36">
        <v>0.96436507609929556</v>
      </c>
      <c r="S158" s="36">
        <v>1</v>
      </c>
      <c r="T158" s="95">
        <f t="shared" si="4"/>
        <v>-1.5229603742354263E-2</v>
      </c>
      <c r="U158" s="94">
        <f t="shared" si="5"/>
        <v>-3.6285346417417652E-2</v>
      </c>
      <c r="V158" s="94">
        <f t="shared" si="6"/>
        <v>0</v>
      </c>
      <c r="W158" s="94">
        <f t="shared" si="7"/>
        <v>9.2566359426544693E-3</v>
      </c>
      <c r="X158" s="36"/>
      <c r="Y158" s="36"/>
      <c r="Z158" s="36" t="s">
        <v>45</v>
      </c>
      <c r="AA158" s="36" t="s">
        <v>44</v>
      </c>
      <c r="AB158" s="36"/>
      <c r="AC158" s="36"/>
      <c r="AD158" s="36"/>
      <c r="AE158" s="36"/>
      <c r="AF158" s="36"/>
      <c r="AG158" s="36"/>
      <c r="AH158" s="36"/>
      <c r="AI158" s="36"/>
      <c r="AJ158" s="36"/>
      <c r="AK158" s="36"/>
      <c r="AL158" s="119" t="s">
        <v>176</v>
      </c>
      <c r="AM158" s="25" t="s">
        <v>35</v>
      </c>
      <c r="AN158" s="25" t="s">
        <v>35</v>
      </c>
      <c r="AO158" s="25" t="s">
        <v>35</v>
      </c>
      <c r="AP158" s="25" t="s">
        <v>35</v>
      </c>
      <c r="AQ158" s="25" t="s">
        <v>35</v>
      </c>
      <c r="AR158" s="25" t="s">
        <v>35</v>
      </c>
      <c r="AS158" s="25" t="s">
        <v>35</v>
      </c>
      <c r="AT158" s="25" t="s">
        <v>35</v>
      </c>
      <c r="AU158" s="25" t="s">
        <v>177</v>
      </c>
      <c r="AV158" s="25" t="s">
        <v>178</v>
      </c>
      <c r="AW158" s="39" t="s">
        <v>179</v>
      </c>
    </row>
    <row r="159" spans="1:49" s="25" customFormat="1" x14ac:dyDescent="0.25">
      <c r="A159" s="50">
        <v>134</v>
      </c>
      <c r="B159" s="66"/>
      <c r="C159" s="67"/>
      <c r="D159" s="66"/>
      <c r="F159" s="51"/>
      <c r="K159" s="68"/>
      <c r="L159" s="68"/>
      <c r="N159" s="25" t="s">
        <v>46</v>
      </c>
      <c r="O159" s="25" t="s">
        <v>44</v>
      </c>
      <c r="P159" s="63" t="s">
        <v>34</v>
      </c>
      <c r="Q159" s="36">
        <v>0.95916630466254393</v>
      </c>
      <c r="R159" s="36">
        <v>0.94868329805051377</v>
      </c>
      <c r="S159" s="36">
        <v>0.97467943448089633</v>
      </c>
      <c r="T159" s="153">
        <f t="shared" si="4"/>
        <v>-4.16908044695255E-2</v>
      </c>
      <c r="U159" s="94">
        <f t="shared" si="5"/>
        <v>-5.2680257828913182E-2</v>
      </c>
      <c r="V159" s="94">
        <f t="shared" si="6"/>
        <v>-2.5646647193775324E-2</v>
      </c>
      <c r="W159" s="94">
        <f t="shared" si="7"/>
        <v>6.8964559132560239E-3</v>
      </c>
      <c r="X159" s="36"/>
      <c r="Y159" s="36"/>
      <c r="Z159" s="36" t="s">
        <v>46</v>
      </c>
      <c r="AA159" s="36" t="s">
        <v>44</v>
      </c>
      <c r="AB159" s="36"/>
      <c r="AC159" s="36"/>
      <c r="AD159" s="36"/>
      <c r="AE159" s="36"/>
      <c r="AF159" s="36"/>
      <c r="AG159" s="36"/>
      <c r="AH159" s="36"/>
      <c r="AI159" s="36"/>
      <c r="AJ159" s="36"/>
      <c r="AK159" s="36"/>
      <c r="AL159" s="116"/>
    </row>
    <row r="160" spans="1:49" s="18" customFormat="1" x14ac:dyDescent="0.25">
      <c r="A160" s="58">
        <v>134</v>
      </c>
      <c r="B160" s="69"/>
      <c r="C160" s="70"/>
      <c r="D160" s="69"/>
      <c r="F160" s="71"/>
      <c r="K160" s="102"/>
      <c r="L160" s="102"/>
      <c r="N160" s="18" t="s">
        <v>46</v>
      </c>
      <c r="O160" s="18" t="s">
        <v>45</v>
      </c>
      <c r="P160" s="59" t="s">
        <v>34</v>
      </c>
      <c r="Q160" s="38">
        <v>0.9797958971132712</v>
      </c>
      <c r="R160" s="38">
        <v>0.95916630466254393</v>
      </c>
      <c r="S160" s="38">
        <v>1</v>
      </c>
      <c r="T160" s="155">
        <f t="shared" si="4"/>
        <v>-2.0410997260127607E-2</v>
      </c>
      <c r="U160" s="97">
        <f t="shared" si="5"/>
        <v>-4.16908044695255E-2</v>
      </c>
      <c r="V160" s="97">
        <f t="shared" si="6"/>
        <v>0</v>
      </c>
      <c r="W160" s="97">
        <f t="shared" si="7"/>
        <v>1.0635604651290917E-2</v>
      </c>
      <c r="X160" s="38"/>
      <c r="Y160" s="38"/>
      <c r="Z160" s="38" t="s">
        <v>46</v>
      </c>
      <c r="AA160" s="38" t="s">
        <v>45</v>
      </c>
      <c r="AB160" s="38"/>
      <c r="AC160" s="38"/>
      <c r="AD160" s="38"/>
      <c r="AE160" s="38"/>
      <c r="AF160" s="38"/>
      <c r="AG160" s="38"/>
      <c r="AH160" s="38"/>
      <c r="AI160" s="38"/>
      <c r="AJ160" s="38"/>
      <c r="AK160" s="38"/>
      <c r="AL160" s="118"/>
    </row>
    <row r="161" spans="1:48" s="52" customFormat="1" x14ac:dyDescent="0.25">
      <c r="A161" s="82">
        <v>142</v>
      </c>
      <c r="B161" s="130" t="s">
        <v>180</v>
      </c>
      <c r="C161" s="79">
        <v>2020</v>
      </c>
      <c r="D161" s="78" t="s">
        <v>149</v>
      </c>
      <c r="E161" s="72" t="s">
        <v>29</v>
      </c>
      <c r="F161" s="72" t="s">
        <v>181</v>
      </c>
      <c r="G161" s="78">
        <v>37233</v>
      </c>
      <c r="H161" s="52" t="s">
        <v>30</v>
      </c>
      <c r="I161" s="52">
        <v>4866</v>
      </c>
      <c r="J161" s="52" t="s">
        <v>182</v>
      </c>
      <c r="K161" s="72" t="s">
        <v>175</v>
      </c>
      <c r="L161" s="72" t="s">
        <v>152</v>
      </c>
      <c r="M161" s="103">
        <v>8</v>
      </c>
      <c r="N161" s="72" t="s">
        <v>42</v>
      </c>
      <c r="O161" s="72" t="s">
        <v>41</v>
      </c>
      <c r="P161" s="84" t="s">
        <v>34</v>
      </c>
      <c r="Q161" s="72">
        <v>0.49</v>
      </c>
      <c r="R161" s="55">
        <v>0.32</v>
      </c>
      <c r="S161" s="72">
        <v>0.74</v>
      </c>
      <c r="T161" s="100">
        <f t="shared" si="4"/>
        <v>-0.71334988787746478</v>
      </c>
      <c r="U161" s="101">
        <f t="shared" si="5"/>
        <v>-1.1394342831883648</v>
      </c>
      <c r="V161" s="101">
        <f t="shared" si="6"/>
        <v>-0.30110509278392161</v>
      </c>
      <c r="W161" s="101">
        <f t="shared" si="7"/>
        <v>0.21386341545162135</v>
      </c>
      <c r="X161" s="72"/>
      <c r="Y161" s="72"/>
      <c r="Z161" s="72"/>
      <c r="AA161" s="72"/>
      <c r="AB161" s="72"/>
      <c r="AC161" s="72"/>
      <c r="AD161" s="72" t="s">
        <v>41</v>
      </c>
      <c r="AE161" s="72" t="s">
        <v>42</v>
      </c>
      <c r="AF161" s="72"/>
      <c r="AG161" s="72"/>
      <c r="AH161" s="72"/>
      <c r="AI161" s="72"/>
      <c r="AJ161" s="72"/>
      <c r="AK161" s="72"/>
      <c r="AL161" s="125" t="s">
        <v>181</v>
      </c>
    </row>
    <row r="162" spans="1:48" s="19" customFormat="1" x14ac:dyDescent="0.25">
      <c r="A162" s="50">
        <v>155</v>
      </c>
      <c r="B162" s="131" t="s">
        <v>183</v>
      </c>
      <c r="C162" s="132">
        <v>2016</v>
      </c>
      <c r="D162" t="s">
        <v>99</v>
      </c>
      <c r="E162" s="25" t="s">
        <v>29</v>
      </c>
      <c r="F162" s="19">
        <v>49</v>
      </c>
      <c r="G162" s="19">
        <v>131342</v>
      </c>
      <c r="H162" s="19" t="s">
        <v>30</v>
      </c>
      <c r="I162" s="19">
        <v>36115</v>
      </c>
      <c r="J162" s="19" t="s">
        <v>184</v>
      </c>
      <c r="K162" s="19" t="s">
        <v>185</v>
      </c>
      <c r="L162" s="19" t="s">
        <v>102</v>
      </c>
      <c r="M162" s="37">
        <v>27</v>
      </c>
      <c r="N162" s="91"/>
      <c r="O162" s="91"/>
      <c r="P162" s="91"/>
      <c r="Q162" s="91"/>
      <c r="R162" s="91"/>
      <c r="S162" s="91"/>
      <c r="T162" s="98"/>
      <c r="U162" s="99"/>
      <c r="V162" s="99"/>
      <c r="W162" s="99"/>
      <c r="X162" s="91"/>
      <c r="Y162" s="91"/>
      <c r="Z162" s="91"/>
      <c r="AA162" s="91"/>
      <c r="AB162" s="91"/>
      <c r="AC162" s="91"/>
      <c r="AD162" s="91"/>
      <c r="AE162" s="91"/>
      <c r="AF162" s="91"/>
      <c r="AG162" s="91"/>
      <c r="AH162" s="91"/>
      <c r="AI162" s="91"/>
      <c r="AJ162" s="91"/>
      <c r="AK162" s="91"/>
      <c r="AL162" s="106" t="s">
        <v>186</v>
      </c>
      <c r="AM162" s="19" t="s">
        <v>35</v>
      </c>
      <c r="AN162" s="19" t="s">
        <v>35</v>
      </c>
      <c r="AO162" s="19" t="s">
        <v>35</v>
      </c>
      <c r="AP162" s="19" t="s">
        <v>35</v>
      </c>
      <c r="AQ162" s="19" t="s">
        <v>35</v>
      </c>
      <c r="AR162" s="19" t="s">
        <v>35</v>
      </c>
      <c r="AT162" s="19" t="s">
        <v>35</v>
      </c>
      <c r="AU162" s="19" t="s">
        <v>35</v>
      </c>
      <c r="AV162" s="19" t="s">
        <v>35</v>
      </c>
    </row>
    <row r="163" spans="1:48" s="25" customFormat="1" x14ac:dyDescent="0.25">
      <c r="A163" s="50" t="s">
        <v>262</v>
      </c>
      <c r="D163" s="25" t="s">
        <v>104</v>
      </c>
      <c r="E163" s="25" t="s">
        <v>105</v>
      </c>
      <c r="G163" s="25">
        <v>85013</v>
      </c>
      <c r="I163" s="92">
        <f>1531+2515+6222+5722+4760</f>
        <v>20750</v>
      </c>
      <c r="N163" s="25" t="s">
        <v>41</v>
      </c>
      <c r="O163" s="25" t="s">
        <v>32</v>
      </c>
      <c r="P163" s="63" t="s">
        <v>34</v>
      </c>
      <c r="Q163" s="36">
        <v>1.0099504938362078</v>
      </c>
      <c r="R163" s="49">
        <v>0.98994949366116658</v>
      </c>
      <c r="S163" s="36">
        <v>1.03440804327886</v>
      </c>
      <c r="T163" s="95">
        <f t="shared" si="4"/>
        <v>9.9013136480898909E-3</v>
      </c>
      <c r="U163" s="94">
        <f t="shared" si="5"/>
        <v>-1.0101353658759677E-2</v>
      </c>
      <c r="V163" s="94">
        <f t="shared" si="6"/>
        <v>3.3829324236907404E-2</v>
      </c>
      <c r="W163" s="94">
        <f t="shared" si="7"/>
        <v>1.1207011428696416E-2</v>
      </c>
      <c r="X163" s="36" t="s">
        <v>33</v>
      </c>
      <c r="Y163" s="36" t="s">
        <v>32</v>
      </c>
      <c r="Z163" s="36"/>
      <c r="AA163" s="36"/>
      <c r="AB163" s="36"/>
      <c r="AC163" s="36"/>
      <c r="AD163" s="36" t="s">
        <v>41</v>
      </c>
      <c r="AE163" s="36" t="s">
        <v>32</v>
      </c>
      <c r="AF163" s="36"/>
      <c r="AG163" s="36"/>
      <c r="AH163" s="36"/>
      <c r="AI163" s="36"/>
      <c r="AJ163" s="36"/>
      <c r="AK163" s="36"/>
      <c r="AL163" s="116"/>
    </row>
    <row r="164" spans="1:48" s="25" customFormat="1" x14ac:dyDescent="0.25">
      <c r="A164" s="50" t="s">
        <v>262</v>
      </c>
      <c r="B164" s="18"/>
      <c r="C164" s="18"/>
      <c r="D164" s="18"/>
      <c r="E164" s="18"/>
      <c r="F164" s="18"/>
      <c r="G164" s="18"/>
      <c r="H164" s="18"/>
      <c r="I164" s="18"/>
      <c r="J164" s="18"/>
      <c r="K164" s="18"/>
      <c r="L164" s="18"/>
      <c r="M164" s="18"/>
      <c r="N164" s="18" t="s">
        <v>42</v>
      </c>
      <c r="O164" s="18" t="s">
        <v>32</v>
      </c>
      <c r="P164" s="18" t="s">
        <v>34</v>
      </c>
      <c r="Q164" s="38">
        <v>0.93422622652007425</v>
      </c>
      <c r="R164" s="38">
        <v>0.85454640970306983</v>
      </c>
      <c r="S164" s="38">
        <v>1.0335550649901863</v>
      </c>
      <c r="T164" s="96">
        <f t="shared" si="4"/>
        <v>-6.8036657533758566E-2</v>
      </c>
      <c r="U164" s="97">
        <f t="shared" si="5"/>
        <v>-0.1571844657854021</v>
      </c>
      <c r="V164" s="97">
        <f t="shared" si="6"/>
        <v>3.3004378826966184E-2</v>
      </c>
      <c r="W164" s="97">
        <f t="shared" si="7"/>
        <v>4.8518453556383762E-2</v>
      </c>
      <c r="X164" s="38" t="s">
        <v>33</v>
      </c>
      <c r="Y164" s="38" t="s">
        <v>32</v>
      </c>
      <c r="Z164" s="38"/>
      <c r="AA164" s="38"/>
      <c r="AB164" s="38"/>
      <c r="AC164" s="38"/>
      <c r="AD164" s="38" t="s">
        <v>42</v>
      </c>
      <c r="AE164" s="38" t="s">
        <v>32</v>
      </c>
      <c r="AF164" s="38"/>
      <c r="AG164" s="38"/>
      <c r="AH164" s="38"/>
      <c r="AI164" s="38"/>
      <c r="AJ164" s="38"/>
      <c r="AK164" s="126"/>
      <c r="AL164" s="116"/>
    </row>
    <row r="165" spans="1:48" s="25" customFormat="1" x14ac:dyDescent="0.25">
      <c r="A165" s="50" t="s">
        <v>263</v>
      </c>
      <c r="D165" s="25" t="s">
        <v>109</v>
      </c>
      <c r="E165" s="25" t="s">
        <v>62</v>
      </c>
      <c r="G165" s="25">
        <v>46329</v>
      </c>
      <c r="I165" s="92">
        <f>2239+3636+5687+2679+1124</f>
        <v>15365</v>
      </c>
      <c r="N165" s="25" t="s">
        <v>41</v>
      </c>
      <c r="O165" s="25" t="s">
        <v>32</v>
      </c>
      <c r="P165" s="63" t="s">
        <v>34</v>
      </c>
      <c r="Q165" s="36">
        <v>1</v>
      </c>
      <c r="R165" s="36">
        <v>0.96953597148326576</v>
      </c>
      <c r="S165" s="36">
        <v>1.0295630140987</v>
      </c>
      <c r="T165" s="95">
        <f t="shared" si="4"/>
        <v>0</v>
      </c>
      <c r="U165" s="94">
        <f t="shared" si="5"/>
        <v>-3.0937701859043782E-2</v>
      </c>
      <c r="V165" s="94">
        <f t="shared" si="6"/>
        <v>2.9134454061987849E-2</v>
      </c>
      <c r="W165" s="94">
        <f t="shared" si="7"/>
        <v>1.5324811047813029E-2</v>
      </c>
      <c r="X165" s="36" t="s">
        <v>33</v>
      </c>
      <c r="Y165" s="36" t="s">
        <v>32</v>
      </c>
      <c r="Z165" s="36"/>
      <c r="AA165" s="36"/>
      <c r="AB165" s="36"/>
      <c r="AC165" s="36"/>
      <c r="AD165" s="36" t="s">
        <v>41</v>
      </c>
      <c r="AE165" s="36" t="s">
        <v>32</v>
      </c>
      <c r="AF165" s="36"/>
      <c r="AG165" s="36"/>
      <c r="AH165" s="36"/>
      <c r="AI165" s="36"/>
      <c r="AJ165" s="36"/>
      <c r="AK165" s="36"/>
      <c r="AL165" s="116"/>
    </row>
    <row r="166" spans="1:48" s="18" customFormat="1" x14ac:dyDescent="0.25">
      <c r="A166" s="58" t="s">
        <v>263</v>
      </c>
      <c r="N166" s="18" t="s">
        <v>42</v>
      </c>
      <c r="O166" s="18" t="s">
        <v>32</v>
      </c>
      <c r="P166" s="59" t="s">
        <v>34</v>
      </c>
      <c r="Q166" s="38">
        <v>0.7038417613775042</v>
      </c>
      <c r="R166" s="38">
        <v>0.61911135916774251</v>
      </c>
      <c r="S166" s="38">
        <v>0.79286410079670744</v>
      </c>
      <c r="T166" s="96">
        <f t="shared" si="4"/>
        <v>-0.35120171885942086</v>
      </c>
      <c r="U166" s="97">
        <f t="shared" si="5"/>
        <v>-0.47947012075296819</v>
      </c>
      <c r="V166" s="97">
        <f t="shared" si="6"/>
        <v>-0.23210344555584608</v>
      </c>
      <c r="W166" s="97">
        <f t="shared" si="7"/>
        <v>6.3104902742377442E-2</v>
      </c>
      <c r="X166" s="38" t="s">
        <v>33</v>
      </c>
      <c r="Y166" s="38" t="s">
        <v>32</v>
      </c>
      <c r="Z166" s="38"/>
      <c r="AA166" s="38"/>
      <c r="AB166" s="38"/>
      <c r="AC166" s="38"/>
      <c r="AD166" s="38" t="s">
        <v>41</v>
      </c>
      <c r="AE166" s="38" t="s">
        <v>32</v>
      </c>
      <c r="AF166" s="38"/>
      <c r="AG166" s="38"/>
      <c r="AH166" s="38"/>
      <c r="AI166" s="38"/>
      <c r="AJ166" s="38"/>
      <c r="AK166" s="38"/>
      <c r="AL166" s="118"/>
    </row>
    <row r="167" spans="1:48" s="19" customFormat="1" x14ac:dyDescent="0.25">
      <c r="A167" s="50">
        <v>159</v>
      </c>
      <c r="B167" t="s">
        <v>187</v>
      </c>
      <c r="C167" s="7">
        <v>2021</v>
      </c>
      <c r="D167" t="s">
        <v>188</v>
      </c>
      <c r="E167" s="25" t="s">
        <v>105</v>
      </c>
      <c r="F167" s="51">
        <v>62.8</v>
      </c>
      <c r="G167" s="25">
        <v>102521</v>
      </c>
      <c r="H167" s="25" t="s">
        <v>30</v>
      </c>
      <c r="I167" s="25">
        <v>25976</v>
      </c>
      <c r="J167" s="25" t="s">
        <v>189</v>
      </c>
      <c r="K167" s="25" t="s">
        <v>190</v>
      </c>
      <c r="L167" s="25" t="s">
        <v>31</v>
      </c>
      <c r="M167" s="19">
        <v>18.100000000000001</v>
      </c>
      <c r="N167" s="25" t="s">
        <v>41</v>
      </c>
      <c r="O167" s="25" t="s">
        <v>32</v>
      </c>
      <c r="P167" s="63" t="s">
        <v>34</v>
      </c>
      <c r="Q167" s="25">
        <v>0.99</v>
      </c>
      <c r="R167" s="21">
        <v>0.97</v>
      </c>
      <c r="S167" s="25">
        <v>1.01</v>
      </c>
      <c r="T167" s="95">
        <f t="shared" si="4"/>
        <v>-1.0050335853501451E-2</v>
      </c>
      <c r="U167" s="94">
        <f t="shared" si="5"/>
        <v>-3.0459207484708574E-2</v>
      </c>
      <c r="V167" s="94">
        <f t="shared" si="6"/>
        <v>9.950330853168092E-3</v>
      </c>
      <c r="W167" s="94">
        <f t="shared" si="7"/>
        <v>1.0308745042734628E-2</v>
      </c>
      <c r="X167" s="36" t="s">
        <v>33</v>
      </c>
      <c r="Y167" s="36" t="s">
        <v>32</v>
      </c>
      <c r="Z167" s="25"/>
      <c r="AA167" s="25"/>
      <c r="AB167" s="25"/>
      <c r="AC167" s="25"/>
      <c r="AD167" s="36" t="s">
        <v>41</v>
      </c>
      <c r="AE167" s="36" t="s">
        <v>32</v>
      </c>
      <c r="AF167" s="25"/>
      <c r="AG167" s="25"/>
      <c r="AH167" s="25"/>
      <c r="AI167" s="25"/>
      <c r="AJ167" s="25"/>
      <c r="AK167" s="25"/>
      <c r="AL167" s="106" t="s">
        <v>191</v>
      </c>
      <c r="AM167" s="19" t="s">
        <v>35</v>
      </c>
      <c r="AN167" s="19" t="s">
        <v>66</v>
      </c>
      <c r="AO167" s="19" t="s">
        <v>35</v>
      </c>
      <c r="AP167" s="19" t="s">
        <v>35</v>
      </c>
      <c r="AQ167" s="19" t="s">
        <v>35</v>
      </c>
      <c r="AR167" s="19" t="s">
        <v>35</v>
      </c>
      <c r="AS167" s="19" t="s">
        <v>35</v>
      </c>
      <c r="AT167" s="19" t="s">
        <v>35</v>
      </c>
      <c r="AU167" s="19" t="s">
        <v>35</v>
      </c>
      <c r="AV167" s="19" t="s">
        <v>35</v>
      </c>
    </row>
    <row r="168" spans="1:48" s="19" customFormat="1" x14ac:dyDescent="0.25">
      <c r="A168" s="50">
        <v>159</v>
      </c>
      <c r="N168" s="25" t="s">
        <v>42</v>
      </c>
      <c r="O168" s="25" t="s">
        <v>32</v>
      </c>
      <c r="P168" s="63" t="s">
        <v>34</v>
      </c>
      <c r="Q168" s="25">
        <v>0.86</v>
      </c>
      <c r="R168" s="21">
        <v>0.8</v>
      </c>
      <c r="S168" s="25">
        <v>0.93</v>
      </c>
      <c r="T168" s="95">
        <f t="shared" si="4"/>
        <v>-0.15082288973458366</v>
      </c>
      <c r="U168" s="94">
        <f t="shared" si="5"/>
        <v>-0.22314355131420971</v>
      </c>
      <c r="V168" s="94">
        <f t="shared" si="6"/>
        <v>-7.2570692834835374E-2</v>
      </c>
      <c r="W168" s="94">
        <f t="shared" si="7"/>
        <v>3.841214901890401E-2</v>
      </c>
      <c r="X168" s="36" t="s">
        <v>33</v>
      </c>
      <c r="Y168" s="36" t="s">
        <v>32</v>
      </c>
      <c r="Z168" s="25"/>
      <c r="AA168" s="25"/>
      <c r="AB168" s="25"/>
      <c r="AC168" s="25"/>
      <c r="AD168" s="36" t="s">
        <v>42</v>
      </c>
      <c r="AE168" s="36" t="s">
        <v>32</v>
      </c>
      <c r="AF168" s="25"/>
      <c r="AG168" s="25"/>
      <c r="AH168" s="25"/>
      <c r="AI168" s="25"/>
      <c r="AJ168" s="25"/>
      <c r="AK168" s="25"/>
      <c r="AL168" s="106"/>
    </row>
    <row r="169" spans="1:48" s="22" customFormat="1" x14ac:dyDescent="0.25">
      <c r="A169" s="58">
        <v>159</v>
      </c>
      <c r="N169" s="18" t="s">
        <v>42</v>
      </c>
      <c r="O169" s="18" t="s">
        <v>41</v>
      </c>
      <c r="P169" s="59" t="s">
        <v>34</v>
      </c>
      <c r="Q169" s="73">
        <v>0.86</v>
      </c>
      <c r="R169" s="74">
        <v>0.81</v>
      </c>
      <c r="S169" s="73">
        <v>0.91</v>
      </c>
      <c r="T169" s="96">
        <f t="shared" si="4"/>
        <v>-0.15082288973458366</v>
      </c>
      <c r="U169" s="97">
        <f t="shared" si="5"/>
        <v>-0.21072103131565253</v>
      </c>
      <c r="V169" s="97">
        <f t="shared" si="6"/>
        <v>-9.431067947124129E-2</v>
      </c>
      <c r="W169" s="97">
        <f t="shared" si="7"/>
        <v>2.9697063783929511E-2</v>
      </c>
      <c r="X169" s="73"/>
      <c r="Y169" s="73"/>
      <c r="Z169" s="73"/>
      <c r="AA169" s="73"/>
      <c r="AB169" s="73"/>
      <c r="AC169" s="73"/>
      <c r="AD169" s="73" t="s">
        <v>42</v>
      </c>
      <c r="AE169" s="73" t="s">
        <v>41</v>
      </c>
      <c r="AF169" s="73"/>
      <c r="AG169" s="73"/>
      <c r="AH169" s="73"/>
      <c r="AI169" s="73"/>
      <c r="AJ169" s="73"/>
      <c r="AK169" s="73"/>
      <c r="AL169" s="115"/>
    </row>
    <row r="170" spans="1:48" s="19" customFormat="1" x14ac:dyDescent="0.25">
      <c r="A170" s="50">
        <v>174</v>
      </c>
      <c r="B170" s="8" t="s">
        <v>192</v>
      </c>
      <c r="C170" s="46">
        <v>2019</v>
      </c>
      <c r="D170" t="s">
        <v>193</v>
      </c>
      <c r="E170" s="19" t="s">
        <v>62</v>
      </c>
      <c r="F170" s="37">
        <v>53.1</v>
      </c>
      <c r="G170" s="19">
        <v>2641</v>
      </c>
      <c r="H170" s="19" t="s">
        <v>30</v>
      </c>
      <c r="I170" s="19">
        <v>1225</v>
      </c>
      <c r="J170" s="19" t="s">
        <v>194</v>
      </c>
      <c r="K170" s="19" t="s">
        <v>195</v>
      </c>
      <c r="L170" s="19" t="s">
        <v>31</v>
      </c>
      <c r="M170" s="19">
        <v>22.3</v>
      </c>
      <c r="N170" s="25" t="s">
        <v>33</v>
      </c>
      <c r="O170" s="25" t="s">
        <v>32</v>
      </c>
      <c r="P170" s="63" t="s">
        <v>34</v>
      </c>
      <c r="Q170" s="36">
        <v>1.1904834879687536</v>
      </c>
      <c r="R170" s="21">
        <v>1.0604510714144946</v>
      </c>
      <c r="S170" s="36">
        <v>1.3334908578996969</v>
      </c>
      <c r="T170" s="95">
        <f t="shared" si="4"/>
        <v>0.17435951701974303</v>
      </c>
      <c r="U170" s="94">
        <f t="shared" si="5"/>
        <v>5.8694356678181347E-2</v>
      </c>
      <c r="V170" s="94">
        <f t="shared" si="6"/>
        <v>0.28780020889816882</v>
      </c>
      <c r="W170" s="94">
        <f t="shared" si="7"/>
        <v>5.8446443970396257E-2</v>
      </c>
      <c r="X170" s="36" t="s">
        <v>33</v>
      </c>
      <c r="Y170" s="36" t="s">
        <v>32</v>
      </c>
      <c r="Z170" s="36"/>
      <c r="AA170" s="36"/>
      <c r="AB170" s="36"/>
      <c r="AC170" s="36"/>
      <c r="AD170" s="36"/>
      <c r="AE170" s="36"/>
      <c r="AF170" s="36"/>
      <c r="AG170" s="36"/>
      <c r="AH170" s="36"/>
      <c r="AI170" s="36"/>
      <c r="AJ170" s="36"/>
      <c r="AK170" s="36"/>
      <c r="AL170" s="106" t="s">
        <v>196</v>
      </c>
      <c r="AM170" s="19" t="s">
        <v>35</v>
      </c>
      <c r="AO170" s="19" t="s">
        <v>35</v>
      </c>
      <c r="AP170" s="19" t="s">
        <v>35</v>
      </c>
      <c r="AQ170" s="19" t="s">
        <v>35</v>
      </c>
      <c r="AR170" s="19" t="s">
        <v>35</v>
      </c>
      <c r="AS170" s="19" t="s">
        <v>35</v>
      </c>
      <c r="AT170" s="19" t="s">
        <v>35</v>
      </c>
      <c r="AU170" s="19" t="s">
        <v>35</v>
      </c>
      <c r="AV170" s="19" t="s">
        <v>35</v>
      </c>
    </row>
    <row r="171" spans="1:48" s="19" customFormat="1" x14ac:dyDescent="0.25">
      <c r="A171" s="50">
        <v>174</v>
      </c>
      <c r="N171" s="25" t="s">
        <v>41</v>
      </c>
      <c r="O171" s="25" t="s">
        <v>32</v>
      </c>
      <c r="P171" s="63" t="s">
        <v>34</v>
      </c>
      <c r="Q171" s="36">
        <v>1.1904834879687536</v>
      </c>
      <c r="R171" s="21">
        <v>1.0604510714144946</v>
      </c>
      <c r="S171" s="36">
        <v>1.3334908578996969</v>
      </c>
      <c r="T171" s="95">
        <f t="shared" si="4"/>
        <v>0.17435951701974303</v>
      </c>
      <c r="U171" s="94">
        <f t="shared" si="5"/>
        <v>5.8694356678181347E-2</v>
      </c>
      <c r="V171" s="94">
        <f t="shared" si="6"/>
        <v>0.28780020889816882</v>
      </c>
      <c r="W171" s="94">
        <f t="shared" si="7"/>
        <v>5.8446443970396257E-2</v>
      </c>
      <c r="X171" s="36"/>
      <c r="Y171" s="36"/>
      <c r="Z171" s="36"/>
      <c r="AA171" s="36"/>
      <c r="AB171" s="36"/>
      <c r="AC171" s="36"/>
      <c r="AD171" s="36" t="s">
        <v>41</v>
      </c>
      <c r="AE171" s="36" t="s">
        <v>32</v>
      </c>
      <c r="AF171" s="36"/>
      <c r="AG171" s="36"/>
      <c r="AH171" s="36"/>
      <c r="AI171" s="36"/>
      <c r="AJ171" s="36"/>
      <c r="AK171" s="36"/>
      <c r="AL171" s="106"/>
    </row>
    <row r="172" spans="1:48" s="22" customFormat="1" x14ac:dyDescent="0.25">
      <c r="A172" s="58">
        <v>174</v>
      </c>
      <c r="N172" s="18" t="s">
        <v>42</v>
      </c>
      <c r="O172" s="18" t="s">
        <v>32</v>
      </c>
      <c r="P172" s="59" t="s">
        <v>34</v>
      </c>
      <c r="Q172" s="38">
        <v>1.1904834879687536</v>
      </c>
      <c r="R172" s="24">
        <v>0.6517623834194548</v>
      </c>
      <c r="S172" s="38">
        <v>2.0563433387548682</v>
      </c>
      <c r="T172" s="96">
        <f t="shared" ref="T172:T226" si="10">LN(Q172)</f>
        <v>0.17435951701974303</v>
      </c>
      <c r="U172" s="97">
        <f t="shared" ref="U172:U226" si="11">LN(R172)</f>
        <v>-0.42807522608902887</v>
      </c>
      <c r="V172" s="97">
        <f t="shared" ref="V172:V226" si="12">LN(S172)</f>
        <v>0.72092932720886183</v>
      </c>
      <c r="W172" s="97">
        <f t="shared" ref="W172:W226" si="13">(V172-U172)/(2*1.959964)</f>
        <v>0.2931187902680587</v>
      </c>
      <c r="X172" s="38"/>
      <c r="Y172" s="38"/>
      <c r="Z172" s="38"/>
      <c r="AA172" s="38"/>
      <c r="AB172" s="38"/>
      <c r="AC172" s="38"/>
      <c r="AD172" s="38" t="s">
        <v>42</v>
      </c>
      <c r="AE172" s="38" t="s">
        <v>32</v>
      </c>
      <c r="AF172" s="38"/>
      <c r="AG172" s="38"/>
      <c r="AH172" s="38"/>
      <c r="AI172" s="38"/>
      <c r="AJ172" s="38"/>
      <c r="AK172" s="38"/>
      <c r="AL172" s="115"/>
    </row>
    <row r="173" spans="1:48" s="19" customFormat="1" x14ac:dyDescent="0.25">
      <c r="A173" s="50" t="s">
        <v>264</v>
      </c>
      <c r="B173" t="s">
        <v>197</v>
      </c>
      <c r="C173" s="7">
        <v>2016</v>
      </c>
      <c r="D173" t="s">
        <v>99</v>
      </c>
      <c r="E173" s="19" t="s">
        <v>29</v>
      </c>
      <c r="F173" s="47">
        <v>46.5</v>
      </c>
      <c r="G173" s="37">
        <v>126233</v>
      </c>
      <c r="H173" s="19" t="s">
        <v>30</v>
      </c>
      <c r="I173" s="19">
        <v>33304</v>
      </c>
      <c r="J173" s="19" t="s">
        <v>198</v>
      </c>
      <c r="K173" s="19" t="s">
        <v>185</v>
      </c>
      <c r="L173" s="19" t="s">
        <v>102</v>
      </c>
      <c r="M173" s="37">
        <v>27.3</v>
      </c>
      <c r="N173" s="19" t="s">
        <v>45</v>
      </c>
      <c r="O173" s="25" t="s">
        <v>44</v>
      </c>
      <c r="P173" s="63" t="s">
        <v>34</v>
      </c>
      <c r="Q173" s="25">
        <v>0.87</v>
      </c>
      <c r="R173" s="21">
        <v>0.82</v>
      </c>
      <c r="S173" s="25">
        <v>0.93</v>
      </c>
      <c r="T173" s="95">
        <f t="shared" si="10"/>
        <v>-0.13926206733350766</v>
      </c>
      <c r="U173" s="94">
        <f t="shared" si="11"/>
        <v>-0.19845093872383832</v>
      </c>
      <c r="V173" s="94">
        <f t="shared" si="12"/>
        <v>-7.2570692834835374E-2</v>
      </c>
      <c r="W173" s="94">
        <f t="shared" si="13"/>
        <v>3.2112897453474384E-2</v>
      </c>
      <c r="X173" s="25"/>
      <c r="Y173" s="25"/>
      <c r="Z173" s="25" t="s">
        <v>45</v>
      </c>
      <c r="AA173" s="25" t="s">
        <v>44</v>
      </c>
      <c r="AB173" s="25"/>
      <c r="AC173" s="25"/>
      <c r="AD173" s="25"/>
      <c r="AE173" s="25"/>
      <c r="AF173" s="25"/>
      <c r="AG173" s="25"/>
      <c r="AH173" s="25"/>
      <c r="AI173" s="25"/>
      <c r="AJ173" s="25"/>
      <c r="AK173" s="25"/>
      <c r="AL173" s="106" t="s">
        <v>199</v>
      </c>
      <c r="AM173" s="19" t="s">
        <v>35</v>
      </c>
      <c r="AN173" s="26" t="s">
        <v>200</v>
      </c>
      <c r="AO173" s="19" t="s">
        <v>35</v>
      </c>
      <c r="AP173" s="19" t="s">
        <v>35</v>
      </c>
      <c r="AQ173" s="19" t="s">
        <v>35</v>
      </c>
      <c r="AR173" s="19" t="s">
        <v>35</v>
      </c>
      <c r="AT173" s="19" t="s">
        <v>35</v>
      </c>
      <c r="AU173" s="19" t="s">
        <v>35</v>
      </c>
      <c r="AV173" s="19" t="s">
        <v>35</v>
      </c>
    </row>
    <row r="174" spans="1:48" s="19" customFormat="1" x14ac:dyDescent="0.25">
      <c r="A174" s="50" t="s">
        <v>264</v>
      </c>
      <c r="N174" s="19" t="s">
        <v>46</v>
      </c>
      <c r="O174" s="25" t="s">
        <v>44</v>
      </c>
      <c r="P174" s="63" t="s">
        <v>34</v>
      </c>
      <c r="Q174" s="25">
        <v>0.73</v>
      </c>
      <c r="R174" s="21">
        <v>0.7</v>
      </c>
      <c r="S174" s="25">
        <v>0.77</v>
      </c>
      <c r="T174" s="95">
        <f t="shared" si="10"/>
        <v>-0.31471074483970024</v>
      </c>
      <c r="U174" s="94">
        <f t="shared" si="11"/>
        <v>-0.35667494393873245</v>
      </c>
      <c r="V174" s="94">
        <f t="shared" si="12"/>
        <v>-0.26136476413440751</v>
      </c>
      <c r="W174" s="94">
        <f t="shared" si="13"/>
        <v>2.4314267967249635E-2</v>
      </c>
      <c r="X174" s="25"/>
      <c r="Y174" s="25"/>
      <c r="Z174" s="25" t="s">
        <v>46</v>
      </c>
      <c r="AA174" s="25" t="s">
        <v>44</v>
      </c>
      <c r="AB174" s="25"/>
      <c r="AC174" s="25"/>
      <c r="AD174" s="25"/>
      <c r="AE174" s="25"/>
      <c r="AF174" s="25"/>
      <c r="AG174" s="25"/>
      <c r="AH174" s="25"/>
      <c r="AI174" s="25"/>
      <c r="AJ174" s="25"/>
      <c r="AK174" s="25"/>
      <c r="AL174" s="106"/>
    </row>
    <row r="175" spans="1:48" s="19" customFormat="1" x14ac:dyDescent="0.25">
      <c r="A175" s="50" t="s">
        <v>264</v>
      </c>
      <c r="N175" s="19" t="s">
        <v>97</v>
      </c>
      <c r="O175" s="25" t="s">
        <v>44</v>
      </c>
      <c r="P175" s="63" t="s">
        <v>34</v>
      </c>
      <c r="Q175" s="36">
        <v>1.4492555528960376</v>
      </c>
      <c r="R175" s="21">
        <v>1.2404128163236627</v>
      </c>
      <c r="S175" s="36">
        <v>1.7121988968574884</v>
      </c>
      <c r="T175" s="95">
        <f t="shared" si="10"/>
        <v>0.37105001279568312</v>
      </c>
      <c r="U175" s="94">
        <f t="shared" si="11"/>
        <v>0.21544424060263104</v>
      </c>
      <c r="V175" s="94">
        <f t="shared" si="12"/>
        <v>0.53777844904236372</v>
      </c>
      <c r="W175" s="94">
        <f t="shared" si="13"/>
        <v>8.2229624737937199E-2</v>
      </c>
      <c r="X175" s="36"/>
      <c r="Y175" s="36"/>
      <c r="Z175" s="36" t="s">
        <v>97</v>
      </c>
      <c r="AA175" s="36" t="s">
        <v>44</v>
      </c>
      <c r="AB175" s="36"/>
      <c r="AC175" s="36"/>
      <c r="AD175" s="36"/>
      <c r="AE175" s="36"/>
      <c r="AF175" s="36"/>
      <c r="AG175" s="36"/>
      <c r="AH175" s="36"/>
      <c r="AI175" s="36"/>
      <c r="AJ175" s="36"/>
      <c r="AK175" s="36"/>
      <c r="AL175" s="106"/>
    </row>
    <row r="176" spans="1:48" s="19" customFormat="1" x14ac:dyDescent="0.25">
      <c r="A176" s="50" t="s">
        <v>264</v>
      </c>
      <c r="N176" s="25" t="s">
        <v>201</v>
      </c>
      <c r="O176" s="25" t="s">
        <v>44</v>
      </c>
      <c r="P176" s="63" t="s">
        <v>34</v>
      </c>
      <c r="Q176" s="36">
        <v>0.83407935431828084</v>
      </c>
      <c r="R176" s="21">
        <v>0.7899570526933728</v>
      </c>
      <c r="S176" s="36">
        <v>0.90297989877959073</v>
      </c>
      <c r="T176" s="95">
        <f t="shared" si="10"/>
        <v>-0.18142673208708837</v>
      </c>
      <c r="U176" s="94">
        <f t="shared" si="11"/>
        <v>-0.23577669867810319</v>
      </c>
      <c r="V176" s="94">
        <f t="shared" si="12"/>
        <v>-0.10205498630063788</v>
      </c>
      <c r="W176" s="94">
        <f t="shared" si="13"/>
        <v>3.4113308299914012E-2</v>
      </c>
      <c r="X176" s="36"/>
      <c r="Y176" s="36"/>
      <c r="Z176" s="36"/>
      <c r="AA176" s="36"/>
      <c r="AB176" s="36"/>
      <c r="AC176" s="36"/>
      <c r="AD176" s="36"/>
      <c r="AE176" s="36"/>
      <c r="AF176" s="36"/>
      <c r="AG176" s="36"/>
      <c r="AH176" s="36" t="s">
        <v>201</v>
      </c>
      <c r="AI176" s="36" t="s">
        <v>44</v>
      </c>
      <c r="AJ176" s="36"/>
      <c r="AK176" s="36"/>
      <c r="AL176" s="106"/>
    </row>
    <row r="177" spans="1:48" s="19" customFormat="1" x14ac:dyDescent="0.25">
      <c r="A177" s="50" t="s">
        <v>264</v>
      </c>
      <c r="B177" s="22"/>
      <c r="C177" s="22"/>
      <c r="D177" s="22"/>
      <c r="E177" s="22"/>
      <c r="F177" s="22"/>
      <c r="G177" s="22"/>
      <c r="H177" s="22"/>
      <c r="I177" s="22"/>
      <c r="J177" s="22"/>
      <c r="K177" s="22"/>
      <c r="L177" s="22"/>
      <c r="M177" s="22"/>
      <c r="N177" s="22" t="s">
        <v>202</v>
      </c>
      <c r="O177" s="18" t="s">
        <v>44</v>
      </c>
      <c r="P177" s="59" t="s">
        <v>34</v>
      </c>
      <c r="Q177" s="38">
        <v>0.42533072347601725</v>
      </c>
      <c r="R177" s="24">
        <v>0.29834297029053986</v>
      </c>
      <c r="S177" s="38">
        <v>0.50643131310538436</v>
      </c>
      <c r="T177" s="96">
        <f t="shared" si="10"/>
        <v>-0.85488823979250972</v>
      </c>
      <c r="U177" s="97">
        <f t="shared" si="11"/>
        <v>-1.2095115472472564</v>
      </c>
      <c r="V177" s="97">
        <f t="shared" si="12"/>
        <v>-0.68036657533758604</v>
      </c>
      <c r="W177" s="97">
        <f t="shared" si="13"/>
        <v>0.13498844160139431</v>
      </c>
      <c r="X177" s="38"/>
      <c r="Y177" s="38"/>
      <c r="Z177" s="38"/>
      <c r="AA177" s="38"/>
      <c r="AB177" s="38"/>
      <c r="AC177" s="38"/>
      <c r="AD177" s="38"/>
      <c r="AE177" s="38"/>
      <c r="AF177" s="38"/>
      <c r="AG177" s="38"/>
      <c r="AH177" s="38" t="s">
        <v>202</v>
      </c>
      <c r="AI177" s="38" t="s">
        <v>44</v>
      </c>
      <c r="AJ177" s="38"/>
      <c r="AK177" s="126"/>
      <c r="AL177" s="106"/>
    </row>
    <row r="178" spans="1:48" s="25" customFormat="1" x14ac:dyDescent="0.25">
      <c r="A178" s="50" t="s">
        <v>265</v>
      </c>
      <c r="D178" s="25" t="s">
        <v>104</v>
      </c>
      <c r="E178" s="25" t="s">
        <v>105</v>
      </c>
      <c r="I178" s="92">
        <v>20314</v>
      </c>
      <c r="N178" s="25" t="s">
        <v>36</v>
      </c>
      <c r="O178" s="25" t="s">
        <v>32</v>
      </c>
      <c r="P178" s="63" t="s">
        <v>34</v>
      </c>
      <c r="Q178" s="25">
        <v>0.94</v>
      </c>
      <c r="R178" s="36">
        <v>0.93</v>
      </c>
      <c r="S178" s="25">
        <v>0.96</v>
      </c>
      <c r="T178" s="95">
        <f t="shared" si="10"/>
        <v>-6.1875403718087529E-2</v>
      </c>
      <c r="U178" s="94">
        <f t="shared" si="11"/>
        <v>-7.2570692834835374E-2</v>
      </c>
      <c r="V178" s="94">
        <f t="shared" si="12"/>
        <v>-4.0821994520255166E-2</v>
      </c>
      <c r="W178" s="94">
        <f t="shared" si="13"/>
        <v>8.0993064960836539E-3</v>
      </c>
      <c r="X178" s="25" t="s">
        <v>36</v>
      </c>
      <c r="Y178" s="25" t="s">
        <v>32</v>
      </c>
      <c r="AL178" s="116"/>
    </row>
    <row r="179" spans="1:48" s="25" customFormat="1" x14ac:dyDescent="0.25">
      <c r="A179" s="50" t="s">
        <v>265</v>
      </c>
      <c r="N179" s="25" t="s">
        <v>44</v>
      </c>
      <c r="O179" s="25" t="s">
        <v>32</v>
      </c>
      <c r="P179" s="63" t="s">
        <v>34</v>
      </c>
      <c r="Q179" s="25">
        <v>1.08</v>
      </c>
      <c r="R179" s="36">
        <v>1.04</v>
      </c>
      <c r="S179" s="25">
        <v>1.1200000000000001</v>
      </c>
      <c r="T179" s="95">
        <f t="shared" si="10"/>
        <v>7.6961041136128394E-2</v>
      </c>
      <c r="U179" s="94">
        <f t="shared" si="11"/>
        <v>3.9220713153281329E-2</v>
      </c>
      <c r="V179" s="94">
        <f t="shared" si="12"/>
        <v>0.11332868530700327</v>
      </c>
      <c r="W179" s="94">
        <f t="shared" si="13"/>
        <v>1.8905442179989518E-2</v>
      </c>
      <c r="Z179" s="25" t="s">
        <v>44</v>
      </c>
      <c r="AA179" s="25" t="s">
        <v>32</v>
      </c>
      <c r="AL179" s="116"/>
    </row>
    <row r="180" spans="1:48" s="25" customFormat="1" x14ac:dyDescent="0.25">
      <c r="A180" s="50" t="s">
        <v>265</v>
      </c>
      <c r="N180" s="25" t="s">
        <v>46</v>
      </c>
      <c r="O180" s="25" t="s">
        <v>32</v>
      </c>
      <c r="P180" s="63" t="s">
        <v>34</v>
      </c>
      <c r="Q180" s="25">
        <v>0.74</v>
      </c>
      <c r="R180" s="36">
        <v>0.69</v>
      </c>
      <c r="S180" s="25">
        <v>0.79</v>
      </c>
      <c r="T180" s="95">
        <f t="shared" si="10"/>
        <v>-0.30110509278392161</v>
      </c>
      <c r="U180" s="94">
        <f t="shared" si="11"/>
        <v>-0.37106368139083207</v>
      </c>
      <c r="V180" s="94">
        <f t="shared" si="12"/>
        <v>-0.23572233352106983</v>
      </c>
      <c r="W180" s="94">
        <f t="shared" si="13"/>
        <v>3.4526488208396232E-2</v>
      </c>
      <c r="Z180" s="25" t="s">
        <v>46</v>
      </c>
      <c r="AA180" s="25" t="s">
        <v>32</v>
      </c>
      <c r="AL180" s="116"/>
    </row>
    <row r="181" spans="1:48" s="25" customFormat="1" x14ac:dyDescent="0.25">
      <c r="A181" s="50" t="s">
        <v>265</v>
      </c>
      <c r="N181" s="25" t="s">
        <v>45</v>
      </c>
      <c r="O181" s="25" t="s">
        <v>32</v>
      </c>
      <c r="P181" s="63" t="s">
        <v>34</v>
      </c>
      <c r="Q181" s="25">
        <v>0.88</v>
      </c>
      <c r="R181" s="36">
        <v>0.84</v>
      </c>
      <c r="S181" s="25">
        <v>0.92</v>
      </c>
      <c r="T181" s="95">
        <f t="shared" si="10"/>
        <v>-0.12783337150988489</v>
      </c>
      <c r="U181" s="94">
        <f t="shared" si="11"/>
        <v>-0.1743533871447778</v>
      </c>
      <c r="V181" s="94">
        <f t="shared" si="12"/>
        <v>-8.3381608939051013E-2</v>
      </c>
      <c r="W181" s="94">
        <f t="shared" si="13"/>
        <v>2.3207512537405477E-2</v>
      </c>
      <c r="Z181" s="25" t="s">
        <v>45</v>
      </c>
      <c r="AA181" s="25" t="s">
        <v>32</v>
      </c>
      <c r="AL181" s="116"/>
    </row>
    <row r="182" spans="1:48" s="25" customFormat="1" x14ac:dyDescent="0.25">
      <c r="A182" s="50" t="s">
        <v>265</v>
      </c>
      <c r="N182" s="25" t="s">
        <v>97</v>
      </c>
      <c r="O182" s="25" t="s">
        <v>32</v>
      </c>
      <c r="P182" s="63" t="s">
        <v>34</v>
      </c>
      <c r="Q182" s="36">
        <v>1.2121584371690033</v>
      </c>
      <c r="R182" s="36">
        <v>1</v>
      </c>
      <c r="S182" s="36">
        <v>1.4806917422947963</v>
      </c>
      <c r="T182" s="95">
        <f t="shared" si="10"/>
        <v>0.19240260284032099</v>
      </c>
      <c r="U182" s="94">
        <f t="shared" si="11"/>
        <v>0</v>
      </c>
      <c r="V182" s="94">
        <f t="shared" si="12"/>
        <v>0.39250937202416175</v>
      </c>
      <c r="W182" s="94">
        <f t="shared" si="13"/>
        <v>0.1001317809980596</v>
      </c>
      <c r="X182" s="36"/>
      <c r="Y182" s="36"/>
      <c r="Z182" s="36" t="s">
        <v>97</v>
      </c>
      <c r="AA182" s="36" t="s">
        <v>32</v>
      </c>
      <c r="AB182" s="36"/>
      <c r="AC182" s="36"/>
      <c r="AD182" s="36"/>
      <c r="AE182" s="36"/>
      <c r="AF182" s="36"/>
      <c r="AG182" s="36"/>
      <c r="AH182" s="36"/>
      <c r="AI182" s="36"/>
      <c r="AJ182" s="36"/>
      <c r="AK182" s="36"/>
      <c r="AL182" s="116"/>
    </row>
    <row r="183" spans="1:48" s="25" customFormat="1" x14ac:dyDescent="0.25">
      <c r="A183" s="50" t="s">
        <v>265</v>
      </c>
      <c r="N183" s="25" t="s">
        <v>201</v>
      </c>
      <c r="O183" s="25" t="s">
        <v>32</v>
      </c>
      <c r="P183" s="63" t="s">
        <v>34</v>
      </c>
      <c r="Q183" s="36">
        <v>0.81183836026637723</v>
      </c>
      <c r="R183" s="36">
        <v>0.74726564547020358</v>
      </c>
      <c r="S183" s="36">
        <v>0.87964818961900892</v>
      </c>
      <c r="T183" s="95">
        <f t="shared" si="10"/>
        <v>-0.20845402234762755</v>
      </c>
      <c r="U183" s="94">
        <f t="shared" si="11"/>
        <v>-0.29133454063987885</v>
      </c>
      <c r="V183" s="94">
        <f t="shared" si="12"/>
        <v>-0.12823323596887642</v>
      </c>
      <c r="W183" s="94">
        <f t="shared" si="13"/>
        <v>4.1608239914356186E-2</v>
      </c>
      <c r="X183" s="36"/>
      <c r="Y183" s="36"/>
      <c r="Z183" s="36"/>
      <c r="AA183" s="36"/>
      <c r="AB183" s="36"/>
      <c r="AC183" s="36"/>
      <c r="AD183" s="36"/>
      <c r="AE183" s="36"/>
      <c r="AF183" s="36"/>
      <c r="AG183" s="36"/>
      <c r="AH183" s="36" t="s">
        <v>201</v>
      </c>
      <c r="AI183" s="36" t="s">
        <v>32</v>
      </c>
      <c r="AJ183" s="36"/>
      <c r="AK183" s="36"/>
      <c r="AL183" s="116"/>
    </row>
    <row r="184" spans="1:48" s="25" customFormat="1" x14ac:dyDescent="0.25">
      <c r="A184" s="50" t="s">
        <v>265</v>
      </c>
      <c r="B184" s="18"/>
      <c r="C184" s="18"/>
      <c r="N184" s="12" t="s">
        <v>202</v>
      </c>
      <c r="O184" s="25" t="s">
        <v>32</v>
      </c>
      <c r="P184" s="59" t="s">
        <v>34</v>
      </c>
      <c r="Q184" s="36">
        <v>0.50643131310538436</v>
      </c>
      <c r="R184" s="36">
        <v>0.29834297029053986</v>
      </c>
      <c r="S184" s="36">
        <v>1</v>
      </c>
      <c r="T184" s="96">
        <f t="shared" si="10"/>
        <v>-0.68036657533758604</v>
      </c>
      <c r="U184" s="97">
        <f t="shared" si="11"/>
        <v>-1.2095115472472564</v>
      </c>
      <c r="V184" s="97">
        <f t="shared" si="12"/>
        <v>0</v>
      </c>
      <c r="W184" s="97">
        <f t="shared" si="13"/>
        <v>0.30855453142181599</v>
      </c>
      <c r="X184" s="38"/>
      <c r="Y184" s="38"/>
      <c r="Z184" s="38"/>
      <c r="AA184" s="38"/>
      <c r="AB184" s="38"/>
      <c r="AC184" s="38"/>
      <c r="AD184" s="38"/>
      <c r="AE184" s="38"/>
      <c r="AF184" s="38"/>
      <c r="AG184" s="38"/>
      <c r="AH184" s="38" t="s">
        <v>202</v>
      </c>
      <c r="AI184" s="38" t="s">
        <v>32</v>
      </c>
      <c r="AJ184" s="38"/>
      <c r="AK184" s="126"/>
      <c r="AL184" s="116"/>
    </row>
    <row r="185" spans="1:48" s="25" customFormat="1" x14ac:dyDescent="0.25">
      <c r="A185" s="50" t="s">
        <v>266</v>
      </c>
      <c r="D185" s="33" t="s">
        <v>109</v>
      </c>
      <c r="E185" s="33" t="s">
        <v>62</v>
      </c>
      <c r="F185" s="33"/>
      <c r="G185" s="33"/>
      <c r="H185" s="33"/>
      <c r="I185" s="93">
        <v>12990</v>
      </c>
      <c r="J185" s="33"/>
      <c r="K185" s="33"/>
      <c r="L185" s="33"/>
      <c r="M185" s="33"/>
      <c r="N185" s="33" t="s">
        <v>36</v>
      </c>
      <c r="O185" s="33" t="s">
        <v>32</v>
      </c>
      <c r="P185" s="63" t="s">
        <v>34</v>
      </c>
      <c r="Q185" s="33">
        <v>0.97</v>
      </c>
      <c r="R185" s="56">
        <v>0.95</v>
      </c>
      <c r="S185" s="33">
        <v>0.99</v>
      </c>
      <c r="T185" s="95">
        <f t="shared" si="10"/>
        <v>-3.0459207484708574E-2</v>
      </c>
      <c r="U185" s="94">
        <f t="shared" si="11"/>
        <v>-5.1293294387550578E-2</v>
      </c>
      <c r="V185" s="94">
        <f t="shared" si="12"/>
        <v>-1.0050335853501451E-2</v>
      </c>
      <c r="W185" s="94">
        <f t="shared" si="13"/>
        <v>1.0521356140737567E-2</v>
      </c>
      <c r="X185" s="25" t="s">
        <v>36</v>
      </c>
      <c r="Y185" s="25" t="s">
        <v>32</v>
      </c>
      <c r="AL185" s="116"/>
    </row>
    <row r="186" spans="1:48" s="25" customFormat="1" x14ac:dyDescent="0.25">
      <c r="A186" s="50" t="s">
        <v>266</v>
      </c>
      <c r="N186" s="25" t="s">
        <v>44</v>
      </c>
      <c r="O186" s="25" t="s">
        <v>32</v>
      </c>
      <c r="P186" s="63" t="s">
        <v>34</v>
      </c>
      <c r="Q186" s="25">
        <v>1.07</v>
      </c>
      <c r="R186" s="36">
        <v>1.01</v>
      </c>
      <c r="S186" s="25">
        <v>1.1399999999999999</v>
      </c>
      <c r="T186" s="95">
        <f t="shared" si="10"/>
        <v>6.7658648473814864E-2</v>
      </c>
      <c r="U186" s="94">
        <f t="shared" si="11"/>
        <v>9.950330853168092E-3</v>
      </c>
      <c r="V186" s="94">
        <f t="shared" si="12"/>
        <v>0.131028262406404</v>
      </c>
      <c r="W186" s="94">
        <f t="shared" si="13"/>
        <v>3.0887794763892577E-2</v>
      </c>
      <c r="Z186" s="25" t="s">
        <v>44</v>
      </c>
      <c r="AA186" s="25" t="s">
        <v>32</v>
      </c>
      <c r="AL186" s="116"/>
    </row>
    <row r="187" spans="1:48" s="25" customFormat="1" x14ac:dyDescent="0.25">
      <c r="A187" s="50" t="s">
        <v>266</v>
      </c>
      <c r="N187" s="25" t="s">
        <v>46</v>
      </c>
      <c r="O187" s="25" t="s">
        <v>32</v>
      </c>
      <c r="P187" s="63" t="s">
        <v>34</v>
      </c>
      <c r="Q187" s="25">
        <v>0.71</v>
      </c>
      <c r="R187" s="36">
        <v>0.65</v>
      </c>
      <c r="S187" s="25">
        <v>0.79</v>
      </c>
      <c r="T187" s="95">
        <f t="shared" si="10"/>
        <v>-0.34249030894677601</v>
      </c>
      <c r="U187" s="94">
        <f t="shared" si="11"/>
        <v>-0.43078291609245423</v>
      </c>
      <c r="V187" s="94">
        <f t="shared" si="12"/>
        <v>-0.23572233352106983</v>
      </c>
      <c r="W187" s="94">
        <f t="shared" si="13"/>
        <v>4.9761266679230941E-2</v>
      </c>
      <c r="Z187" s="25" t="s">
        <v>46</v>
      </c>
      <c r="AA187" s="25" t="s">
        <v>32</v>
      </c>
      <c r="AL187" s="116"/>
    </row>
    <row r="188" spans="1:48" s="25" customFormat="1" x14ac:dyDescent="0.25">
      <c r="A188" s="50" t="s">
        <v>266</v>
      </c>
      <c r="N188" s="25" t="s">
        <v>45</v>
      </c>
      <c r="O188" s="25" t="s">
        <v>32</v>
      </c>
      <c r="P188" s="63" t="s">
        <v>34</v>
      </c>
      <c r="Q188" s="25">
        <v>0.95</v>
      </c>
      <c r="R188" s="36">
        <v>0.89</v>
      </c>
      <c r="S188" s="25">
        <v>1.02</v>
      </c>
      <c r="T188" s="95">
        <f t="shared" si="10"/>
        <v>-5.1293294387550578E-2</v>
      </c>
      <c r="U188" s="94">
        <f t="shared" si="11"/>
        <v>-0.11653381625595151</v>
      </c>
      <c r="V188" s="94">
        <f t="shared" si="12"/>
        <v>1.980262729617973E-2</v>
      </c>
      <c r="W188" s="94">
        <f t="shared" si="13"/>
        <v>3.4780343810429992E-2</v>
      </c>
      <c r="Z188" s="25" t="s">
        <v>45</v>
      </c>
      <c r="AA188" s="25" t="s">
        <v>32</v>
      </c>
      <c r="AL188" s="116"/>
    </row>
    <row r="189" spans="1:48" s="25" customFormat="1" x14ac:dyDescent="0.25">
      <c r="A189" s="50" t="s">
        <v>266</v>
      </c>
      <c r="N189" s="25" t="s">
        <v>97</v>
      </c>
      <c r="O189" s="25" t="s">
        <v>32</v>
      </c>
      <c r="P189" s="63" t="s">
        <v>34</v>
      </c>
      <c r="Q189" s="36">
        <v>2.0785572742650129</v>
      </c>
      <c r="R189" s="36">
        <v>1.5774409656148782</v>
      </c>
      <c r="S189" s="36">
        <v>2.7556759606310757</v>
      </c>
      <c r="T189" s="95">
        <f t="shared" si="10"/>
        <v>0.73167403490704996</v>
      </c>
      <c r="U189" s="94">
        <f t="shared" si="11"/>
        <v>0.45580389198488647</v>
      </c>
      <c r="V189" s="94">
        <f t="shared" si="12"/>
        <v>1.0136627702704111</v>
      </c>
      <c r="W189" s="94">
        <f t="shared" si="13"/>
        <v>0.14231355226053249</v>
      </c>
      <c r="X189" s="36"/>
      <c r="Y189" s="36"/>
      <c r="Z189" s="36" t="s">
        <v>97</v>
      </c>
      <c r="AA189" s="36" t="s">
        <v>32</v>
      </c>
      <c r="AB189" s="36"/>
      <c r="AC189" s="36"/>
      <c r="AD189" s="36"/>
      <c r="AE189" s="36"/>
      <c r="AF189" s="36"/>
      <c r="AG189" s="36"/>
      <c r="AJ189" s="36"/>
      <c r="AK189" s="36"/>
      <c r="AL189" s="116"/>
    </row>
    <row r="190" spans="1:48" s="25" customFormat="1" x14ac:dyDescent="0.25">
      <c r="A190" s="50" t="s">
        <v>266</v>
      </c>
      <c r="N190" s="25" t="s">
        <v>201</v>
      </c>
      <c r="O190" s="25" t="s">
        <v>32</v>
      </c>
      <c r="P190" s="63" t="s">
        <v>34</v>
      </c>
      <c r="Q190" s="36">
        <v>0.72645159288145278</v>
      </c>
      <c r="R190" s="36">
        <v>0.64669308207216802</v>
      </c>
      <c r="S190" s="36">
        <v>0.81183836026637723</v>
      </c>
      <c r="T190" s="95">
        <f t="shared" si="10"/>
        <v>-0.31958342877471224</v>
      </c>
      <c r="U190" s="94">
        <f t="shared" si="11"/>
        <v>-0.43588346786194454</v>
      </c>
      <c r="V190" s="94">
        <f t="shared" si="12"/>
        <v>-0.20845402234762755</v>
      </c>
      <c r="W190" s="94">
        <f t="shared" si="13"/>
        <v>5.8018781343513702E-2</v>
      </c>
      <c r="X190" s="36"/>
      <c r="Y190" s="36"/>
      <c r="Z190" s="36"/>
      <c r="AA190" s="36"/>
      <c r="AB190" s="36"/>
      <c r="AC190" s="36"/>
      <c r="AD190" s="36"/>
      <c r="AE190" s="36"/>
      <c r="AF190" s="36"/>
      <c r="AG190" s="36"/>
      <c r="AH190" s="36" t="s">
        <v>201</v>
      </c>
      <c r="AI190" s="36" t="s">
        <v>32</v>
      </c>
      <c r="AJ190" s="36"/>
      <c r="AK190" s="36"/>
      <c r="AL190" s="116"/>
    </row>
    <row r="191" spans="1:48" s="18" customFormat="1" x14ac:dyDescent="0.25">
      <c r="A191" s="58" t="s">
        <v>266</v>
      </c>
      <c r="N191" s="18" t="s">
        <v>202</v>
      </c>
      <c r="O191" s="18" t="s">
        <v>32</v>
      </c>
      <c r="P191" s="59" t="s">
        <v>34</v>
      </c>
      <c r="Q191" s="38">
        <v>0.60190632139762101</v>
      </c>
      <c r="R191" s="38">
        <v>0.35655858150339848</v>
      </c>
      <c r="S191" s="38">
        <v>1.1803828648078205</v>
      </c>
      <c r="T191" s="96">
        <f t="shared" si="10"/>
        <v>-0.50765345807847617</v>
      </c>
      <c r="U191" s="97">
        <f t="shared" si="11"/>
        <v>-1.0312567286347922</v>
      </c>
      <c r="V191" s="97">
        <f t="shared" si="12"/>
        <v>0.16583884755280148</v>
      </c>
      <c r="W191" s="97">
        <f t="shared" si="13"/>
        <v>0.30538713368908654</v>
      </c>
      <c r="X191" s="38"/>
      <c r="Y191" s="38"/>
      <c r="Z191" s="38"/>
      <c r="AA191" s="38"/>
      <c r="AB191" s="38"/>
      <c r="AC191" s="38"/>
      <c r="AD191" s="38"/>
      <c r="AE191" s="38"/>
      <c r="AF191" s="38"/>
      <c r="AG191" s="38"/>
      <c r="AH191" s="38" t="s">
        <v>202</v>
      </c>
      <c r="AI191" s="38" t="s">
        <v>32</v>
      </c>
      <c r="AJ191" s="38"/>
      <c r="AK191" s="38"/>
      <c r="AL191" s="118"/>
    </row>
    <row r="192" spans="1:48" s="52" customFormat="1" x14ac:dyDescent="0.25">
      <c r="A192" s="82">
        <v>181</v>
      </c>
      <c r="B192" s="78" t="s">
        <v>203</v>
      </c>
      <c r="C192" s="79">
        <v>2020</v>
      </c>
      <c r="D192" s="78" t="s">
        <v>155</v>
      </c>
      <c r="E192" s="52" t="s">
        <v>29</v>
      </c>
      <c r="F192" s="72">
        <v>40.799999999999997</v>
      </c>
      <c r="G192" s="52">
        <v>14305</v>
      </c>
      <c r="H192" s="52" t="s">
        <v>30</v>
      </c>
      <c r="I192" s="52">
        <v>1006</v>
      </c>
      <c r="J192" s="83" t="s">
        <v>204</v>
      </c>
      <c r="K192" s="52" t="s">
        <v>157</v>
      </c>
      <c r="L192" s="72" t="s">
        <v>158</v>
      </c>
      <c r="M192" s="52">
        <v>14</v>
      </c>
      <c r="N192" s="81" t="s">
        <v>209</v>
      </c>
      <c r="O192" s="81" t="s">
        <v>210</v>
      </c>
      <c r="P192" s="84" t="s">
        <v>34</v>
      </c>
      <c r="Q192" s="54">
        <v>0.94488012195291016</v>
      </c>
      <c r="R192" s="55">
        <v>0.89064639781835209</v>
      </c>
      <c r="S192" s="54">
        <v>0.99722330290959127</v>
      </c>
      <c r="T192" s="100">
        <f t="shared" si="10"/>
        <v>-5.6697214611465561E-2</v>
      </c>
      <c r="U192" s="101">
        <f t="shared" si="11"/>
        <v>-0.11580779019312645</v>
      </c>
      <c r="V192" s="101">
        <f t="shared" si="12"/>
        <v>-2.7805592648237425E-3</v>
      </c>
      <c r="W192" s="101">
        <f t="shared" si="13"/>
        <v>2.8834006881836273E-2</v>
      </c>
      <c r="X192" s="54"/>
      <c r="Y192" s="54"/>
      <c r="Z192" s="54"/>
      <c r="AA192" s="54"/>
      <c r="AB192" s="54"/>
      <c r="AC192" s="54"/>
      <c r="AD192" s="54"/>
      <c r="AE192" s="54"/>
      <c r="AF192" s="54" t="s">
        <v>209</v>
      </c>
      <c r="AG192" s="54" t="s">
        <v>210</v>
      </c>
      <c r="AH192" s="54"/>
      <c r="AI192" s="54"/>
      <c r="AJ192" s="54"/>
      <c r="AK192" s="54"/>
      <c r="AL192" s="122" t="s">
        <v>205</v>
      </c>
      <c r="AM192" s="52" t="s">
        <v>35</v>
      </c>
      <c r="AN192" s="52" t="s">
        <v>35</v>
      </c>
      <c r="AO192" s="52" t="s">
        <v>35</v>
      </c>
      <c r="AP192" s="52" t="s">
        <v>35</v>
      </c>
      <c r="AQ192" s="52" t="s">
        <v>35</v>
      </c>
      <c r="AR192" s="52" t="s">
        <v>35</v>
      </c>
      <c r="AS192" s="52" t="s">
        <v>35</v>
      </c>
      <c r="AT192" s="52" t="s">
        <v>35</v>
      </c>
      <c r="AU192" s="52" t="s">
        <v>35</v>
      </c>
      <c r="AV192" s="52" t="s">
        <v>35</v>
      </c>
    </row>
    <row r="193" spans="1:48" s="19" customFormat="1" x14ac:dyDescent="0.25">
      <c r="A193" s="50">
        <v>190</v>
      </c>
      <c r="B193" t="s">
        <v>206</v>
      </c>
      <c r="C193" s="7">
        <v>2022</v>
      </c>
      <c r="D193" t="s">
        <v>149</v>
      </c>
      <c r="E193" s="19" t="s">
        <v>29</v>
      </c>
      <c r="F193" s="19">
        <v>46</v>
      </c>
      <c r="G193" s="19">
        <v>35692</v>
      </c>
      <c r="H193" s="19" t="s">
        <v>30</v>
      </c>
      <c r="I193" s="19">
        <v>3854</v>
      </c>
      <c r="J193" s="19" t="s">
        <v>207</v>
      </c>
      <c r="K193" s="25" t="s">
        <v>175</v>
      </c>
      <c r="L193" s="25" t="s">
        <v>152</v>
      </c>
      <c r="M193" s="19">
        <v>7.1</v>
      </c>
      <c r="N193" s="25" t="s">
        <v>36</v>
      </c>
      <c r="O193" s="25" t="s">
        <v>32</v>
      </c>
      <c r="P193" s="63" t="s">
        <v>34</v>
      </c>
      <c r="Q193" s="36">
        <v>1</v>
      </c>
      <c r="R193" s="21">
        <v>0.97</v>
      </c>
      <c r="S193" s="25">
        <v>1.02</v>
      </c>
      <c r="T193" s="95">
        <f t="shared" si="10"/>
        <v>0</v>
      </c>
      <c r="U193" s="94">
        <f t="shared" si="11"/>
        <v>-3.0459207484708574E-2</v>
      </c>
      <c r="V193" s="94">
        <f t="shared" si="12"/>
        <v>1.980262729617973E-2</v>
      </c>
      <c r="W193" s="94">
        <f t="shared" si="13"/>
        <v>1.2822132136327071E-2</v>
      </c>
      <c r="X193" s="25" t="s">
        <v>36</v>
      </c>
      <c r="Y193" s="25" t="s">
        <v>32</v>
      </c>
      <c r="Z193" s="25"/>
      <c r="AA193" s="25"/>
      <c r="AB193" s="25"/>
      <c r="AC193" s="25"/>
      <c r="AD193" s="25"/>
      <c r="AE193" s="25"/>
      <c r="AF193" s="25"/>
      <c r="AG193" s="25"/>
      <c r="AH193" s="25"/>
      <c r="AI193" s="25"/>
      <c r="AJ193" s="25"/>
      <c r="AK193" s="25"/>
      <c r="AL193" s="106" t="s">
        <v>208</v>
      </c>
      <c r="AM193" s="19" t="s">
        <v>35</v>
      </c>
      <c r="AN193" s="19" t="s">
        <v>35</v>
      </c>
      <c r="AO193" s="19" t="s">
        <v>35</v>
      </c>
      <c r="AP193" s="19" t="s">
        <v>35</v>
      </c>
      <c r="AQ193" s="19" t="s">
        <v>35</v>
      </c>
      <c r="AR193" s="19" t="s">
        <v>35</v>
      </c>
      <c r="AS193" s="19" t="s">
        <v>35</v>
      </c>
      <c r="AU193" s="19" t="s">
        <v>35</v>
      </c>
      <c r="AV193" s="19" t="s">
        <v>35</v>
      </c>
    </row>
    <row r="194" spans="1:48" s="19" customFormat="1" x14ac:dyDescent="0.25">
      <c r="A194" s="50">
        <v>190</v>
      </c>
      <c r="K194" s="28"/>
      <c r="L194" s="28"/>
      <c r="N194" s="25" t="s">
        <v>209</v>
      </c>
      <c r="O194" s="25" t="s">
        <v>32</v>
      </c>
      <c r="P194" s="63" t="s">
        <v>34</v>
      </c>
      <c r="Q194" s="25">
        <v>0.97</v>
      </c>
      <c r="R194" s="21">
        <v>0.93</v>
      </c>
      <c r="S194" s="36">
        <v>1</v>
      </c>
      <c r="T194" s="95">
        <f t="shared" si="10"/>
        <v>-3.0459207484708574E-2</v>
      </c>
      <c r="U194" s="94">
        <f t="shared" si="11"/>
        <v>-7.2570692834835374E-2</v>
      </c>
      <c r="V194" s="94">
        <f t="shared" si="12"/>
        <v>0</v>
      </c>
      <c r="W194" s="94">
        <f t="shared" si="13"/>
        <v>1.8513271885308959E-2</v>
      </c>
      <c r="X194" s="36"/>
      <c r="Y194" s="36"/>
      <c r="Z194" s="36"/>
      <c r="AA194" s="36"/>
      <c r="AB194" s="36"/>
      <c r="AC194" s="36"/>
      <c r="AD194" s="36"/>
      <c r="AE194" s="36"/>
      <c r="AF194" s="36" t="s">
        <v>209</v>
      </c>
      <c r="AG194" s="36" t="s">
        <v>32</v>
      </c>
      <c r="AH194" s="36"/>
      <c r="AI194" s="36"/>
      <c r="AJ194" s="36"/>
      <c r="AK194" s="36"/>
      <c r="AL194" s="106"/>
    </row>
    <row r="195" spans="1:48" s="19" customFormat="1" x14ac:dyDescent="0.25">
      <c r="A195" s="50">
        <v>190</v>
      </c>
      <c r="N195" s="25" t="s">
        <v>210</v>
      </c>
      <c r="O195" s="25" t="s">
        <v>32</v>
      </c>
      <c r="P195" s="63" t="s">
        <v>34</v>
      </c>
      <c r="Q195" s="25">
        <v>0.99</v>
      </c>
      <c r="R195" s="21">
        <v>0.96</v>
      </c>
      <c r="S195" s="25">
        <v>1.03</v>
      </c>
      <c r="T195" s="95">
        <f t="shared" si="10"/>
        <v>-1.0050335853501451E-2</v>
      </c>
      <c r="U195" s="94">
        <f t="shared" si="11"/>
        <v>-4.0821994520255166E-2</v>
      </c>
      <c r="V195" s="94">
        <f t="shared" si="12"/>
        <v>2.9558802241544429E-2</v>
      </c>
      <c r="W195" s="94">
        <f t="shared" si="13"/>
        <v>1.7954614666850919E-2</v>
      </c>
      <c r="X195" s="25"/>
      <c r="Y195" s="25"/>
      <c r="Z195" s="25"/>
      <c r="AA195" s="25"/>
      <c r="AB195" s="25"/>
      <c r="AC195" s="25"/>
      <c r="AD195" s="25"/>
      <c r="AE195" s="25"/>
      <c r="AF195" s="25" t="s">
        <v>210</v>
      </c>
      <c r="AG195" s="25" t="s">
        <v>32</v>
      </c>
      <c r="AH195" s="25"/>
      <c r="AI195" s="25"/>
      <c r="AJ195" s="25"/>
      <c r="AK195" s="25"/>
      <c r="AL195" s="106"/>
    </row>
    <row r="196" spans="1:48" s="19" customFormat="1" x14ac:dyDescent="0.25">
      <c r="A196" s="50">
        <v>190</v>
      </c>
      <c r="N196" s="25" t="s">
        <v>44</v>
      </c>
      <c r="O196" s="25" t="s">
        <v>32</v>
      </c>
      <c r="P196" s="63" t="s">
        <v>34</v>
      </c>
      <c r="Q196" s="25">
        <v>1.04</v>
      </c>
      <c r="R196" s="21">
        <v>0.98</v>
      </c>
      <c r="S196" s="25">
        <v>1.1100000000000001</v>
      </c>
      <c r="T196" s="95">
        <f t="shared" si="10"/>
        <v>3.9220713153281329E-2</v>
      </c>
      <c r="U196" s="94">
        <f t="shared" si="11"/>
        <v>-2.0202707317519466E-2</v>
      </c>
      <c r="V196" s="94">
        <f t="shared" si="12"/>
        <v>0.10436001532424286</v>
      </c>
      <c r="W196" s="94">
        <f t="shared" si="13"/>
        <v>3.1776788410848952E-2</v>
      </c>
      <c r="X196" s="25"/>
      <c r="Y196" s="25"/>
      <c r="Z196" s="25" t="s">
        <v>44</v>
      </c>
      <c r="AA196" s="25" t="s">
        <v>32</v>
      </c>
      <c r="AB196" s="25"/>
      <c r="AC196" s="25"/>
      <c r="AD196" s="25"/>
      <c r="AE196" s="25"/>
      <c r="AF196" s="25"/>
      <c r="AG196" s="25"/>
      <c r="AH196" s="25"/>
      <c r="AI196" s="25"/>
      <c r="AJ196" s="25"/>
      <c r="AK196" s="25"/>
      <c r="AL196" s="106"/>
    </row>
    <row r="197" spans="1:48" s="19" customFormat="1" x14ac:dyDescent="0.25">
      <c r="A197" s="50">
        <v>190</v>
      </c>
      <c r="N197" s="25" t="s">
        <v>45</v>
      </c>
      <c r="O197" s="25" t="s">
        <v>32</v>
      </c>
      <c r="P197" s="63" t="s">
        <v>34</v>
      </c>
      <c r="Q197" s="25">
        <v>0.99</v>
      </c>
      <c r="R197" s="21">
        <v>0.92</v>
      </c>
      <c r="S197" s="25">
        <v>1.06</v>
      </c>
      <c r="T197" s="95">
        <f t="shared" si="10"/>
        <v>-1.0050335853501451E-2</v>
      </c>
      <c r="U197" s="94">
        <f t="shared" si="11"/>
        <v>-8.3381608939051013E-2</v>
      </c>
      <c r="V197" s="94">
        <f t="shared" si="12"/>
        <v>5.8268908123975824E-2</v>
      </c>
      <c r="W197" s="94">
        <f t="shared" si="13"/>
        <v>3.6135999707909643E-2</v>
      </c>
      <c r="X197" s="25"/>
      <c r="Y197" s="25"/>
      <c r="Z197" s="25" t="s">
        <v>45</v>
      </c>
      <c r="AA197" s="25" t="s">
        <v>32</v>
      </c>
      <c r="AB197" s="25"/>
      <c r="AC197" s="25"/>
      <c r="AD197" s="25"/>
      <c r="AE197" s="25"/>
      <c r="AF197" s="25"/>
      <c r="AG197" s="25"/>
      <c r="AH197" s="25"/>
      <c r="AI197" s="25"/>
      <c r="AJ197" s="25"/>
      <c r="AK197" s="25"/>
      <c r="AL197" s="106"/>
    </row>
    <row r="198" spans="1:48" s="19" customFormat="1" x14ac:dyDescent="0.25">
      <c r="A198" s="50">
        <v>190</v>
      </c>
      <c r="N198" s="25" t="s">
        <v>46</v>
      </c>
      <c r="O198" s="25" t="s">
        <v>32</v>
      </c>
      <c r="P198" s="63" t="s">
        <v>34</v>
      </c>
      <c r="Q198" s="25">
        <v>0.92</v>
      </c>
      <c r="R198" s="21">
        <v>0.87</v>
      </c>
      <c r="S198" s="25">
        <v>0.96</v>
      </c>
      <c r="T198" s="95">
        <f t="shared" si="10"/>
        <v>-8.3381608939051013E-2</v>
      </c>
      <c r="U198" s="94">
        <f t="shared" si="11"/>
        <v>-0.13926206733350766</v>
      </c>
      <c r="V198" s="94">
        <f t="shared" si="12"/>
        <v>-4.0821994520255166E-2</v>
      </c>
      <c r="W198" s="94">
        <f t="shared" si="13"/>
        <v>2.5112724726896126E-2</v>
      </c>
      <c r="X198" s="25"/>
      <c r="Y198" s="25"/>
      <c r="Z198" s="25" t="s">
        <v>46</v>
      </c>
      <c r="AA198" s="25" t="s">
        <v>32</v>
      </c>
      <c r="AB198" s="25"/>
      <c r="AC198" s="25"/>
      <c r="AD198" s="25"/>
      <c r="AE198" s="25"/>
      <c r="AF198" s="25"/>
      <c r="AG198" s="25"/>
      <c r="AH198" s="25"/>
      <c r="AI198" s="25"/>
      <c r="AJ198" s="25"/>
      <c r="AK198" s="25"/>
      <c r="AL198" s="106"/>
    </row>
    <row r="199" spans="1:48" s="19" customFormat="1" x14ac:dyDescent="0.25">
      <c r="A199" s="50">
        <v>190</v>
      </c>
      <c r="N199" s="25" t="s">
        <v>33</v>
      </c>
      <c r="O199" s="25" t="s">
        <v>32</v>
      </c>
      <c r="P199" s="63" t="s">
        <v>34</v>
      </c>
      <c r="Q199" s="25">
        <v>0.97</v>
      </c>
      <c r="R199" s="21">
        <v>0.94</v>
      </c>
      <c r="S199" s="36">
        <v>1</v>
      </c>
      <c r="T199" s="95">
        <f t="shared" si="10"/>
        <v>-3.0459207484708574E-2</v>
      </c>
      <c r="U199" s="94">
        <f t="shared" si="11"/>
        <v>-6.1875403718087529E-2</v>
      </c>
      <c r="V199" s="94">
        <f t="shared" si="12"/>
        <v>0</v>
      </c>
      <c r="W199" s="94">
        <f t="shared" si="13"/>
        <v>1.5784831690298273E-2</v>
      </c>
      <c r="X199" s="36" t="s">
        <v>33</v>
      </c>
      <c r="Y199" s="36" t="s">
        <v>32</v>
      </c>
      <c r="Z199" s="36"/>
      <c r="AA199" s="36"/>
      <c r="AB199" s="36"/>
      <c r="AC199" s="36"/>
      <c r="AD199" s="36"/>
      <c r="AE199" s="36"/>
      <c r="AF199" s="36"/>
      <c r="AG199" s="36"/>
      <c r="AH199" s="36"/>
      <c r="AI199" s="36"/>
      <c r="AJ199" s="36"/>
      <c r="AK199" s="36"/>
      <c r="AL199" s="106"/>
    </row>
    <row r="200" spans="1:48" s="19" customFormat="1" x14ac:dyDescent="0.25">
      <c r="A200" s="50">
        <v>190</v>
      </c>
      <c r="N200" s="25" t="s">
        <v>42</v>
      </c>
      <c r="O200" s="25" t="s">
        <v>32</v>
      </c>
      <c r="P200" s="63" t="s">
        <v>34</v>
      </c>
      <c r="Q200" s="25">
        <v>0.93</v>
      </c>
      <c r="R200" s="21">
        <v>0.9</v>
      </c>
      <c r="S200" s="25">
        <v>0.97</v>
      </c>
      <c r="T200" s="95">
        <f t="shared" si="10"/>
        <v>-7.2570692834835374E-2</v>
      </c>
      <c r="U200" s="94">
        <f t="shared" si="11"/>
        <v>-0.10536051565782628</v>
      </c>
      <c r="V200" s="94">
        <f t="shared" si="12"/>
        <v>-3.0459207484708574E-2</v>
      </c>
      <c r="W200" s="94">
        <f t="shared" si="13"/>
        <v>1.9107827534872505E-2</v>
      </c>
      <c r="X200" s="25"/>
      <c r="Y200" s="25"/>
      <c r="Z200" s="25"/>
      <c r="AA200" s="25"/>
      <c r="AB200" s="25"/>
      <c r="AC200" s="25"/>
      <c r="AD200" s="25" t="s">
        <v>42</v>
      </c>
      <c r="AE200" s="25" t="s">
        <v>32</v>
      </c>
      <c r="AF200" s="25"/>
      <c r="AG200" s="25"/>
      <c r="AH200" s="25"/>
      <c r="AI200" s="25"/>
      <c r="AJ200" s="25"/>
      <c r="AK200" s="25"/>
      <c r="AL200" s="106"/>
    </row>
    <row r="201" spans="1:48" s="22" customFormat="1" x14ac:dyDescent="0.25">
      <c r="A201" s="58">
        <v>190</v>
      </c>
      <c r="N201" s="18" t="s">
        <v>41</v>
      </c>
      <c r="O201" s="18" t="s">
        <v>32</v>
      </c>
      <c r="P201" s="59" t="s">
        <v>34</v>
      </c>
      <c r="Q201" s="18">
        <v>0.97</v>
      </c>
      <c r="R201" s="24">
        <v>0.94</v>
      </c>
      <c r="S201" s="18">
        <v>1.01</v>
      </c>
      <c r="T201" s="96">
        <f t="shared" si="10"/>
        <v>-3.0459207484708574E-2</v>
      </c>
      <c r="U201" s="97">
        <f t="shared" si="11"/>
        <v>-6.1875403718087529E-2</v>
      </c>
      <c r="V201" s="97">
        <f t="shared" si="12"/>
        <v>9.950330853168092E-3</v>
      </c>
      <c r="W201" s="97">
        <f t="shared" si="13"/>
        <v>1.8323228021345193E-2</v>
      </c>
      <c r="X201" s="18"/>
      <c r="Y201" s="18"/>
      <c r="Z201" s="18"/>
      <c r="AA201" s="18"/>
      <c r="AB201" s="18"/>
      <c r="AC201" s="18"/>
      <c r="AD201" s="18" t="s">
        <v>41</v>
      </c>
      <c r="AE201" s="18" t="s">
        <v>32</v>
      </c>
      <c r="AF201" s="18"/>
      <c r="AG201" s="18"/>
      <c r="AH201" s="18"/>
      <c r="AI201" s="18"/>
      <c r="AJ201" s="18"/>
      <c r="AK201" s="18"/>
      <c r="AL201" s="115"/>
    </row>
    <row r="202" spans="1:48" s="19" customFormat="1" x14ac:dyDescent="0.25">
      <c r="A202" s="50">
        <v>191</v>
      </c>
      <c r="B202" t="s">
        <v>211</v>
      </c>
      <c r="C202" s="7">
        <v>2023</v>
      </c>
      <c r="D202" t="s">
        <v>118</v>
      </c>
      <c r="E202" s="19" t="s">
        <v>29</v>
      </c>
      <c r="F202" s="19">
        <v>61.2</v>
      </c>
      <c r="G202" s="19">
        <v>371159</v>
      </c>
      <c r="H202" s="19" t="s">
        <v>30</v>
      </c>
      <c r="I202" s="19">
        <v>165698</v>
      </c>
      <c r="J202" s="19" t="s">
        <v>212</v>
      </c>
      <c r="K202" s="19" t="s">
        <v>213</v>
      </c>
      <c r="L202" s="19" t="s">
        <v>31</v>
      </c>
      <c r="M202" s="19">
        <v>23.5</v>
      </c>
      <c r="N202" s="25" t="s">
        <v>33</v>
      </c>
      <c r="O202" s="25" t="s">
        <v>279</v>
      </c>
      <c r="P202" s="63" t="s">
        <v>34</v>
      </c>
      <c r="Q202" s="36">
        <v>0.96</v>
      </c>
      <c r="R202" s="36">
        <v>0.95</v>
      </c>
      <c r="S202" s="36">
        <v>0.97</v>
      </c>
      <c r="T202" s="153">
        <f t="shared" ref="T202:V206" si="14">LN(Q202)</f>
        <v>-4.0821994520255166E-2</v>
      </c>
      <c r="U202" s="154">
        <f t="shared" si="14"/>
        <v>-5.1293294387550578E-2</v>
      </c>
      <c r="V202" s="154">
        <f t="shared" si="14"/>
        <v>-3.0459207484708574E-2</v>
      </c>
      <c r="W202" s="154">
        <f>(V202-U202)/(2*1.959964)</f>
        <v>5.3149157083604605E-3</v>
      </c>
      <c r="X202" s="36"/>
      <c r="Y202" s="36"/>
      <c r="Z202" s="36"/>
      <c r="AA202" s="36"/>
      <c r="AB202" s="36"/>
      <c r="AC202" s="36"/>
      <c r="AD202" s="36"/>
      <c r="AE202" s="36"/>
      <c r="AF202" s="36"/>
      <c r="AG202" s="36"/>
      <c r="AH202" s="36"/>
      <c r="AI202" s="36"/>
      <c r="AJ202" s="36" t="s">
        <v>33</v>
      </c>
      <c r="AK202" s="25" t="s">
        <v>279</v>
      </c>
      <c r="AL202" s="113" t="s">
        <v>214</v>
      </c>
      <c r="AM202" s="19" t="s">
        <v>35</v>
      </c>
      <c r="AN202" s="19" t="s">
        <v>35</v>
      </c>
      <c r="AO202" s="19" t="s">
        <v>35</v>
      </c>
      <c r="AP202" s="19" t="s">
        <v>35</v>
      </c>
      <c r="AQ202" s="19" t="s">
        <v>35</v>
      </c>
      <c r="AR202" s="19" t="s">
        <v>35</v>
      </c>
      <c r="AS202" s="19" t="s">
        <v>35</v>
      </c>
      <c r="AU202" s="19" t="s">
        <v>35</v>
      </c>
    </row>
    <row r="203" spans="1:48" s="12" customFormat="1" x14ac:dyDescent="0.25">
      <c r="A203" s="50">
        <v>191</v>
      </c>
      <c r="B203" s="8"/>
      <c r="C203" s="46"/>
      <c r="D203" s="8"/>
      <c r="N203" s="25" t="s">
        <v>279</v>
      </c>
      <c r="O203" s="25" t="s">
        <v>44</v>
      </c>
      <c r="P203" s="63" t="s">
        <v>34</v>
      </c>
      <c r="Q203" s="36">
        <v>0.94560724311781896</v>
      </c>
      <c r="R203" s="36">
        <v>0.9407229151524853</v>
      </c>
      <c r="S203" s="36">
        <v>0.95050168357062925</v>
      </c>
      <c r="T203" s="95">
        <f t="shared" si="14"/>
        <v>-5.5927972548071227E-2</v>
      </c>
      <c r="U203" s="94">
        <f t="shared" si="14"/>
        <v>-6.1106640619319086E-2</v>
      </c>
      <c r="V203" s="94">
        <f t="shared" si="14"/>
        <v>-5.0765345807847577E-2</v>
      </c>
      <c r="W203" s="94">
        <f>(V203-U203)/(2*1.959964)</f>
        <v>2.6381338666096694E-3</v>
      </c>
      <c r="X203" s="36"/>
      <c r="Y203" s="36"/>
      <c r="Z203" s="36" t="s">
        <v>32</v>
      </c>
      <c r="AA203" s="36" t="s">
        <v>44</v>
      </c>
      <c r="AB203" s="36"/>
      <c r="AC203" s="36"/>
      <c r="AD203" s="36"/>
      <c r="AE203" s="36"/>
      <c r="AF203" s="36"/>
      <c r="AG203" s="36"/>
      <c r="AH203" s="36"/>
      <c r="AI203" s="36"/>
      <c r="AJ203" s="25" t="s">
        <v>279</v>
      </c>
      <c r="AK203" s="36" t="s">
        <v>44</v>
      </c>
      <c r="AL203" s="113" t="s">
        <v>215</v>
      </c>
    </row>
    <row r="204" spans="1:48" s="19" customFormat="1" x14ac:dyDescent="0.25">
      <c r="A204" s="50">
        <v>191</v>
      </c>
      <c r="B204"/>
      <c r="C204" s="7"/>
      <c r="D204"/>
      <c r="N204" s="68" t="s">
        <v>259</v>
      </c>
      <c r="O204" s="25" t="s">
        <v>44</v>
      </c>
      <c r="P204" s="63" t="s">
        <v>34</v>
      </c>
      <c r="Q204" s="36">
        <v>0.94234990021856724</v>
      </c>
      <c r="R204" s="21">
        <v>0.93747231973069678</v>
      </c>
      <c r="S204" s="36">
        <v>0.9472376001752828</v>
      </c>
      <c r="T204" s="95">
        <f t="shared" si="14"/>
        <v>-5.9378629405251897E-2</v>
      </c>
      <c r="U204" s="94">
        <f t="shared" si="14"/>
        <v>-6.4568047194050987E-2</v>
      </c>
      <c r="V204" s="94">
        <f t="shared" si="14"/>
        <v>-5.4205319509266797E-2</v>
      </c>
      <c r="W204" s="94">
        <f>(V204-U204)/(2*1.959964)</f>
        <v>2.6436015367588867E-3</v>
      </c>
      <c r="X204" s="36"/>
      <c r="Y204" s="36"/>
      <c r="Z204" s="36" t="s">
        <v>32</v>
      </c>
      <c r="AA204" s="36" t="s">
        <v>44</v>
      </c>
      <c r="AB204" s="36"/>
      <c r="AC204" s="36"/>
      <c r="AD204" s="36"/>
      <c r="AE204" s="36"/>
      <c r="AF204" s="36"/>
      <c r="AG204" s="36"/>
      <c r="AH204" s="36"/>
      <c r="AI204" s="36"/>
      <c r="AJ204" s="25" t="s">
        <v>259</v>
      </c>
      <c r="AK204" s="168" t="s">
        <v>44</v>
      </c>
    </row>
    <row r="205" spans="1:48" s="19" customFormat="1" x14ac:dyDescent="0.25">
      <c r="A205" s="50">
        <v>191</v>
      </c>
      <c r="B205"/>
      <c r="C205" s="7"/>
      <c r="D205"/>
      <c r="N205" s="25" t="s">
        <v>41</v>
      </c>
      <c r="O205" s="25" t="s">
        <v>44</v>
      </c>
      <c r="P205" s="63" t="s">
        <v>34</v>
      </c>
      <c r="Q205" s="36">
        <v>0.94234990021856724</v>
      </c>
      <c r="R205" s="21">
        <v>0.93422622652007425</v>
      </c>
      <c r="S205" s="36">
        <v>0.95050168357062925</v>
      </c>
      <c r="T205" s="95">
        <f t="shared" si="14"/>
        <v>-5.9378629405251897E-2</v>
      </c>
      <c r="U205" s="94">
        <f t="shared" si="14"/>
        <v>-6.8036657533758566E-2</v>
      </c>
      <c r="V205" s="94">
        <f t="shared" si="14"/>
        <v>-5.0765345807847577E-2</v>
      </c>
      <c r="W205" s="94">
        <f>(V205-U205)/(2*1.959964)</f>
        <v>4.4060277958959931E-3</v>
      </c>
      <c r="X205" s="36"/>
      <c r="Y205" s="36"/>
      <c r="Z205" s="36" t="s">
        <v>33</v>
      </c>
      <c r="AA205" s="36" t="s">
        <v>44</v>
      </c>
      <c r="AB205" s="36"/>
      <c r="AC205" s="36"/>
      <c r="AD205" s="36" t="s">
        <v>41</v>
      </c>
      <c r="AE205" s="36" t="s">
        <v>44</v>
      </c>
      <c r="AF205" s="36"/>
      <c r="AG205" s="36"/>
      <c r="AH205" s="36"/>
      <c r="AI205" s="36"/>
      <c r="AJ205" s="36"/>
      <c r="AK205" s="36"/>
      <c r="AL205" s="113"/>
    </row>
    <row r="206" spans="1:48" s="19" customFormat="1" x14ac:dyDescent="0.25">
      <c r="A206" s="50">
        <v>191</v>
      </c>
      <c r="B206"/>
      <c r="C206" s="7"/>
      <c r="D206"/>
      <c r="N206" s="18" t="s">
        <v>42</v>
      </c>
      <c r="O206" s="18" t="s">
        <v>44</v>
      </c>
      <c r="P206" s="59" t="s">
        <v>34</v>
      </c>
      <c r="Q206" s="38">
        <v>0.83429710848963368</v>
      </c>
      <c r="R206" s="24">
        <v>0.81731512604589107</v>
      </c>
      <c r="S206" s="38">
        <v>0.85298187975653805</v>
      </c>
      <c r="T206" s="96">
        <f t="shared" si="14"/>
        <v>-0.1811656948722348</v>
      </c>
      <c r="U206" s="97">
        <f t="shared" si="14"/>
        <v>-0.20173054729509354</v>
      </c>
      <c r="V206" s="97">
        <f t="shared" si="14"/>
        <v>-0.15901697467443035</v>
      </c>
      <c r="W206" s="97">
        <f>(V206-U206)/(2*1.959964)</f>
        <v>1.0896519686245051E-2</v>
      </c>
      <c r="X206" s="38"/>
      <c r="Y206" s="38"/>
      <c r="Z206" s="38" t="s">
        <v>33</v>
      </c>
      <c r="AA206" s="38" t="s">
        <v>44</v>
      </c>
      <c r="AB206" s="38"/>
      <c r="AC206" s="38"/>
      <c r="AD206" s="38" t="s">
        <v>42</v>
      </c>
      <c r="AE206" s="38" t="s">
        <v>44</v>
      </c>
      <c r="AF206" s="38"/>
      <c r="AG206" s="38"/>
      <c r="AH206" s="38"/>
      <c r="AI206" s="38"/>
      <c r="AJ206" s="38"/>
      <c r="AK206" s="38"/>
      <c r="AL206" s="113"/>
    </row>
    <row r="207" spans="1:48" s="52" customFormat="1" x14ac:dyDescent="0.25">
      <c r="A207" s="82">
        <v>193</v>
      </c>
      <c r="B207" s="78" t="s">
        <v>216</v>
      </c>
      <c r="C207" s="79" t="s">
        <v>217</v>
      </c>
      <c r="D207" s="78" t="s">
        <v>155</v>
      </c>
      <c r="E207" s="52" t="s">
        <v>29</v>
      </c>
      <c r="F207" s="52">
        <v>44</v>
      </c>
      <c r="G207" s="52">
        <v>17310</v>
      </c>
      <c r="H207" s="52" t="s">
        <v>30</v>
      </c>
      <c r="I207" s="52">
        <v>1324</v>
      </c>
      <c r="J207" s="83" t="s">
        <v>218</v>
      </c>
      <c r="K207" s="52" t="s">
        <v>157</v>
      </c>
      <c r="L207" s="72" t="s">
        <v>158</v>
      </c>
      <c r="M207" s="52">
        <v>9</v>
      </c>
      <c r="N207" s="81" t="s">
        <v>33</v>
      </c>
      <c r="O207" s="72" t="s">
        <v>32</v>
      </c>
      <c r="P207" s="84" t="s">
        <v>34</v>
      </c>
      <c r="Q207" s="54">
        <v>1.070613</v>
      </c>
      <c r="R207" s="55">
        <v>0.86725759999999996</v>
      </c>
      <c r="S207" s="54">
        <v>1.3216509999999999</v>
      </c>
      <c r="T207" s="100">
        <f t="shared" si="10"/>
        <v>6.8231381627127954E-2</v>
      </c>
      <c r="U207" s="101">
        <f t="shared" si="11"/>
        <v>-0.14241922983830332</v>
      </c>
      <c r="V207" s="101">
        <f t="shared" si="12"/>
        <v>0.27888171262839523</v>
      </c>
      <c r="W207" s="101">
        <f t="shared" si="13"/>
        <v>0.10747670428301198</v>
      </c>
      <c r="X207" s="54" t="s">
        <v>33</v>
      </c>
      <c r="Y207" s="54" t="s">
        <v>32</v>
      </c>
      <c r="Z207" s="54"/>
      <c r="AA207" s="54"/>
      <c r="AB207" s="54"/>
      <c r="AC207" s="54"/>
      <c r="AD207" s="54"/>
      <c r="AE207" s="54"/>
      <c r="AF207" s="54"/>
      <c r="AG207" s="54"/>
      <c r="AH207" s="54"/>
      <c r="AI207" s="54"/>
      <c r="AJ207" s="54"/>
      <c r="AK207" s="54"/>
      <c r="AL207" s="122" t="s">
        <v>219</v>
      </c>
      <c r="AM207" s="52" t="s">
        <v>35</v>
      </c>
      <c r="AN207" s="52" t="s">
        <v>35</v>
      </c>
      <c r="AO207" s="52" t="s">
        <v>35</v>
      </c>
      <c r="AP207" s="52" t="s">
        <v>35</v>
      </c>
      <c r="AQ207" s="52" t="s">
        <v>35</v>
      </c>
      <c r="AR207" s="52" t="s">
        <v>35</v>
      </c>
      <c r="AS207" s="52" t="s">
        <v>35</v>
      </c>
      <c r="AT207" s="52" t="s">
        <v>35</v>
      </c>
      <c r="AU207" s="52" t="s">
        <v>35</v>
      </c>
      <c r="AV207" s="52" t="s">
        <v>35</v>
      </c>
    </row>
    <row r="208" spans="1:48" s="19" customFormat="1" x14ac:dyDescent="0.25">
      <c r="A208" s="50" t="s">
        <v>286</v>
      </c>
      <c r="B208" t="s">
        <v>220</v>
      </c>
      <c r="C208" s="7" t="s">
        <v>221</v>
      </c>
      <c r="D208" t="s">
        <v>118</v>
      </c>
      <c r="E208" s="19" t="s">
        <v>29</v>
      </c>
      <c r="F208" s="47">
        <v>62.8</v>
      </c>
      <c r="G208" s="19">
        <v>521120</v>
      </c>
      <c r="H208" s="19" t="s">
        <v>30</v>
      </c>
      <c r="I208" s="19">
        <v>129328</v>
      </c>
      <c r="J208" s="19" t="s">
        <v>222</v>
      </c>
      <c r="K208" s="19" t="s">
        <v>213</v>
      </c>
      <c r="L208" s="19" t="s">
        <v>31</v>
      </c>
      <c r="M208" s="19">
        <v>16</v>
      </c>
      <c r="N208" s="25" t="s">
        <v>97</v>
      </c>
      <c r="O208" s="25" t="s">
        <v>44</v>
      </c>
      <c r="P208" s="63" t="s">
        <v>34</v>
      </c>
      <c r="Q208" s="36">
        <v>1.0766959061406336</v>
      </c>
      <c r="R208" s="21">
        <v>1.025187812110542</v>
      </c>
      <c r="S208" s="36">
        <v>1.1297263219470459</v>
      </c>
      <c r="T208" s="95">
        <f t="shared" si="10"/>
        <v>7.3897005603861032E-2</v>
      </c>
      <c r="U208" s="94">
        <f t="shared" si="11"/>
        <v>2.4875827132920188E-2</v>
      </c>
      <c r="V208" s="94">
        <f t="shared" si="12"/>
        <v>0.12197541042358018</v>
      </c>
      <c r="W208" s="94">
        <f t="shared" si="13"/>
        <v>2.4770756832946928E-2</v>
      </c>
      <c r="X208" s="36"/>
      <c r="Y208" s="36"/>
      <c r="Z208" s="36" t="s">
        <v>97</v>
      </c>
      <c r="AA208" s="36" t="s">
        <v>44</v>
      </c>
      <c r="AB208" s="36"/>
      <c r="AC208" s="36"/>
      <c r="AD208" s="36"/>
      <c r="AE208" s="36"/>
      <c r="AF208" s="36"/>
      <c r="AG208" s="36"/>
      <c r="AH208" s="36"/>
      <c r="AI208" s="36"/>
      <c r="AJ208" s="36"/>
      <c r="AK208" s="36"/>
      <c r="AL208" s="116" t="s">
        <v>275</v>
      </c>
      <c r="AM208" s="19" t="s">
        <v>35</v>
      </c>
      <c r="AN208" s="19" t="s">
        <v>35</v>
      </c>
      <c r="AO208" s="19" t="s">
        <v>35</v>
      </c>
      <c r="AP208" s="19" t="s">
        <v>35</v>
      </c>
      <c r="AQ208" s="19" t="s">
        <v>35</v>
      </c>
      <c r="AR208" s="19" t="s">
        <v>35</v>
      </c>
      <c r="AS208" s="19" t="s">
        <v>35</v>
      </c>
      <c r="AT208" s="26" t="s">
        <v>223</v>
      </c>
      <c r="AU208" s="19" t="s">
        <v>35</v>
      </c>
      <c r="AV208" s="19" t="s">
        <v>35</v>
      </c>
    </row>
    <row r="209" spans="1:48" s="19" customFormat="1" x14ac:dyDescent="0.25">
      <c r="A209" s="50" t="s">
        <v>286</v>
      </c>
      <c r="N209" s="25" t="s">
        <v>45</v>
      </c>
      <c r="O209" s="25" t="s">
        <v>44</v>
      </c>
      <c r="P209" s="63" t="s">
        <v>34</v>
      </c>
      <c r="Q209" s="36">
        <v>0.84</v>
      </c>
      <c r="R209" s="21">
        <v>0.8</v>
      </c>
      <c r="S209" s="36">
        <v>0.87</v>
      </c>
      <c r="T209" s="95">
        <f t="shared" si="10"/>
        <v>-0.1743533871447778</v>
      </c>
      <c r="U209" s="94">
        <f t="shared" si="11"/>
        <v>-0.22314355131420971</v>
      </c>
      <c r="V209" s="94">
        <f t="shared" si="12"/>
        <v>-0.13926206733350766</v>
      </c>
      <c r="W209" s="94">
        <f t="shared" si="13"/>
        <v>2.1398730788091531E-2</v>
      </c>
      <c r="Z209" s="36" t="s">
        <v>45</v>
      </c>
      <c r="AA209" s="36" t="s">
        <v>44</v>
      </c>
      <c r="AB209" s="36"/>
      <c r="AC209" s="36"/>
      <c r="AD209" s="36"/>
      <c r="AE209" s="36"/>
      <c r="AF209" s="36"/>
      <c r="AG209" s="36"/>
      <c r="AH209" s="36"/>
      <c r="AI209" s="36"/>
      <c r="AJ209" s="36"/>
      <c r="AK209" s="36"/>
      <c r="AL209" s="106"/>
    </row>
    <row r="210" spans="1:48" s="19" customFormat="1" x14ac:dyDescent="0.25">
      <c r="A210" s="50" t="s">
        <v>287</v>
      </c>
      <c r="N210" s="25" t="s">
        <v>108</v>
      </c>
      <c r="O210" s="25" t="s">
        <v>44</v>
      </c>
      <c r="P210" s="63" t="s">
        <v>34</v>
      </c>
      <c r="Q210" s="36">
        <v>0.92</v>
      </c>
      <c r="R210" s="21">
        <v>0.87</v>
      </c>
      <c r="S210" s="36">
        <v>0.98</v>
      </c>
      <c r="T210" s="95">
        <f t="shared" si="10"/>
        <v>-8.3381608939051013E-2</v>
      </c>
      <c r="U210" s="94">
        <f t="shared" si="11"/>
        <v>-0.13926206733350766</v>
      </c>
      <c r="V210" s="94">
        <f t="shared" si="12"/>
        <v>-2.0202707317519466E-2</v>
      </c>
      <c r="W210" s="94">
        <f t="shared" si="13"/>
        <v>3.0372843586920009E-2</v>
      </c>
      <c r="X210" s="36"/>
      <c r="Y210" s="36"/>
      <c r="Z210" s="36"/>
      <c r="AA210" s="36"/>
      <c r="AB210" s="36" t="s">
        <v>108</v>
      </c>
      <c r="AC210" s="36" t="s">
        <v>44</v>
      </c>
      <c r="AD210" s="36"/>
      <c r="AE210" s="36"/>
      <c r="AF210" s="36"/>
      <c r="AG210" s="36"/>
      <c r="AH210" s="36"/>
      <c r="AI210" s="36"/>
      <c r="AJ210" s="36"/>
      <c r="AK210" s="36"/>
      <c r="AL210" s="106"/>
    </row>
    <row r="211" spans="1:48" s="19" customFormat="1" x14ac:dyDescent="0.25">
      <c r="A211" s="50" t="s">
        <v>287</v>
      </c>
      <c r="K211" s="19" t="s">
        <v>224</v>
      </c>
      <c r="N211" s="25" t="s">
        <v>106</v>
      </c>
      <c r="O211" s="25" t="s">
        <v>44</v>
      </c>
      <c r="P211" s="63" t="s">
        <v>34</v>
      </c>
      <c r="Q211" s="36">
        <v>0.85</v>
      </c>
      <c r="R211" s="21">
        <v>0.82</v>
      </c>
      <c r="S211" s="36">
        <v>0.89</v>
      </c>
      <c r="T211" s="95">
        <f t="shared" si="10"/>
        <v>-0.16251892949777494</v>
      </c>
      <c r="U211" s="94">
        <f t="shared" si="11"/>
        <v>-0.19845093872383832</v>
      </c>
      <c r="V211" s="94">
        <f t="shared" si="12"/>
        <v>-0.11653381625595151</v>
      </c>
      <c r="W211" s="94">
        <f t="shared" si="13"/>
        <v>2.0897608952992711E-2</v>
      </c>
      <c r="X211" s="36"/>
      <c r="Y211" s="36"/>
      <c r="Z211" s="36"/>
      <c r="AA211" s="36"/>
      <c r="AB211" s="36" t="s">
        <v>106</v>
      </c>
      <c r="AC211" s="36" t="s">
        <v>44</v>
      </c>
      <c r="AD211" s="36"/>
      <c r="AE211" s="36"/>
      <c r="AF211" s="36"/>
      <c r="AG211" s="36"/>
      <c r="AH211" s="36"/>
      <c r="AI211" s="36"/>
      <c r="AJ211" s="36"/>
      <c r="AK211" s="36"/>
      <c r="AL211" s="106"/>
    </row>
    <row r="212" spans="1:48" s="19" customFormat="1" x14ac:dyDescent="0.25">
      <c r="A212" s="50" t="s">
        <v>286</v>
      </c>
      <c r="N212" s="25" t="s">
        <v>46</v>
      </c>
      <c r="O212" s="25" t="s">
        <v>44</v>
      </c>
      <c r="P212" s="63" t="s">
        <v>34</v>
      </c>
      <c r="Q212" s="36">
        <v>0.82</v>
      </c>
      <c r="R212" s="21">
        <v>0.81</v>
      </c>
      <c r="S212" s="36">
        <v>0.84</v>
      </c>
      <c r="T212" s="95">
        <f t="shared" si="10"/>
        <v>-0.19845093872383832</v>
      </c>
      <c r="U212" s="94">
        <f t="shared" si="11"/>
        <v>-0.21072103131565253</v>
      </c>
      <c r="V212" s="94">
        <f t="shared" si="12"/>
        <v>-0.1743533871447778</v>
      </c>
      <c r="W212" s="94">
        <f t="shared" si="13"/>
        <v>9.2776306531331017E-3</v>
      </c>
      <c r="X212" s="36"/>
      <c r="Y212" s="36"/>
      <c r="Z212" s="36" t="s">
        <v>46</v>
      </c>
      <c r="AA212" s="36" t="s">
        <v>44</v>
      </c>
      <c r="AB212" s="36"/>
      <c r="AC212" s="36"/>
      <c r="AD212" s="36"/>
      <c r="AE212" s="36"/>
      <c r="AF212" s="36"/>
      <c r="AG212" s="36"/>
      <c r="AH212" s="36"/>
      <c r="AI212" s="36"/>
      <c r="AJ212" s="36"/>
      <c r="AK212" s="36"/>
      <c r="AL212" s="106"/>
    </row>
    <row r="213" spans="1:48" s="19" customFormat="1" x14ac:dyDescent="0.25">
      <c r="A213" s="50" t="s">
        <v>288</v>
      </c>
      <c r="N213" s="25" t="s">
        <v>202</v>
      </c>
      <c r="O213" s="25" t="s">
        <v>44</v>
      </c>
      <c r="P213" s="63" t="s">
        <v>34</v>
      </c>
      <c r="Q213" s="36">
        <v>0.84577188301812156</v>
      </c>
      <c r="R213" s="21">
        <v>0.50643131310538436</v>
      </c>
      <c r="S213" s="36">
        <v>1.1803828648078205</v>
      </c>
      <c r="T213" s="95">
        <f t="shared" si="10"/>
        <v>-0.16750559755835759</v>
      </c>
      <c r="U213" s="94">
        <f t="shared" si="11"/>
        <v>-0.68036657533758604</v>
      </c>
      <c r="V213" s="94">
        <f t="shared" si="12"/>
        <v>0.16583884755280148</v>
      </c>
      <c r="W213" s="94">
        <f t="shared" si="13"/>
        <v>0.21587269533787035</v>
      </c>
      <c r="X213" s="36"/>
      <c r="Y213" s="36"/>
      <c r="Z213" s="36"/>
      <c r="AA213" s="36"/>
      <c r="AB213" s="36"/>
      <c r="AC213" s="36"/>
      <c r="AD213" s="36"/>
      <c r="AE213" s="36"/>
      <c r="AF213" s="36"/>
      <c r="AG213" s="36"/>
      <c r="AH213" s="36" t="s">
        <v>202</v>
      </c>
      <c r="AI213" s="36" t="s">
        <v>44</v>
      </c>
      <c r="AJ213" s="36"/>
      <c r="AK213" s="36"/>
      <c r="AL213" s="106"/>
    </row>
    <row r="214" spans="1:48" s="19" customFormat="1" x14ac:dyDescent="0.25">
      <c r="A214" s="50" t="s">
        <v>288</v>
      </c>
      <c r="N214" s="31" t="s">
        <v>201</v>
      </c>
      <c r="O214" s="18" t="s">
        <v>44</v>
      </c>
      <c r="P214" s="59" t="s">
        <v>34</v>
      </c>
      <c r="Q214" s="60">
        <v>0.81183836026637723</v>
      </c>
      <c r="R214" s="32">
        <v>0.7899570526933728</v>
      </c>
      <c r="S214" s="60">
        <v>0.83407935431828084</v>
      </c>
      <c r="T214" s="96">
        <f t="shared" si="10"/>
        <v>-0.20845402234762755</v>
      </c>
      <c r="U214" s="97">
        <f t="shared" si="11"/>
        <v>-0.23577669867810319</v>
      </c>
      <c r="V214" s="97">
        <f t="shared" si="12"/>
        <v>-0.18142673208708837</v>
      </c>
      <c r="W214" s="97">
        <f t="shared" si="13"/>
        <v>1.3865042059704877E-2</v>
      </c>
      <c r="X214" s="60"/>
      <c r="Y214" s="60"/>
      <c r="Z214" s="60"/>
      <c r="AA214" s="60"/>
      <c r="AB214" s="60"/>
      <c r="AC214" s="60"/>
      <c r="AD214" s="60"/>
      <c r="AE214" s="60"/>
      <c r="AF214" s="60"/>
      <c r="AG214" s="60"/>
      <c r="AH214" s="60" t="s">
        <v>201</v>
      </c>
      <c r="AI214" s="60" t="s">
        <v>44</v>
      </c>
      <c r="AJ214" s="60"/>
      <c r="AK214" s="60"/>
      <c r="AL214" s="115"/>
    </row>
    <row r="215" spans="1:48" s="19" customFormat="1" x14ac:dyDescent="0.25">
      <c r="A215" s="50" t="s">
        <v>286</v>
      </c>
      <c r="N215" s="15" t="s">
        <v>46</v>
      </c>
      <c r="O215" s="25" t="s">
        <v>32</v>
      </c>
      <c r="P215" s="63" t="s">
        <v>34</v>
      </c>
      <c r="Q215" s="61">
        <v>0.93577940000000004</v>
      </c>
      <c r="R215" s="21">
        <v>0.91849190000000003</v>
      </c>
      <c r="S215" s="21">
        <v>0.95339209999999996</v>
      </c>
      <c r="T215" s="95">
        <f t="shared" ref="T215:V221" si="15">LN(Q215)</f>
        <v>-6.6375514043010855E-2</v>
      </c>
      <c r="U215" s="94">
        <f t="shared" si="15"/>
        <v>-8.5022193092025869E-2</v>
      </c>
      <c r="V215" s="94">
        <f t="shared" si="15"/>
        <v>-4.7729022379578781E-2</v>
      </c>
      <c r="W215" s="94">
        <f t="shared" ref="W215:W221" si="16">(V215-U215)/(2*1.959964)</f>
        <v>9.5137386993962864E-3</v>
      </c>
      <c r="X215" s="21" t="s">
        <v>36</v>
      </c>
      <c r="Y215" s="21" t="s">
        <v>32</v>
      </c>
      <c r="Z215" s="21" t="s">
        <v>46</v>
      </c>
      <c r="AA215" s="21" t="s">
        <v>32</v>
      </c>
      <c r="AB215" s="21"/>
      <c r="AC215" s="21"/>
      <c r="AD215" s="21"/>
      <c r="AE215" s="21"/>
      <c r="AF215" s="21"/>
      <c r="AG215" s="21"/>
      <c r="AH215" s="21"/>
      <c r="AI215" s="21"/>
      <c r="AJ215" s="21"/>
      <c r="AK215" s="21"/>
      <c r="AL215" s="116" t="s">
        <v>225</v>
      </c>
      <c r="AM215" s="19" t="s">
        <v>35</v>
      </c>
      <c r="AN215" s="19" t="s">
        <v>35</v>
      </c>
      <c r="AO215" s="19" t="s">
        <v>35</v>
      </c>
      <c r="AP215" s="19" t="s">
        <v>35</v>
      </c>
      <c r="AQ215" s="19" t="s">
        <v>35</v>
      </c>
      <c r="AR215" s="19" t="s">
        <v>35</v>
      </c>
      <c r="AS215" s="19" t="s">
        <v>35</v>
      </c>
      <c r="AT215" s="26" t="s">
        <v>223</v>
      </c>
      <c r="AU215" s="19" t="s">
        <v>35</v>
      </c>
      <c r="AV215" s="19" t="s">
        <v>35</v>
      </c>
    </row>
    <row r="216" spans="1:48" s="19" customFormat="1" x14ac:dyDescent="0.25">
      <c r="A216" s="50" t="s">
        <v>286</v>
      </c>
      <c r="N216" s="15" t="s">
        <v>45</v>
      </c>
      <c r="O216" s="25" t="s">
        <v>32</v>
      </c>
      <c r="P216" s="63" t="s">
        <v>34</v>
      </c>
      <c r="Q216" s="61">
        <v>0.97897849999999997</v>
      </c>
      <c r="R216" s="21">
        <v>0.95702960000000004</v>
      </c>
      <c r="S216" s="21">
        <v>1.001431</v>
      </c>
      <c r="T216" s="95">
        <f t="shared" si="15"/>
        <v>-2.1245597877659582E-2</v>
      </c>
      <c r="U216" s="94">
        <f t="shared" si="15"/>
        <v>-4.3920958017954335E-2</v>
      </c>
      <c r="V216" s="94">
        <f t="shared" si="15"/>
        <v>1.4299770952348246E-3</v>
      </c>
      <c r="W216" s="94">
        <f t="shared" si="16"/>
        <v>1.1569328598175568E-2</v>
      </c>
      <c r="X216" s="21" t="s">
        <v>36</v>
      </c>
      <c r="Y216" s="21" t="s">
        <v>32</v>
      </c>
      <c r="Z216" s="21" t="s">
        <v>45</v>
      </c>
      <c r="AA216" s="21" t="s">
        <v>32</v>
      </c>
      <c r="AB216" s="21"/>
      <c r="AC216" s="21"/>
      <c r="AD216" s="21"/>
      <c r="AE216" s="21"/>
      <c r="AF216" s="21"/>
      <c r="AG216" s="21"/>
      <c r="AH216" s="21"/>
      <c r="AI216" s="21"/>
      <c r="AJ216" s="21"/>
      <c r="AK216" s="21"/>
      <c r="AL216" s="106"/>
    </row>
    <row r="217" spans="1:48" s="19" customFormat="1" x14ac:dyDescent="0.25">
      <c r="A217" s="50" t="s">
        <v>287</v>
      </c>
      <c r="N217" s="15" t="s">
        <v>108</v>
      </c>
      <c r="O217" s="25" t="s">
        <v>32</v>
      </c>
      <c r="P217" s="63" t="s">
        <v>34</v>
      </c>
      <c r="Q217" s="61">
        <v>1.0795060000000001</v>
      </c>
      <c r="R217" s="21">
        <v>1.050996</v>
      </c>
      <c r="S217" s="21">
        <v>1.108789</v>
      </c>
      <c r="T217" s="95">
        <f t="shared" si="15"/>
        <v>7.6503529086042035E-2</v>
      </c>
      <c r="U217" s="94">
        <f t="shared" si="15"/>
        <v>4.9738285988427985E-2</v>
      </c>
      <c r="V217" s="94">
        <f t="shared" si="15"/>
        <v>0.1032684287693713</v>
      </c>
      <c r="W217" s="94">
        <f t="shared" si="16"/>
        <v>1.3655899491251705E-2</v>
      </c>
      <c r="X217" s="21"/>
      <c r="Y217" s="21"/>
      <c r="Z217" s="21"/>
      <c r="AA217" s="21"/>
      <c r="AB217" s="21" t="s">
        <v>108</v>
      </c>
      <c r="AC217" s="21" t="s">
        <v>32</v>
      </c>
      <c r="AD217" s="21"/>
      <c r="AE217" s="21"/>
      <c r="AF217" s="21"/>
      <c r="AG217" s="21"/>
      <c r="AH217" s="21"/>
      <c r="AI217" s="21"/>
      <c r="AJ217" s="21"/>
      <c r="AK217" s="21"/>
      <c r="AL217" s="106"/>
    </row>
    <row r="218" spans="1:48" s="19" customFormat="1" x14ac:dyDescent="0.25">
      <c r="A218" s="50" t="s">
        <v>287</v>
      </c>
      <c r="N218" s="15" t="s">
        <v>106</v>
      </c>
      <c r="O218" s="25" t="s">
        <v>32</v>
      </c>
      <c r="P218" s="63" t="s">
        <v>34</v>
      </c>
      <c r="Q218" s="61">
        <v>0.94050120000000004</v>
      </c>
      <c r="R218" s="21">
        <v>0.91476210000000002</v>
      </c>
      <c r="S218" s="21">
        <v>0.96696439999999995</v>
      </c>
      <c r="T218" s="95">
        <f t="shared" si="15"/>
        <v>-6.1342354324800528E-2</v>
      </c>
      <c r="U218" s="94">
        <f t="shared" si="15"/>
        <v>-8.9091247512475519E-2</v>
      </c>
      <c r="V218" s="94">
        <f t="shared" si="15"/>
        <v>-3.3593599097944279E-2</v>
      </c>
      <c r="W218" s="94">
        <f t="shared" si="16"/>
        <v>1.4157823412708406E-2</v>
      </c>
      <c r="X218" s="21"/>
      <c r="Y218" s="21"/>
      <c r="Z218" s="21"/>
      <c r="AA218" s="21"/>
      <c r="AB218" s="21" t="s">
        <v>106</v>
      </c>
      <c r="AC218" s="21" t="s">
        <v>32</v>
      </c>
      <c r="AD218" s="21"/>
      <c r="AE218" s="21"/>
      <c r="AF218" s="21"/>
      <c r="AG218" s="21"/>
      <c r="AH218" s="21"/>
      <c r="AI218" s="21"/>
      <c r="AJ218" s="21"/>
      <c r="AK218" s="21"/>
      <c r="AL218" s="106"/>
    </row>
    <row r="219" spans="1:48" s="19" customFormat="1" x14ac:dyDescent="0.25">
      <c r="A219" s="50" t="s">
        <v>286</v>
      </c>
      <c r="N219" s="15" t="s">
        <v>97</v>
      </c>
      <c r="O219" s="25" t="s">
        <v>32</v>
      </c>
      <c r="P219" s="63" t="s">
        <v>34</v>
      </c>
      <c r="Q219" s="61">
        <v>1.074085</v>
      </c>
      <c r="R219" s="21">
        <v>1.018456</v>
      </c>
      <c r="S219" s="21">
        <v>1.132752</v>
      </c>
      <c r="T219" s="95">
        <f t="shared" si="15"/>
        <v>7.1469136344199366E-2</v>
      </c>
      <c r="U219" s="94">
        <f t="shared" si="15"/>
        <v>1.8287754966073849E-2</v>
      </c>
      <c r="V219" s="94">
        <f t="shared" si="15"/>
        <v>0.12465007017820641</v>
      </c>
      <c r="W219" s="94">
        <f t="shared" si="16"/>
        <v>2.7133742051418434E-2</v>
      </c>
      <c r="X219" s="21" t="s">
        <v>36</v>
      </c>
      <c r="Y219" s="21" t="s">
        <v>32</v>
      </c>
      <c r="Z219" s="21" t="s">
        <v>97</v>
      </c>
      <c r="AA219" s="21" t="s">
        <v>32</v>
      </c>
      <c r="AB219" s="21"/>
      <c r="AC219" s="21"/>
      <c r="AD219" s="21"/>
      <c r="AE219" s="21"/>
      <c r="AF219" s="21"/>
      <c r="AG219" s="21"/>
      <c r="AH219" s="21"/>
      <c r="AI219" s="21"/>
      <c r="AJ219" s="21"/>
      <c r="AK219" s="21"/>
      <c r="AL219" s="106"/>
    </row>
    <row r="220" spans="1:48" s="19" customFormat="1" x14ac:dyDescent="0.25">
      <c r="A220" s="50" t="s">
        <v>288</v>
      </c>
      <c r="N220" s="15" t="s">
        <v>202</v>
      </c>
      <c r="O220" s="25" t="s">
        <v>32</v>
      </c>
      <c r="P220" s="63" t="s">
        <v>34</v>
      </c>
      <c r="Q220" s="61">
        <v>1.332422</v>
      </c>
      <c r="R220" s="21">
        <v>1.082163</v>
      </c>
      <c r="S220" s="21">
        <v>1.6405559999999999</v>
      </c>
      <c r="T220" s="95">
        <f t="shared" si="15"/>
        <v>0.28699833875916392</v>
      </c>
      <c r="U220" s="94">
        <f t="shared" si="15"/>
        <v>7.8961816028269891E-2</v>
      </c>
      <c r="V220" s="94">
        <f t="shared" si="15"/>
        <v>0.49503520877056789</v>
      </c>
      <c r="W220" s="94">
        <f t="shared" si="16"/>
        <v>0.10614312118546514</v>
      </c>
      <c r="X220" s="21"/>
      <c r="Y220" s="21"/>
      <c r="Z220" s="21"/>
      <c r="AA220" s="21"/>
      <c r="AB220" s="21"/>
      <c r="AC220" s="21"/>
      <c r="AD220" s="21"/>
      <c r="AE220" s="21"/>
      <c r="AF220" s="21"/>
      <c r="AG220" s="21"/>
      <c r="AH220" s="21" t="s">
        <v>202</v>
      </c>
      <c r="AI220" s="21" t="s">
        <v>32</v>
      </c>
      <c r="AJ220" s="21"/>
      <c r="AK220" s="21"/>
      <c r="AL220" s="106"/>
    </row>
    <row r="221" spans="1:48" s="22" customFormat="1" x14ac:dyDescent="0.25">
      <c r="A221" s="58" t="s">
        <v>288</v>
      </c>
      <c r="N221" s="31" t="s">
        <v>201</v>
      </c>
      <c r="O221" s="18" t="s">
        <v>32</v>
      </c>
      <c r="P221" s="59" t="s">
        <v>34</v>
      </c>
      <c r="Q221" s="38">
        <v>0.88033550000000005</v>
      </c>
      <c r="R221" s="24">
        <v>0.85304670000000005</v>
      </c>
      <c r="S221" s="24">
        <v>0.9084972</v>
      </c>
      <c r="T221" s="96">
        <f t="shared" si="15"/>
        <v>-0.12745219416719961</v>
      </c>
      <c r="U221" s="97">
        <f t="shared" si="15"/>
        <v>-0.15894098504065476</v>
      </c>
      <c r="V221" s="97">
        <f t="shared" si="15"/>
        <v>-9.5963473153962697E-2</v>
      </c>
      <c r="W221" s="97">
        <f t="shared" si="16"/>
        <v>1.6065986897384865E-2</v>
      </c>
      <c r="X221" s="24"/>
      <c r="Y221" s="24"/>
      <c r="Z221" s="24"/>
      <c r="AA221" s="24"/>
      <c r="AB221" s="24"/>
      <c r="AC221" s="24"/>
      <c r="AD221" s="24"/>
      <c r="AE221" s="24"/>
      <c r="AF221" s="24"/>
      <c r="AG221" s="24"/>
      <c r="AH221" s="24" t="s">
        <v>201</v>
      </c>
      <c r="AI221" s="24" t="s">
        <v>32</v>
      </c>
      <c r="AJ221" s="24"/>
      <c r="AK221" s="24"/>
      <c r="AL221" s="115"/>
    </row>
    <row r="222" spans="1:48" s="12" customFormat="1" x14ac:dyDescent="0.25">
      <c r="A222" s="50">
        <v>197</v>
      </c>
      <c r="B222" s="8" t="s">
        <v>220</v>
      </c>
      <c r="C222" s="46" t="s">
        <v>226</v>
      </c>
      <c r="D222" s="8" t="s">
        <v>155</v>
      </c>
      <c r="E222" s="12" t="s">
        <v>29</v>
      </c>
      <c r="F222" s="47">
        <v>41.3</v>
      </c>
      <c r="G222" s="12">
        <v>14383</v>
      </c>
      <c r="H222" s="12" t="s">
        <v>30</v>
      </c>
      <c r="I222" s="12">
        <v>1011</v>
      </c>
      <c r="J222" s="12" t="s">
        <v>227</v>
      </c>
      <c r="K222" s="12" t="s">
        <v>157</v>
      </c>
      <c r="L222" s="12" t="s">
        <v>158</v>
      </c>
      <c r="M222" s="12">
        <v>14</v>
      </c>
      <c r="N222" s="15" t="s">
        <v>44</v>
      </c>
      <c r="O222" s="25" t="s">
        <v>32</v>
      </c>
      <c r="P222" s="63" t="s">
        <v>34</v>
      </c>
      <c r="Q222" s="36">
        <v>1.1100000000000001</v>
      </c>
      <c r="R222" s="49">
        <v>0.93</v>
      </c>
      <c r="S222" s="36">
        <v>1.34</v>
      </c>
      <c r="T222" s="153">
        <f t="shared" si="10"/>
        <v>0.10436001532424286</v>
      </c>
      <c r="U222" s="154">
        <f t="shared" si="11"/>
        <v>-7.2570692834835374E-2</v>
      </c>
      <c r="V222" s="154">
        <f t="shared" si="12"/>
        <v>0.29266961396282004</v>
      </c>
      <c r="W222" s="154">
        <f t="shared" si="13"/>
        <v>9.3175259034771918E-2</v>
      </c>
      <c r="X222" s="36"/>
      <c r="Y222" s="36"/>
      <c r="Z222" s="36" t="s">
        <v>44</v>
      </c>
      <c r="AA222" s="36" t="s">
        <v>32</v>
      </c>
      <c r="AB222" s="36"/>
      <c r="AC222" s="36"/>
      <c r="AD222" s="36"/>
      <c r="AE222" s="36"/>
      <c r="AF222" s="36"/>
      <c r="AG222" s="36"/>
      <c r="AH222" s="36"/>
      <c r="AI222" s="36"/>
      <c r="AJ222" s="36"/>
      <c r="AK222" s="36"/>
      <c r="AL222" s="116" t="s">
        <v>228</v>
      </c>
      <c r="AM222" s="12" t="s">
        <v>35</v>
      </c>
      <c r="AN222" s="12" t="s">
        <v>66</v>
      </c>
      <c r="AO222" s="12" t="s">
        <v>35</v>
      </c>
      <c r="AP222" s="12" t="s">
        <v>35</v>
      </c>
      <c r="AQ222" s="12" t="s">
        <v>35</v>
      </c>
      <c r="AR222" s="12" t="s">
        <v>35</v>
      </c>
      <c r="AS222" s="12" t="s">
        <v>35</v>
      </c>
      <c r="AU222" s="12" t="s">
        <v>35</v>
      </c>
      <c r="AV222" s="12" t="s">
        <v>35</v>
      </c>
    </row>
    <row r="223" spans="1:48" s="12" customFormat="1" x14ac:dyDescent="0.25">
      <c r="A223" s="50">
        <v>197</v>
      </c>
      <c r="B223" s="8"/>
      <c r="C223" s="46"/>
      <c r="D223" s="8"/>
      <c r="F223" s="47"/>
      <c r="N223" s="15" t="s">
        <v>44</v>
      </c>
      <c r="O223" s="25" t="s">
        <v>46</v>
      </c>
      <c r="P223" s="63" t="s">
        <v>34</v>
      </c>
      <c r="Q223" s="36">
        <v>0.95</v>
      </c>
      <c r="R223" s="49">
        <v>0.68</v>
      </c>
      <c r="S223" s="36">
        <v>1.32</v>
      </c>
      <c r="T223" s="153">
        <f t="shared" si="10"/>
        <v>-5.1293294387550578E-2</v>
      </c>
      <c r="U223" s="154">
        <f t="shared" si="11"/>
        <v>-0.38566248081198462</v>
      </c>
      <c r="V223" s="154">
        <f t="shared" si="12"/>
        <v>0.27763173659827955</v>
      </c>
      <c r="W223" s="154">
        <f t="shared" si="13"/>
        <v>0.16921081647679859</v>
      </c>
      <c r="X223" s="36"/>
      <c r="Y223" s="36"/>
      <c r="Z223" s="36" t="s">
        <v>44</v>
      </c>
      <c r="AA223" s="36" t="s">
        <v>46</v>
      </c>
      <c r="AB223" s="36"/>
      <c r="AC223" s="36"/>
      <c r="AD223" s="36"/>
      <c r="AE223" s="36"/>
      <c r="AF223" s="36"/>
      <c r="AG223" s="36"/>
      <c r="AH223" s="36"/>
      <c r="AI223" s="36"/>
      <c r="AJ223" s="36"/>
      <c r="AK223" s="36"/>
      <c r="AL223" s="116"/>
    </row>
    <row r="224" spans="1:48" s="18" customFormat="1" x14ac:dyDescent="0.25">
      <c r="A224" s="58">
        <v>197</v>
      </c>
      <c r="B224" s="69"/>
      <c r="C224" s="70"/>
      <c r="D224" s="69"/>
      <c r="F224" s="71"/>
      <c r="N224" s="31" t="s">
        <v>44</v>
      </c>
      <c r="O224" s="18" t="s">
        <v>45</v>
      </c>
      <c r="P224" s="59" t="s">
        <v>34</v>
      </c>
      <c r="Q224" s="38">
        <v>2.56</v>
      </c>
      <c r="R224" s="38">
        <v>1.53</v>
      </c>
      <c r="S224" s="38">
        <v>4.26</v>
      </c>
      <c r="T224" s="155">
        <f t="shared" si="10"/>
        <v>0.94000725849147115</v>
      </c>
      <c r="U224" s="156">
        <f t="shared" si="11"/>
        <v>0.42526773540434409</v>
      </c>
      <c r="V224" s="156">
        <f t="shared" si="12"/>
        <v>1.4492691602812791</v>
      </c>
      <c r="W224" s="156">
        <f t="shared" si="13"/>
        <v>0.26122965138056997</v>
      </c>
      <c r="X224" s="38"/>
      <c r="Y224" s="38"/>
      <c r="Z224" s="38" t="s">
        <v>44</v>
      </c>
      <c r="AA224" s="38" t="s">
        <v>45</v>
      </c>
      <c r="AB224" s="38"/>
      <c r="AC224" s="38"/>
      <c r="AD224" s="38"/>
      <c r="AE224" s="38"/>
      <c r="AF224" s="38"/>
      <c r="AG224" s="38"/>
      <c r="AH224" s="38"/>
      <c r="AI224" s="38"/>
      <c r="AJ224" s="38"/>
      <c r="AK224" s="38"/>
      <c r="AL224" s="118"/>
    </row>
    <row r="225" spans="1:47" s="12" customFormat="1" x14ac:dyDescent="0.25">
      <c r="A225" s="11">
        <v>202</v>
      </c>
      <c r="B225" s="12" t="s">
        <v>232</v>
      </c>
      <c r="C225" s="12">
        <v>2014</v>
      </c>
      <c r="D225" s="12" t="s">
        <v>233</v>
      </c>
      <c r="E225" s="25" t="s">
        <v>29</v>
      </c>
      <c r="F225" s="164">
        <v>56.119994093989938</v>
      </c>
      <c r="G225" s="12">
        <v>58672</v>
      </c>
      <c r="H225" s="12" t="s">
        <v>30</v>
      </c>
      <c r="I225" s="12">
        <v>11656</v>
      </c>
      <c r="J225" s="12" t="s">
        <v>234</v>
      </c>
      <c r="K225" s="12" t="s">
        <v>235</v>
      </c>
      <c r="L225" s="12" t="s">
        <v>236</v>
      </c>
      <c r="M225" s="12">
        <v>19.3</v>
      </c>
      <c r="N225" s="15" t="s">
        <v>36</v>
      </c>
      <c r="O225" s="25" t="s">
        <v>32</v>
      </c>
      <c r="P225" s="63" t="s">
        <v>34</v>
      </c>
      <c r="Q225" s="49">
        <v>0.98</v>
      </c>
      <c r="R225" s="36">
        <v>0.94</v>
      </c>
      <c r="S225" s="36">
        <v>1.02</v>
      </c>
      <c r="T225" s="153">
        <f t="shared" si="10"/>
        <v>-2.0202707317519466E-2</v>
      </c>
      <c r="U225" s="154">
        <f t="shared" si="11"/>
        <v>-6.1875403718087529E-2</v>
      </c>
      <c r="V225" s="154">
        <f t="shared" si="12"/>
        <v>1.980262729617973E-2</v>
      </c>
      <c r="W225" s="154">
        <f t="shared" si="13"/>
        <v>2.0836615114937639E-2</v>
      </c>
      <c r="X225" s="36" t="s">
        <v>36</v>
      </c>
      <c r="Y225" s="36" t="s">
        <v>32</v>
      </c>
      <c r="Z225" s="36"/>
      <c r="AA225" s="36"/>
      <c r="AB225" s="36"/>
      <c r="AC225" s="36"/>
      <c r="AD225" s="36"/>
      <c r="AE225" s="36"/>
      <c r="AF225" s="36"/>
      <c r="AG225" s="36"/>
      <c r="AH225" s="36"/>
      <c r="AI225" s="36"/>
      <c r="AJ225" s="36"/>
      <c r="AK225" s="36"/>
      <c r="AL225" s="116" t="s">
        <v>237</v>
      </c>
      <c r="AM225" s="12" t="s">
        <v>35</v>
      </c>
      <c r="AN225" s="12" t="s">
        <v>66</v>
      </c>
      <c r="AO225" s="12" t="s">
        <v>35</v>
      </c>
      <c r="AP225" s="12" t="s">
        <v>35</v>
      </c>
      <c r="AQ225" s="12" t="s">
        <v>35</v>
      </c>
      <c r="AR225" s="12" t="s">
        <v>35</v>
      </c>
      <c r="AS225" s="12" t="s">
        <v>35</v>
      </c>
      <c r="AT225" s="12" t="s">
        <v>35</v>
      </c>
      <c r="AU225" s="12" t="s">
        <v>35</v>
      </c>
    </row>
    <row r="226" spans="1:47" s="18" customFormat="1" x14ac:dyDescent="0.25">
      <c r="A226" s="17">
        <v>202</v>
      </c>
      <c r="F226" s="162"/>
      <c r="N226" s="31" t="s">
        <v>36</v>
      </c>
      <c r="O226" s="18" t="s">
        <v>33</v>
      </c>
      <c r="P226" s="59" t="s">
        <v>34</v>
      </c>
      <c r="Q226" s="38">
        <v>0.98</v>
      </c>
      <c r="R226" s="38">
        <v>0.95</v>
      </c>
      <c r="S226" s="38">
        <v>1.02</v>
      </c>
      <c r="T226" s="155">
        <f t="shared" si="10"/>
        <v>-2.0202707317519466E-2</v>
      </c>
      <c r="U226" s="156">
        <f t="shared" si="11"/>
        <v>-5.1293294387550578E-2</v>
      </c>
      <c r="V226" s="156">
        <f t="shared" si="12"/>
        <v>1.980262729617973E-2</v>
      </c>
      <c r="W226" s="156">
        <f t="shared" si="13"/>
        <v>1.8137047844687528E-2</v>
      </c>
      <c r="X226" s="38" t="s">
        <v>36</v>
      </c>
      <c r="Y226" s="38" t="s">
        <v>33</v>
      </c>
      <c r="Z226" s="38"/>
      <c r="AA226" s="38"/>
      <c r="AB226" s="38"/>
      <c r="AC226" s="38"/>
      <c r="AD226" s="38"/>
      <c r="AE226" s="38"/>
      <c r="AF226" s="38"/>
      <c r="AG226" s="38"/>
      <c r="AH226" s="38"/>
      <c r="AI226" s="38"/>
      <c r="AJ226" s="38"/>
      <c r="AK226" s="38"/>
      <c r="AL226" s="118"/>
    </row>
  </sheetData>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data-ACM</vt:lpstr>
    </vt:vector>
  </TitlesOfParts>
  <Company>Universitätsklinikum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Sabina Wallerer</dc:creator>
  <cp:lastModifiedBy>Sabina Wallerer</cp:lastModifiedBy>
  <dcterms:created xsi:type="dcterms:W3CDTF">2023-11-07T08:32:37Z</dcterms:created>
  <dcterms:modified xsi:type="dcterms:W3CDTF">2024-02-08T14:04:40Z</dcterms:modified>
</cp:coreProperties>
</file>