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bethmilano/Library/CloudStorage/Box-Box/01. elizabeth.milano Workspace/ERUM/DNA/data/"/>
    </mc:Choice>
  </mc:AlternateContent>
  <xr:revisionPtr revIDLastSave="0" documentId="8_{9F6F02A1-B4EA-3B47-AE41-3F66361546FF}" xr6:coauthVersionLast="47" xr6:coauthVersionMax="47" xr10:uidLastSave="{00000000-0000-0000-0000-000000000000}"/>
  <bookViews>
    <workbookView xWindow="21180" yWindow="6400" windowWidth="41120" windowHeight="18420" xr2:uid="{16FFA345-26FD-454D-9E08-2ED1B078251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8" i="1" l="1"/>
  <c r="S47" i="1"/>
  <c r="S46" i="1"/>
  <c r="S45" i="1"/>
  <c r="S44" i="1"/>
  <c r="S43" i="1"/>
  <c r="S42" i="1"/>
  <c r="S41" i="1"/>
  <c r="S40" i="1"/>
  <c r="S35" i="1"/>
  <c r="S34" i="1"/>
  <c r="S33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</calcChain>
</file>

<file path=xl/sharedStrings.xml><?xml version="1.0" encoding="utf-8"?>
<sst xmlns="http://schemas.openxmlformats.org/spreadsheetml/2006/main" count="706" uniqueCount="301">
  <si>
    <t>Index</t>
  </si>
  <si>
    <t>Location</t>
  </si>
  <si>
    <t>Code</t>
  </si>
  <si>
    <t>Species</t>
  </si>
  <si>
    <t>Variety</t>
  </si>
  <si>
    <t>uncertainty</t>
  </si>
  <si>
    <t>Tissue_Date</t>
  </si>
  <si>
    <t>Latitude</t>
  </si>
  <si>
    <t>Longitude</t>
  </si>
  <si>
    <t>Elevation</t>
  </si>
  <si>
    <t>n_samples</t>
  </si>
  <si>
    <t>Office</t>
  </si>
  <si>
    <t>Collector</t>
  </si>
  <si>
    <t>Photos_complete</t>
  </si>
  <si>
    <t>Voucher</t>
  </si>
  <si>
    <t>Phenology</t>
  </si>
  <si>
    <t>Pheno_date</t>
  </si>
  <si>
    <t>Seed_Harvested</t>
  </si>
  <si>
    <t>Target_day_Harvest</t>
  </si>
  <si>
    <t>Notes</t>
  </si>
  <si>
    <t>Bluewood</t>
  </si>
  <si>
    <t>BW</t>
  </si>
  <si>
    <t>Eriogonum compositum</t>
  </si>
  <si>
    <t>Moscow, ID</t>
  </si>
  <si>
    <t>B. Richardson, E. Milano, L. Grossfurthner</t>
  </si>
  <si>
    <t>Moscow ERCO12_22_01</t>
  </si>
  <si>
    <t>flowering</t>
  </si>
  <si>
    <t>No</t>
  </si>
  <si>
    <t>NA</t>
  </si>
  <si>
    <t>Joseph</t>
  </si>
  <si>
    <t>JS</t>
  </si>
  <si>
    <t>ERUM</t>
  </si>
  <si>
    <t>Joseph Overlook</t>
  </si>
  <si>
    <t>JO</t>
  </si>
  <si>
    <t>Moscow ERUM_22_01</t>
  </si>
  <si>
    <t>not flowering</t>
  </si>
  <si>
    <t>Tiger Creek</t>
  </si>
  <si>
    <t>TC</t>
  </si>
  <si>
    <t>Moscow ERUM_22_02</t>
  </si>
  <si>
    <t>flower emerging</t>
  </si>
  <si>
    <t>Ukiah</t>
  </si>
  <si>
    <t>UK</t>
  </si>
  <si>
    <t>Moscow ERUM_22_03</t>
  </si>
  <si>
    <t>Dutch John Creek half mi south</t>
  </si>
  <si>
    <t>DJ</t>
  </si>
  <si>
    <t>FWS Reno, NV</t>
  </si>
  <si>
    <t>A. Tanghal, A. Ron</t>
  </si>
  <si>
    <t>inadequate</t>
  </si>
  <si>
    <t>FWS0800-RMRS2022-2; Dominant forbs BAHO, BASA3, CRAC2</t>
  </si>
  <si>
    <t>Big Bend Campground</t>
  </si>
  <si>
    <t>BB</t>
  </si>
  <si>
    <t>stragulum</t>
  </si>
  <si>
    <t>variety by association with historic annotated specimen, any voucher has not been keyed out</t>
  </si>
  <si>
    <t>Boise, ID</t>
  </si>
  <si>
    <t>J. Irwin</t>
  </si>
  <si>
    <t>Inadequate</t>
  </si>
  <si>
    <t>Yes</t>
  </si>
  <si>
    <t>JP Desert Cottonwood Creek</t>
  </si>
  <si>
    <t>JP</t>
  </si>
  <si>
    <t>aureum</t>
  </si>
  <si>
    <t>late flower</t>
  </si>
  <si>
    <t>Tennessee Mt</t>
  </si>
  <si>
    <t>TM</t>
  </si>
  <si>
    <t>Eriogonum strictum</t>
  </si>
  <si>
    <t>certain</t>
  </si>
  <si>
    <t>Do not harvest</t>
  </si>
  <si>
    <t>Voucher may have been misplaced</t>
  </si>
  <si>
    <t>Blacks Creek Summit</t>
  </si>
  <si>
    <t>BC</t>
  </si>
  <si>
    <t>ellipticum</t>
  </si>
  <si>
    <t>S. Pittman, K. Rupp</t>
  </si>
  <si>
    <t>Elko Hills</t>
  </si>
  <si>
    <t>EH</t>
  </si>
  <si>
    <t>dichrocephalum</t>
  </si>
  <si>
    <t>fully dispersed fruit</t>
  </si>
  <si>
    <t>Plants were depauperate and unsuitable for vouchering at time of visit, possibly due to drought</t>
  </si>
  <si>
    <t>Greys Peak</t>
  </si>
  <si>
    <t>GP</t>
  </si>
  <si>
    <t>porteri</t>
  </si>
  <si>
    <t>early flowering</t>
  </si>
  <si>
    <t>Dorsey Creek</t>
  </si>
  <si>
    <t>DC</t>
  </si>
  <si>
    <t>A. Makowski, S. Pittman</t>
  </si>
  <si>
    <t>7 samples in DNA plate 2, 3 in DNA plate 7</t>
  </si>
  <si>
    <t>McAfee Peak</t>
  </si>
  <si>
    <t>MP</t>
  </si>
  <si>
    <t>Buckskin Loop</t>
  </si>
  <si>
    <t>BL</t>
  </si>
  <si>
    <t>FWS0800-RMRS2022-3; Dominant forbs BASA3, MACA2, LUAR</t>
  </si>
  <si>
    <t>Camas Prairie</t>
  </si>
  <si>
    <t>CP</t>
  </si>
  <si>
    <t>umbellatum</t>
  </si>
  <si>
    <t>mature fruit</t>
  </si>
  <si>
    <t>Little Camas Res</t>
  </si>
  <si>
    <t>CR</t>
  </si>
  <si>
    <t>see notes</t>
  </si>
  <si>
    <t>Crew was directed to collect from a nearby ERUM var. dichrocephalum site, but collected from this locality instead. There are no herbarium records from this locality.</t>
  </si>
  <si>
    <t>Camas Creek Macon Flat</t>
  </si>
  <si>
    <t>CC</t>
  </si>
  <si>
    <t>majus</t>
  </si>
  <si>
    <t>Location and habitat is very similar to the type location for var. stragulum, just a few miles away. E. Sphaerocephalum may be present also! Danger!</t>
  </si>
  <si>
    <t>Magic Reservoir</t>
  </si>
  <si>
    <t>MR</t>
  </si>
  <si>
    <t>TYPE locality</t>
  </si>
  <si>
    <t>dispersing fruit</t>
  </si>
  <si>
    <t>Wells Summit</t>
  </si>
  <si>
    <t>WS</t>
  </si>
  <si>
    <t>nearby herbarium specimen, not annotated, any voucher has not been keyed out</t>
  </si>
  <si>
    <t>Adams Gulch</t>
  </si>
  <si>
    <t>AG</t>
  </si>
  <si>
    <t>In 2003 James Reveal annotated both ERUM var. ellipticum and ERUM var. desereticum from this exact locality.</t>
  </si>
  <si>
    <t>Angel Creek</t>
  </si>
  <si>
    <t>AC</t>
  </si>
  <si>
    <t>Bald Eagle Mt</t>
  </si>
  <si>
    <t>BE</t>
  </si>
  <si>
    <t>Lower Penstemon CG Magic Mountain</t>
  </si>
  <si>
    <t>LP</t>
  </si>
  <si>
    <t>James Reveal identifies both ERUM var. modocense &amp; ERUM var. umbellatum from the same collection (N.H. Holmgren 6178)</t>
  </si>
  <si>
    <t>Mt Harrison</t>
  </si>
  <si>
    <t>MH</t>
  </si>
  <si>
    <t>Bend</t>
  </si>
  <si>
    <t>BD</t>
  </si>
  <si>
    <t>modocense</t>
  </si>
  <si>
    <t>J. Irwin, VD</t>
  </si>
  <si>
    <t>Mt Bachelor Cinder Cone</t>
  </si>
  <si>
    <t>MB</t>
  </si>
  <si>
    <t>Mt Bachelor Cinder Cone unknown</t>
  </si>
  <si>
    <t>MU</t>
  </si>
  <si>
    <t>Eriogonum sp.</t>
  </si>
  <si>
    <t>sp unknown</t>
  </si>
  <si>
    <t>Leach Canyon</t>
  </si>
  <si>
    <t>LC</t>
  </si>
  <si>
    <t>subaridum</t>
  </si>
  <si>
    <t>Cedar City, UT</t>
  </si>
  <si>
    <t>Sarah Barga</t>
  </si>
  <si>
    <t>not received</t>
  </si>
  <si>
    <t>Collection not received in Moscow. 3 to 5 leaves/ envelope</t>
  </si>
  <si>
    <t>Brian Head Summit</t>
  </si>
  <si>
    <t>BH</t>
  </si>
  <si>
    <t>Physaria kingii</t>
  </si>
  <si>
    <t>Collection not received in Moscow. Not ERUM: 12 regular plants and one strange look-a-like, leaves are move wavy/curled</t>
  </si>
  <si>
    <t>Crystal Springs Trailhead</t>
  </si>
  <si>
    <t>CS</t>
  </si>
  <si>
    <t>Asteraceae</t>
  </si>
  <si>
    <t>vegetative</t>
  </si>
  <si>
    <t>Collection not received in Moscow. Not ERUM: Plants all unbranched, diminuitive, vegetative. Photo depicts single flower of Asteraceae and basal leaves appear to match with leaves contained in the collection (JI)</t>
  </si>
  <si>
    <t>Julietta</t>
  </si>
  <si>
    <t>JU</t>
  </si>
  <si>
    <t>Castlerocks</t>
  </si>
  <si>
    <t>CA</t>
  </si>
  <si>
    <t>received2022</t>
  </si>
  <si>
    <t>L. Grossfurthner</t>
  </si>
  <si>
    <t>Chicken Canyon</t>
  </si>
  <si>
    <t>CH</t>
  </si>
  <si>
    <t>FWS0800RMRS-22-1</t>
  </si>
  <si>
    <t>Hamilton Ranch</t>
  </si>
  <si>
    <t>HR</t>
  </si>
  <si>
    <t>B. Richardson, E. Milano, C. Amos</t>
  </si>
  <si>
    <t>https://drive.google.com/drive/folders/1jsBsQp3m61t1onC4OSjKdQ7NHUEj5xyr?usp=drive_link</t>
  </si>
  <si>
    <t>Moscow ERUM_23_01</t>
  </si>
  <si>
    <t>past flowering</t>
  </si>
  <si>
    <t>Stoddard</t>
  </si>
  <si>
    <t>ST</t>
  </si>
  <si>
    <t>Moscow ERUM_23_02</t>
  </si>
  <si>
    <t>Only used 16 samples for DNA from 19 total</t>
  </si>
  <si>
    <t>Brownback Mtn</t>
  </si>
  <si>
    <t>BM</t>
  </si>
  <si>
    <t>https://drive.google.com/drive/folders/1VviVmui1bQq_bIOQWlS_SMePQXiP00UC?usp=drive_link</t>
  </si>
  <si>
    <t>Moscow ERunk_23_01</t>
  </si>
  <si>
    <t>Whitehall</t>
  </si>
  <si>
    <t>WH</t>
  </si>
  <si>
    <t>Moscow ERUM_23_03</t>
  </si>
  <si>
    <t>Only used 14 samples for DNA from 16 total</t>
  </si>
  <si>
    <t>Tippipah Spring</t>
  </si>
  <si>
    <t>TS</t>
  </si>
  <si>
    <t>vernum</t>
  </si>
  <si>
    <t>J.Irwin, M.Trost, J.Perry</t>
  </si>
  <si>
    <t>Awaiting declassification</t>
  </si>
  <si>
    <t>Tippipah Point</t>
  </si>
  <si>
    <t>TP</t>
  </si>
  <si>
    <t>Shoshone Mountain</t>
  </si>
  <si>
    <t>SM</t>
  </si>
  <si>
    <t>bolting</t>
  </si>
  <si>
    <t>Rainier Mesa</t>
  </si>
  <si>
    <t>RM</t>
  </si>
  <si>
    <t>White Rock Spring</t>
  </si>
  <si>
    <t>WR</t>
  </si>
  <si>
    <t>versicolor</t>
  </si>
  <si>
    <t>J.Irwin, M.Trost</t>
  </si>
  <si>
    <t>Stone Cabin Valley</t>
  </si>
  <si>
    <t>SC</t>
  </si>
  <si>
    <t>Hancock Summit</t>
  </si>
  <si>
    <t>HS</t>
  </si>
  <si>
    <t>White River Highway 6</t>
  </si>
  <si>
    <t>WV</t>
  </si>
  <si>
    <t>juniporinum</t>
  </si>
  <si>
    <t>rosettes</t>
  </si>
  <si>
    <t>Painters Flat</t>
  </si>
  <si>
    <t>PF</t>
  </si>
  <si>
    <t>J.Irwin, A.Miera</t>
  </si>
  <si>
    <t>Tissue not shipped</t>
  </si>
  <si>
    <t>Wooten</t>
  </si>
  <si>
    <t>WO</t>
  </si>
  <si>
    <t>E. niveum possibly</t>
  </si>
  <si>
    <t>https://drive.google.com/drive/folders/1IuSqwEC67vwhkkb6S7IKu7UQUC_FRE2i?usp=sharing</t>
  </si>
  <si>
    <t>Decent size population, only one flowering plant, cream colored flower. Dry, rocky, grass invaded, south facing 35 degree slope above roadside.</t>
  </si>
  <si>
    <t>Scroggen</t>
  </si>
  <si>
    <t>SG</t>
  </si>
  <si>
    <t>ERHE2</t>
  </si>
  <si>
    <t>certain, mid-stem whorl present</t>
  </si>
  <si>
    <t>https://drive.google.com/drive/folders/1euZnbWxLBLoQIKfOsme81Lj75nU2NHSh?usp=drive_link</t>
  </si>
  <si>
    <t>Moscow ERHE2_23_01</t>
  </si>
  <si>
    <t xml:space="preserve">Very large ag-adjacent population, present for miles along road. This site had slight 5 degree south facing slope and clay loam soil. </t>
  </si>
  <si>
    <t>Umatilla west entrance</t>
  </si>
  <si>
    <t>UW</t>
  </si>
  <si>
    <t>https://drive.google.com/drive/folders/14WcfLMq_0pghXpUdUwGZwt9mm-hgLK09?usp=drive_link</t>
  </si>
  <si>
    <t>Moscow ERUM_23_04</t>
  </si>
  <si>
    <t>Few ERUM co-occurring with large ERHE2 population. decomposed basalt gravel slight 10 degree west slope in open mixed conifer area.</t>
  </si>
  <si>
    <t>Sunflower flat</t>
  </si>
  <si>
    <t>SF</t>
  </si>
  <si>
    <t>https://drive.google.com/drive/folders/19l9boaOGHao2_rgUHu5BLMNaL2raTElw?usp=drive_link</t>
  </si>
  <si>
    <t>Moscow ERUM_23_05</t>
  </si>
  <si>
    <t>Flat open post-burn ridge top with reddish loam soil</t>
  </si>
  <si>
    <t>Asotin CCC</t>
  </si>
  <si>
    <t>AS</t>
  </si>
  <si>
    <t>E. flavum possibly</t>
  </si>
  <si>
    <t>https://drive.google.com/drive/folders/128JMZYZbsg07NOgX6ukAB8QlaiM8nggi?usp=drive_link</t>
  </si>
  <si>
    <t>Flat open ridgetop, former CCC camp next to main road, hardpan silty loam, co-occures with ERHE2</t>
  </si>
  <si>
    <t>Wenatchee</t>
  </si>
  <si>
    <t>WE</t>
  </si>
  <si>
    <t>https://drive.google.com/drive/folders/1ag2pksDCXusJ5E28_h47gnrT4wq3l4Ay?usp=drive_link</t>
  </si>
  <si>
    <t>Moscow ERHE2_23_02</t>
  </si>
  <si>
    <t>Flat open ridgetop along main road, clay loam, whorl on stem present</t>
  </si>
  <si>
    <t>Sheep Mountain</t>
  </si>
  <si>
    <t>SH</t>
  </si>
  <si>
    <t>E. Mack</t>
  </si>
  <si>
    <t>Truck Stuck in mud</t>
  </si>
  <si>
    <t>TR</t>
  </si>
  <si>
    <t>AM, JI</t>
  </si>
  <si>
    <t>Bob Scott Campground</t>
  </si>
  <si>
    <t>BS</t>
  </si>
  <si>
    <t>J. Irwin, E. Mack, M. Trost</t>
  </si>
  <si>
    <t>Murry Summit</t>
  </si>
  <si>
    <t>MS</t>
  </si>
  <si>
    <t>Hice Spring, Knoll Creek</t>
  </si>
  <si>
    <t>HK</t>
  </si>
  <si>
    <t>M. Trost</t>
  </si>
  <si>
    <t>Kalamazoo Canyon</t>
  </si>
  <si>
    <t>KA</t>
  </si>
  <si>
    <t>E. Mack, M. Trost</t>
  </si>
  <si>
    <t>Knoll Creek</t>
  </si>
  <si>
    <t>KC</t>
  </si>
  <si>
    <t>Eriogonum brevicaule</t>
  </si>
  <si>
    <t>Twin Spring Hills</t>
  </si>
  <si>
    <t>TW</t>
  </si>
  <si>
    <t>Sacramento Pass</t>
  </si>
  <si>
    <t>SP</t>
  </si>
  <si>
    <t>4 samples in DNA plate 6, 8 samples in DNA plate 7</t>
  </si>
  <si>
    <t>Mill Creek, Lemhi Mountains</t>
  </si>
  <si>
    <t>MY</t>
  </si>
  <si>
    <t>yellow</t>
  </si>
  <si>
    <t>leaves green, flowers yellow</t>
  </si>
  <si>
    <t>MC</t>
  </si>
  <si>
    <t>cream</t>
  </si>
  <si>
    <t>leaves bicolor, flowers cream</t>
  </si>
  <si>
    <t>Hart Mountain NAR</t>
  </si>
  <si>
    <t>HM</t>
  </si>
  <si>
    <t>S. Plante, A. Sigarroa</t>
  </si>
  <si>
    <t>Sacramento Pass 2</t>
  </si>
  <si>
    <t>new</t>
  </si>
  <si>
    <t>E. Mack, B. Suepukdee, B. Haney</t>
  </si>
  <si>
    <t>Angel Creek 2</t>
  </si>
  <si>
    <t>Harrison Pass</t>
  </si>
  <si>
    <t>JP Cottonwood Creek 2</t>
  </si>
  <si>
    <t>Hinkey Summit</t>
  </si>
  <si>
    <t>J. Haas, M. Trost</t>
  </si>
  <si>
    <t>Steens Mountains High Elevation</t>
  </si>
  <si>
    <t>J. Haas, B. Haney</t>
  </si>
  <si>
    <t>Mores Mountain</t>
  </si>
  <si>
    <t>J. Haas, K. Rickowsky, M. Trost</t>
  </si>
  <si>
    <t>Dorsey Creek North Fork Campground</t>
  </si>
  <si>
    <t>Envelope labled yellow var</t>
  </si>
  <si>
    <t>Steens Mountains Fish Lake</t>
  </si>
  <si>
    <t>Dorsey Creek 2</t>
  </si>
  <si>
    <t>E. Mack, B. Haney</t>
  </si>
  <si>
    <t>Envelope lavled NF Campground</t>
  </si>
  <si>
    <t>Little Valley</t>
  </si>
  <si>
    <t>E. Mack, J. Haas, N. Campbell</t>
  </si>
  <si>
    <t>Galena Pass</t>
  </si>
  <si>
    <t>E. Mack, J. Haas</t>
  </si>
  <si>
    <t>Scott Mountain Road</t>
  </si>
  <si>
    <t>J. Haas, B. Suepukdee</t>
  </si>
  <si>
    <t>Juntura Road</t>
  </si>
  <si>
    <t>B. Haney, M. Trost</t>
  </si>
  <si>
    <t>No Business Mountain Switchback</t>
  </si>
  <si>
    <t>Cabin Creek Campground</t>
  </si>
  <si>
    <t>Stormy Hill</t>
  </si>
  <si>
    <t>E. Mack, M. Trost, B. Haney</t>
  </si>
  <si>
    <t>DNA_Plate</t>
  </si>
  <si>
    <t>2 7</t>
  </si>
  <si>
    <t>6 7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</si>
</sst>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ill="1"/>
    <xf numFmtId="14" fontId="2" fillId="0" borderId="0" xfId="0" applyNumberFormat="1" applyFont="1" applyFill="1" applyAlignment="1">
      <alignment horizontal="left" vertical="center"/>
    </xf>
    <xf numFmtId="164" fontId="1" fillId="0" borderId="0" xfId="0" applyNumberFormat="1" applyFont="1" applyFill="1" applyAlignment="1">
      <alignment horizontal="left" vertical="center"/>
    </xf>
    <xf numFmtId="164" fontId="2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14" fontId="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jsBsQp3m61t1onC4OSjKdQ7NHUEj5xyr?usp=drive_link" TargetMode="External"/><Relationship Id="rId3" Type="http://schemas.openxmlformats.org/officeDocument/2006/relationships/hyperlink" Target="https://drive.google.com/drive/folders/19l9boaOGHao2_rgUHu5BLMNaL2raTElw?usp=drive_link" TargetMode="External"/><Relationship Id="rId7" Type="http://schemas.openxmlformats.org/officeDocument/2006/relationships/hyperlink" Target="https://drive.google.com/drive/folders/1VviVmui1bQq_bIOQWlS_SMePQXiP00UC?usp=drive_link" TargetMode="External"/><Relationship Id="rId2" Type="http://schemas.openxmlformats.org/officeDocument/2006/relationships/hyperlink" Target="https://drive.google.com/drive/folders/128JMZYZbsg07NOgX6ukAB8QlaiM8nggi?usp=drive_link" TargetMode="External"/><Relationship Id="rId1" Type="http://schemas.openxmlformats.org/officeDocument/2006/relationships/hyperlink" Target="https://drive.google.com/drive/folders/1ag2pksDCXusJ5E28_h47gnrT4wq3l4Ay?usp=drive_link" TargetMode="External"/><Relationship Id="rId6" Type="http://schemas.openxmlformats.org/officeDocument/2006/relationships/hyperlink" Target="https://drive.google.com/drive/folders/1IuSqwEC67vwhkkb6S7IKu7UQUC_FRE2i?usp=sharing" TargetMode="External"/><Relationship Id="rId5" Type="http://schemas.openxmlformats.org/officeDocument/2006/relationships/hyperlink" Target="https://drive.google.com/drive/folders/1euZnbWxLBLoQIKfOsme81Lj75nU2NHSh?usp=drive_link" TargetMode="External"/><Relationship Id="rId4" Type="http://schemas.openxmlformats.org/officeDocument/2006/relationships/hyperlink" Target="https://drive.google.com/drive/folders/14WcfLMq_0pghXpUdUwGZwt9mm-hgLK09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D3FBE-D12B-894C-A254-355864A54141}">
  <dimension ref="A1:U83"/>
  <sheetViews>
    <sheetView tabSelected="1" topLeftCell="A42" workbookViewId="0">
      <selection activeCell="J63" sqref="A1:U83"/>
    </sheetView>
  </sheetViews>
  <sheetFormatPr baseColWidth="10" defaultRowHeight="16" x14ac:dyDescent="0.2"/>
  <cols>
    <col min="1" max="1" width="10.83203125" style="3"/>
    <col min="2" max="2" width="17.83203125" style="3" customWidth="1"/>
    <col min="3" max="7" width="10.83203125" style="3"/>
    <col min="8" max="8" width="13.1640625" style="3" customWidth="1"/>
    <col min="9" max="9" width="16.83203125" style="3" customWidth="1"/>
    <col min="10" max="11" width="10.83203125" style="3"/>
    <col min="12" max="12" width="18.5" style="3" customWidth="1"/>
    <col min="13" max="13" width="20.6640625" style="3" customWidth="1"/>
    <col min="14" max="14" width="32.83203125" style="3" customWidth="1"/>
    <col min="15" max="16384" width="10.83203125" style="3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1" t="s">
        <v>298</v>
      </c>
      <c r="U1" s="1" t="s">
        <v>19</v>
      </c>
    </row>
    <row r="2" spans="1:21" x14ac:dyDescent="0.2">
      <c r="A2" s="1">
        <v>1</v>
      </c>
      <c r="B2" s="1" t="s">
        <v>20</v>
      </c>
      <c r="C2" s="1" t="s">
        <v>21</v>
      </c>
      <c r="D2" s="1" t="s">
        <v>22</v>
      </c>
      <c r="E2" s="1"/>
      <c r="F2" s="1"/>
      <c r="G2" s="4">
        <v>44713</v>
      </c>
      <c r="H2" s="1">
        <v>46.291600000000003</v>
      </c>
      <c r="I2" s="1">
        <v>-117.9281</v>
      </c>
      <c r="J2" s="1"/>
      <c r="K2" s="1">
        <v>12</v>
      </c>
      <c r="L2" s="1" t="s">
        <v>23</v>
      </c>
      <c r="M2" s="1" t="s">
        <v>24</v>
      </c>
      <c r="N2" s="2"/>
      <c r="O2" s="1" t="s">
        <v>25</v>
      </c>
      <c r="P2" s="2" t="s">
        <v>26</v>
      </c>
      <c r="Q2" s="4">
        <v>44713</v>
      </c>
      <c r="R2" s="2" t="s">
        <v>27</v>
      </c>
      <c r="S2" s="2" t="s">
        <v>28</v>
      </c>
      <c r="T2" s="1">
        <v>1</v>
      </c>
      <c r="U2" s="1"/>
    </row>
    <row r="3" spans="1:21" x14ac:dyDescent="0.2">
      <c r="A3" s="1">
        <v>2</v>
      </c>
      <c r="B3" s="1" t="s">
        <v>29</v>
      </c>
      <c r="C3" s="1" t="s">
        <v>30</v>
      </c>
      <c r="D3" s="1" t="s">
        <v>31</v>
      </c>
      <c r="E3" s="1"/>
      <c r="F3" s="1"/>
      <c r="G3" s="4">
        <v>44713</v>
      </c>
      <c r="H3" s="1">
        <v>45.089799999999997</v>
      </c>
      <c r="I3" s="1">
        <v>-116.8627</v>
      </c>
      <c r="J3" s="1"/>
      <c r="K3" s="1">
        <v>12</v>
      </c>
      <c r="L3" s="1" t="s">
        <v>23</v>
      </c>
      <c r="M3" s="1" t="s">
        <v>24</v>
      </c>
      <c r="N3" s="2"/>
      <c r="O3" s="1" t="s">
        <v>27</v>
      </c>
      <c r="P3" s="2"/>
      <c r="Q3" s="4"/>
      <c r="R3" s="2" t="s">
        <v>27</v>
      </c>
      <c r="S3" s="2" t="s">
        <v>28</v>
      </c>
      <c r="T3" s="1">
        <v>1</v>
      </c>
      <c r="U3" s="1"/>
    </row>
    <row r="4" spans="1:21" x14ac:dyDescent="0.2">
      <c r="A4" s="1">
        <v>3</v>
      </c>
      <c r="B4" s="1" t="s">
        <v>32</v>
      </c>
      <c r="C4" s="1" t="s">
        <v>33</v>
      </c>
      <c r="D4" s="1" t="s">
        <v>31</v>
      </c>
      <c r="E4" s="1"/>
      <c r="F4" s="1"/>
      <c r="G4" s="4">
        <v>44713</v>
      </c>
      <c r="H4" s="1">
        <v>45.8354</v>
      </c>
      <c r="I4" s="1">
        <v>-117.2637</v>
      </c>
      <c r="J4" s="1"/>
      <c r="K4" s="1">
        <v>10</v>
      </c>
      <c r="L4" s="1" t="s">
        <v>23</v>
      </c>
      <c r="M4" s="1" t="s">
        <v>24</v>
      </c>
      <c r="N4" s="2"/>
      <c r="O4" s="1" t="s">
        <v>34</v>
      </c>
      <c r="P4" s="1" t="s">
        <v>35</v>
      </c>
      <c r="Q4" s="4">
        <v>44713</v>
      </c>
      <c r="R4" s="2" t="s">
        <v>27</v>
      </c>
      <c r="S4" s="2" t="s">
        <v>28</v>
      </c>
      <c r="T4" s="1">
        <v>2</v>
      </c>
      <c r="U4" s="1"/>
    </row>
    <row r="5" spans="1:21" x14ac:dyDescent="0.2">
      <c r="A5" s="1">
        <v>4</v>
      </c>
      <c r="B5" s="1" t="s">
        <v>36</v>
      </c>
      <c r="C5" s="1" t="s">
        <v>37</v>
      </c>
      <c r="D5" s="1" t="s">
        <v>31</v>
      </c>
      <c r="E5" s="1"/>
      <c r="F5" s="1"/>
      <c r="G5" s="4">
        <v>44713</v>
      </c>
      <c r="H5" s="1">
        <v>45.982100000000003</v>
      </c>
      <c r="I5" s="1">
        <v>-118.0528</v>
      </c>
      <c r="J5" s="1"/>
      <c r="K5" s="1">
        <v>12</v>
      </c>
      <c r="L5" s="1" t="s">
        <v>23</v>
      </c>
      <c r="M5" s="1" t="s">
        <v>24</v>
      </c>
      <c r="N5" s="2"/>
      <c r="O5" s="1" t="s">
        <v>38</v>
      </c>
      <c r="P5" s="1" t="s">
        <v>39</v>
      </c>
      <c r="Q5" s="4">
        <v>44713</v>
      </c>
      <c r="R5" s="2" t="s">
        <v>27</v>
      </c>
      <c r="S5" s="2" t="s">
        <v>28</v>
      </c>
      <c r="T5" s="1">
        <v>2</v>
      </c>
      <c r="U5" s="1"/>
    </row>
    <row r="6" spans="1:21" x14ac:dyDescent="0.2">
      <c r="A6" s="1">
        <v>5</v>
      </c>
      <c r="B6" s="1" t="s">
        <v>40</v>
      </c>
      <c r="C6" s="1" t="s">
        <v>41</v>
      </c>
      <c r="D6" s="1" t="s">
        <v>31</v>
      </c>
      <c r="E6" s="1"/>
      <c r="F6" s="1"/>
      <c r="G6" s="4">
        <v>44713</v>
      </c>
      <c r="H6" s="1">
        <v>45.049500000000002</v>
      </c>
      <c r="I6" s="1">
        <v>-118.9787</v>
      </c>
      <c r="J6" s="1"/>
      <c r="K6" s="1">
        <v>12</v>
      </c>
      <c r="L6" s="1" t="s">
        <v>23</v>
      </c>
      <c r="M6" s="1" t="s">
        <v>24</v>
      </c>
      <c r="N6" s="2"/>
      <c r="O6" s="1" t="s">
        <v>42</v>
      </c>
      <c r="P6" s="1" t="s">
        <v>39</v>
      </c>
      <c r="Q6" s="4">
        <v>44713</v>
      </c>
      <c r="R6" s="2" t="s">
        <v>27</v>
      </c>
      <c r="S6" s="2" t="s">
        <v>28</v>
      </c>
      <c r="T6" s="1">
        <v>2</v>
      </c>
      <c r="U6" s="2"/>
    </row>
    <row r="7" spans="1:21" x14ac:dyDescent="0.2">
      <c r="A7" s="1">
        <v>6</v>
      </c>
      <c r="B7" s="1" t="s">
        <v>43</v>
      </c>
      <c r="C7" s="1" t="s">
        <v>44</v>
      </c>
      <c r="D7" s="1" t="s">
        <v>31</v>
      </c>
      <c r="E7" s="1"/>
      <c r="F7" s="1"/>
      <c r="G7" s="4">
        <v>44737</v>
      </c>
      <c r="H7" s="1">
        <v>41.698019000000002</v>
      </c>
      <c r="I7" s="1">
        <v>-117.50269</v>
      </c>
      <c r="J7" s="1"/>
      <c r="K7" s="1">
        <v>12</v>
      </c>
      <c r="L7" s="1" t="s">
        <v>45</v>
      </c>
      <c r="M7" s="1" t="s">
        <v>46</v>
      </c>
      <c r="N7" s="2"/>
      <c r="O7" s="1" t="s">
        <v>47</v>
      </c>
      <c r="P7" s="2"/>
      <c r="Q7" s="2"/>
      <c r="R7" s="2" t="s">
        <v>27</v>
      </c>
      <c r="S7" s="2">
        <f t="shared" ref="S7:S30" si="0">Q7+IF($P7="fully dispersed fruit",-10,IF($P7="flowering",21,IF($P7="dispersing fruit",-4,IF($P7="late flower",11,IF($P7="early flowering",21,0)))))</f>
        <v>0</v>
      </c>
      <c r="T7" s="1">
        <v>2</v>
      </c>
      <c r="U7" s="1" t="s">
        <v>48</v>
      </c>
    </row>
    <row r="8" spans="1:21" x14ac:dyDescent="0.2">
      <c r="A8" s="1">
        <v>7</v>
      </c>
      <c r="B8" s="1" t="s">
        <v>49</v>
      </c>
      <c r="C8" s="1" t="s">
        <v>50</v>
      </c>
      <c r="D8" s="1" t="s">
        <v>31</v>
      </c>
      <c r="E8" s="1" t="s">
        <v>51</v>
      </c>
      <c r="F8" s="1" t="s">
        <v>52</v>
      </c>
      <c r="G8" s="4">
        <v>44762</v>
      </c>
      <c r="H8" s="1">
        <v>41.7669</v>
      </c>
      <c r="I8" s="1">
        <v>-115.70050000000001</v>
      </c>
      <c r="J8" s="1"/>
      <c r="K8" s="1">
        <v>10</v>
      </c>
      <c r="L8" s="1" t="s">
        <v>53</v>
      </c>
      <c r="M8" s="1" t="s">
        <v>54</v>
      </c>
      <c r="N8" s="2" t="s">
        <v>55</v>
      </c>
      <c r="O8" s="1" t="s">
        <v>56</v>
      </c>
      <c r="P8" s="2" t="s">
        <v>26</v>
      </c>
      <c r="Q8" s="5">
        <v>44762</v>
      </c>
      <c r="R8" s="2" t="s">
        <v>27</v>
      </c>
      <c r="S8" s="5">
        <f t="shared" si="0"/>
        <v>44783</v>
      </c>
      <c r="T8" s="1">
        <v>2</v>
      </c>
      <c r="U8" s="1"/>
    </row>
    <row r="9" spans="1:21" x14ac:dyDescent="0.2">
      <c r="A9" s="1">
        <v>8</v>
      </c>
      <c r="B9" s="1" t="s">
        <v>57</v>
      </c>
      <c r="C9" s="1" t="s">
        <v>58</v>
      </c>
      <c r="D9" s="1" t="s">
        <v>31</v>
      </c>
      <c r="E9" s="1" t="s">
        <v>59</v>
      </c>
      <c r="F9" s="1" t="s">
        <v>52</v>
      </c>
      <c r="G9" s="4">
        <v>44762</v>
      </c>
      <c r="H9" s="1">
        <v>42.0563</v>
      </c>
      <c r="I9" s="1">
        <v>-115.8043</v>
      </c>
      <c r="J9" s="1"/>
      <c r="K9" s="1">
        <v>10</v>
      </c>
      <c r="L9" s="1" t="s">
        <v>53</v>
      </c>
      <c r="M9" s="1" t="s">
        <v>54</v>
      </c>
      <c r="N9" s="2" t="s">
        <v>56</v>
      </c>
      <c r="O9" s="1" t="s">
        <v>56</v>
      </c>
      <c r="P9" s="2" t="s">
        <v>60</v>
      </c>
      <c r="Q9" s="5">
        <v>44762</v>
      </c>
      <c r="R9" s="2" t="s">
        <v>27</v>
      </c>
      <c r="S9" s="5">
        <f t="shared" si="0"/>
        <v>44773</v>
      </c>
      <c r="T9" s="1">
        <v>1</v>
      </c>
      <c r="U9" s="1"/>
    </row>
    <row r="10" spans="1:21" x14ac:dyDescent="0.2">
      <c r="A10" s="1">
        <v>9</v>
      </c>
      <c r="B10" s="1" t="s">
        <v>61</v>
      </c>
      <c r="C10" s="1" t="s">
        <v>62</v>
      </c>
      <c r="D10" s="1" t="s">
        <v>63</v>
      </c>
      <c r="E10" s="1"/>
      <c r="F10" s="1" t="s">
        <v>64</v>
      </c>
      <c r="G10" s="4">
        <v>44762</v>
      </c>
      <c r="H10" s="1">
        <v>41.794600000000003</v>
      </c>
      <c r="I10" s="1">
        <v>-115.67010000000001</v>
      </c>
      <c r="J10" s="1"/>
      <c r="K10" s="1">
        <v>10</v>
      </c>
      <c r="L10" s="1" t="s">
        <v>53</v>
      </c>
      <c r="M10" s="1" t="s">
        <v>54</v>
      </c>
      <c r="N10" s="2" t="s">
        <v>56</v>
      </c>
      <c r="O10" s="1" t="s">
        <v>27</v>
      </c>
      <c r="P10" s="2" t="s">
        <v>26</v>
      </c>
      <c r="Q10" s="5">
        <v>44762</v>
      </c>
      <c r="R10" s="2" t="s">
        <v>65</v>
      </c>
      <c r="S10" s="5">
        <f t="shared" si="0"/>
        <v>44783</v>
      </c>
      <c r="T10" s="1">
        <v>1</v>
      </c>
      <c r="U10" s="1" t="s">
        <v>66</v>
      </c>
    </row>
    <row r="11" spans="1:21" x14ac:dyDescent="0.2">
      <c r="A11" s="1">
        <v>10</v>
      </c>
      <c r="B11" s="1" t="s">
        <v>67</v>
      </c>
      <c r="C11" s="1" t="s">
        <v>68</v>
      </c>
      <c r="D11" s="1" t="s">
        <v>31</v>
      </c>
      <c r="E11" s="1" t="s">
        <v>69</v>
      </c>
      <c r="F11" s="1" t="s">
        <v>52</v>
      </c>
      <c r="G11" s="4">
        <v>44763</v>
      </c>
      <c r="H11" s="1">
        <v>43.497399999999999</v>
      </c>
      <c r="I11" s="1">
        <v>-115.92230000000001</v>
      </c>
      <c r="J11" s="1"/>
      <c r="K11" s="1">
        <v>10</v>
      </c>
      <c r="L11" s="1" t="s">
        <v>53</v>
      </c>
      <c r="M11" s="1" t="s">
        <v>70</v>
      </c>
      <c r="N11" s="2"/>
      <c r="O11" s="1" t="s">
        <v>56</v>
      </c>
      <c r="P11" s="2"/>
      <c r="Q11" s="2"/>
      <c r="R11" s="2" t="s">
        <v>27</v>
      </c>
      <c r="S11" s="2">
        <f t="shared" si="0"/>
        <v>0</v>
      </c>
      <c r="T11" s="1">
        <v>2</v>
      </c>
      <c r="U11" s="1"/>
    </row>
    <row r="12" spans="1:21" x14ac:dyDescent="0.2">
      <c r="A12" s="1">
        <v>11</v>
      </c>
      <c r="B12" s="1" t="s">
        <v>71</v>
      </c>
      <c r="C12" s="1" t="s">
        <v>72</v>
      </c>
      <c r="D12" s="1" t="s">
        <v>31</v>
      </c>
      <c r="E12" s="1" t="s">
        <v>73</v>
      </c>
      <c r="F12" s="1" t="s">
        <v>52</v>
      </c>
      <c r="G12" s="4">
        <v>44763</v>
      </c>
      <c r="H12" s="1">
        <v>40.744399999999999</v>
      </c>
      <c r="I12" s="1">
        <v>-115.8229</v>
      </c>
      <c r="J12" s="1"/>
      <c r="K12" s="1">
        <v>10</v>
      </c>
      <c r="L12" s="1" t="s">
        <v>53</v>
      </c>
      <c r="M12" s="1" t="s">
        <v>54</v>
      </c>
      <c r="N12" s="2" t="s">
        <v>56</v>
      </c>
      <c r="O12" s="1" t="s">
        <v>27</v>
      </c>
      <c r="P12" s="2" t="s">
        <v>74</v>
      </c>
      <c r="Q12" s="5">
        <v>44763</v>
      </c>
      <c r="R12" s="2" t="s">
        <v>27</v>
      </c>
      <c r="S12" s="5">
        <f t="shared" si="0"/>
        <v>44753</v>
      </c>
      <c r="T12" s="1">
        <v>2</v>
      </c>
      <c r="U12" s="1" t="s">
        <v>75</v>
      </c>
    </row>
    <row r="13" spans="1:21" x14ac:dyDescent="0.2">
      <c r="A13" s="1">
        <v>12</v>
      </c>
      <c r="B13" s="1" t="s">
        <v>76</v>
      </c>
      <c r="C13" s="1" t="s">
        <v>77</v>
      </c>
      <c r="D13" s="1" t="s">
        <v>31</v>
      </c>
      <c r="E13" s="1" t="s">
        <v>78</v>
      </c>
      <c r="F13" s="1" t="s">
        <v>52</v>
      </c>
      <c r="G13" s="4">
        <v>44763</v>
      </c>
      <c r="H13" s="1">
        <v>41.023800000000001</v>
      </c>
      <c r="I13" s="1">
        <v>-115.105</v>
      </c>
      <c r="J13" s="1"/>
      <c r="K13" s="1">
        <v>10</v>
      </c>
      <c r="L13" s="1" t="s">
        <v>53</v>
      </c>
      <c r="M13" s="1" t="s">
        <v>54</v>
      </c>
      <c r="N13" s="2" t="s">
        <v>56</v>
      </c>
      <c r="O13" s="1" t="s">
        <v>56</v>
      </c>
      <c r="P13" s="2" t="s">
        <v>79</v>
      </c>
      <c r="Q13" s="5">
        <v>44763</v>
      </c>
      <c r="R13" s="2" t="s">
        <v>27</v>
      </c>
      <c r="S13" s="5">
        <f t="shared" si="0"/>
        <v>44784</v>
      </c>
      <c r="T13" s="1">
        <v>2</v>
      </c>
      <c r="U13" s="1"/>
    </row>
    <row r="14" spans="1:21" x14ac:dyDescent="0.2">
      <c r="A14" s="1">
        <v>13</v>
      </c>
      <c r="B14" s="1" t="s">
        <v>80</v>
      </c>
      <c r="C14" s="1" t="s">
        <v>81</v>
      </c>
      <c r="D14" s="1" t="s">
        <v>31</v>
      </c>
      <c r="E14" s="1" t="s">
        <v>59</v>
      </c>
      <c r="F14" s="1" t="s">
        <v>52</v>
      </c>
      <c r="G14" s="4">
        <v>44769</v>
      </c>
      <c r="H14" s="1">
        <v>41.5473</v>
      </c>
      <c r="I14" s="1">
        <v>-116.00149999999999</v>
      </c>
      <c r="J14" s="1"/>
      <c r="K14" s="1">
        <v>10</v>
      </c>
      <c r="L14" s="1" t="s">
        <v>53</v>
      </c>
      <c r="M14" s="1" t="s">
        <v>82</v>
      </c>
      <c r="N14" s="2" t="s">
        <v>56</v>
      </c>
      <c r="O14" s="1" t="s">
        <v>56</v>
      </c>
      <c r="P14" s="2" t="s">
        <v>60</v>
      </c>
      <c r="Q14" s="5">
        <v>44769</v>
      </c>
      <c r="R14" s="2" t="s">
        <v>27</v>
      </c>
      <c r="S14" s="5">
        <f t="shared" si="0"/>
        <v>44780</v>
      </c>
      <c r="T14" s="1" t="s">
        <v>299</v>
      </c>
      <c r="U14" s="1" t="s">
        <v>83</v>
      </c>
    </row>
    <row r="15" spans="1:21" x14ac:dyDescent="0.2">
      <c r="A15" s="1">
        <v>14</v>
      </c>
      <c r="B15" s="1" t="s">
        <v>84</v>
      </c>
      <c r="C15" s="1" t="s">
        <v>85</v>
      </c>
      <c r="D15" s="1" t="s">
        <v>31</v>
      </c>
      <c r="E15" s="1"/>
      <c r="F15" s="1"/>
      <c r="G15" s="4">
        <v>44769</v>
      </c>
      <c r="H15" s="1">
        <v>41.538200000000003</v>
      </c>
      <c r="I15" s="1">
        <v>-115.9669</v>
      </c>
      <c r="J15" s="1"/>
      <c r="K15" s="1">
        <v>12</v>
      </c>
      <c r="L15" s="1" t="s">
        <v>53</v>
      </c>
      <c r="M15" s="1" t="s">
        <v>82</v>
      </c>
      <c r="N15" s="2" t="s">
        <v>56</v>
      </c>
      <c r="O15" s="1" t="s">
        <v>56</v>
      </c>
      <c r="P15" s="2" t="s">
        <v>26</v>
      </c>
      <c r="Q15" s="5">
        <v>44769</v>
      </c>
      <c r="R15" s="2" t="s">
        <v>27</v>
      </c>
      <c r="S15" s="5">
        <f t="shared" si="0"/>
        <v>44790</v>
      </c>
      <c r="T15" s="1">
        <v>3</v>
      </c>
      <c r="U15" s="1"/>
    </row>
    <row r="16" spans="1:21" x14ac:dyDescent="0.2">
      <c r="A16" s="1">
        <v>15</v>
      </c>
      <c r="B16" s="1" t="s">
        <v>86</v>
      </c>
      <c r="C16" s="1" t="s">
        <v>87</v>
      </c>
      <c r="D16" s="1" t="s">
        <v>31</v>
      </c>
      <c r="E16" s="1" t="s">
        <v>59</v>
      </c>
      <c r="F16" s="1" t="s">
        <v>52</v>
      </c>
      <c r="G16" s="4">
        <v>44777</v>
      </c>
      <c r="H16" s="1">
        <v>41.778416999999997</v>
      </c>
      <c r="I16" s="1">
        <v>-117.54863</v>
      </c>
      <c r="J16" s="1"/>
      <c r="K16" s="1">
        <v>12</v>
      </c>
      <c r="L16" s="1" t="s">
        <v>45</v>
      </c>
      <c r="M16" s="1" t="s">
        <v>46</v>
      </c>
      <c r="N16" s="2"/>
      <c r="O16" s="1"/>
      <c r="P16" s="2"/>
      <c r="Q16" s="2"/>
      <c r="R16" s="2" t="s">
        <v>27</v>
      </c>
      <c r="S16" s="2">
        <f t="shared" si="0"/>
        <v>0</v>
      </c>
      <c r="T16" s="1">
        <v>3</v>
      </c>
      <c r="U16" s="1" t="s">
        <v>88</v>
      </c>
    </row>
    <row r="17" spans="1:21" x14ac:dyDescent="0.2">
      <c r="A17" s="1">
        <v>16</v>
      </c>
      <c r="B17" s="1" t="s">
        <v>89</v>
      </c>
      <c r="C17" s="1" t="s">
        <v>90</v>
      </c>
      <c r="D17" s="1" t="s">
        <v>31</v>
      </c>
      <c r="E17" s="1" t="s">
        <v>91</v>
      </c>
      <c r="F17" s="1" t="s">
        <v>52</v>
      </c>
      <c r="G17" s="4">
        <v>44781</v>
      </c>
      <c r="H17" s="1">
        <v>43.174399999999999</v>
      </c>
      <c r="I17" s="1">
        <v>-115.0001</v>
      </c>
      <c r="J17" s="1"/>
      <c r="K17" s="1">
        <v>10</v>
      </c>
      <c r="L17" s="1" t="s">
        <v>53</v>
      </c>
      <c r="M17" s="1" t="s">
        <v>82</v>
      </c>
      <c r="N17" s="2" t="s">
        <v>56</v>
      </c>
      <c r="O17" s="1" t="s">
        <v>47</v>
      </c>
      <c r="P17" s="2" t="s">
        <v>92</v>
      </c>
      <c r="Q17" s="5">
        <v>44781</v>
      </c>
      <c r="R17" s="2" t="s">
        <v>27</v>
      </c>
      <c r="S17" s="5">
        <f t="shared" si="0"/>
        <v>44781</v>
      </c>
      <c r="T17" s="1">
        <v>3</v>
      </c>
      <c r="U17" s="1"/>
    </row>
    <row r="18" spans="1:21" x14ac:dyDescent="0.2">
      <c r="A18" s="1">
        <v>17</v>
      </c>
      <c r="B18" s="1" t="s">
        <v>93</v>
      </c>
      <c r="C18" s="1" t="s">
        <v>94</v>
      </c>
      <c r="D18" s="1" t="s">
        <v>31</v>
      </c>
      <c r="E18" s="1"/>
      <c r="F18" s="1" t="s">
        <v>95</v>
      </c>
      <c r="G18" s="4">
        <v>44781</v>
      </c>
      <c r="H18" s="1">
        <v>43.331299999999999</v>
      </c>
      <c r="I18" s="1">
        <v>-115.3998</v>
      </c>
      <c r="J18" s="1"/>
      <c r="K18" s="1">
        <v>10</v>
      </c>
      <c r="L18" s="1" t="s">
        <v>53</v>
      </c>
      <c r="M18" s="1" t="s">
        <v>82</v>
      </c>
      <c r="N18" s="2" t="s">
        <v>56</v>
      </c>
      <c r="O18" s="1" t="s">
        <v>56</v>
      </c>
      <c r="P18" s="2" t="s">
        <v>92</v>
      </c>
      <c r="Q18" s="5">
        <v>44781</v>
      </c>
      <c r="R18" s="2" t="s">
        <v>27</v>
      </c>
      <c r="S18" s="5">
        <f t="shared" si="0"/>
        <v>44781</v>
      </c>
      <c r="T18" s="1">
        <v>3</v>
      </c>
      <c r="U18" s="1" t="s">
        <v>96</v>
      </c>
    </row>
    <row r="19" spans="1:21" x14ac:dyDescent="0.2">
      <c r="A19" s="1">
        <v>18</v>
      </c>
      <c r="B19" s="1" t="s">
        <v>97</v>
      </c>
      <c r="C19" s="1" t="s">
        <v>98</v>
      </c>
      <c r="D19" s="1" t="s">
        <v>31</v>
      </c>
      <c r="E19" s="1" t="s">
        <v>99</v>
      </c>
      <c r="F19" s="1" t="s">
        <v>95</v>
      </c>
      <c r="G19" s="4">
        <v>44782</v>
      </c>
      <c r="H19" s="1">
        <v>43.328200000000002</v>
      </c>
      <c r="I19" s="1">
        <v>-114.57899999999999</v>
      </c>
      <c r="J19" s="1"/>
      <c r="K19" s="1">
        <v>10</v>
      </c>
      <c r="L19" s="1" t="s">
        <v>53</v>
      </c>
      <c r="M19" s="1" t="s">
        <v>82</v>
      </c>
      <c r="N19" s="2" t="s">
        <v>56</v>
      </c>
      <c r="O19" s="1" t="s">
        <v>47</v>
      </c>
      <c r="P19" s="2" t="s">
        <v>92</v>
      </c>
      <c r="Q19" s="5">
        <v>44782</v>
      </c>
      <c r="R19" s="2" t="s">
        <v>27</v>
      </c>
      <c r="S19" s="5">
        <f t="shared" si="0"/>
        <v>44782</v>
      </c>
      <c r="T19" s="1">
        <v>3</v>
      </c>
      <c r="U19" s="1" t="s">
        <v>100</v>
      </c>
    </row>
    <row r="20" spans="1:21" x14ac:dyDescent="0.2">
      <c r="A20" s="1">
        <v>19</v>
      </c>
      <c r="B20" s="1" t="s">
        <v>101</v>
      </c>
      <c r="C20" s="1" t="s">
        <v>102</v>
      </c>
      <c r="D20" s="1" t="s">
        <v>31</v>
      </c>
      <c r="E20" s="1" t="s">
        <v>51</v>
      </c>
      <c r="F20" s="2" t="s">
        <v>103</v>
      </c>
      <c r="G20" s="4">
        <v>44782</v>
      </c>
      <c r="H20" s="1">
        <v>43.337299999999999</v>
      </c>
      <c r="I20" s="1">
        <v>-114.4143</v>
      </c>
      <c r="J20" s="1"/>
      <c r="K20" s="1">
        <v>10</v>
      </c>
      <c r="L20" s="1" t="s">
        <v>53</v>
      </c>
      <c r="M20" s="1" t="s">
        <v>82</v>
      </c>
      <c r="N20" s="2" t="s">
        <v>56</v>
      </c>
      <c r="O20" s="1" t="s">
        <v>47</v>
      </c>
      <c r="P20" s="2" t="s">
        <v>104</v>
      </c>
      <c r="Q20" s="5">
        <v>44782</v>
      </c>
      <c r="R20" s="2" t="s">
        <v>27</v>
      </c>
      <c r="S20" s="5">
        <f t="shared" si="0"/>
        <v>44778</v>
      </c>
      <c r="T20" s="1">
        <v>3</v>
      </c>
      <c r="U20" s="1"/>
    </row>
    <row r="21" spans="1:21" x14ac:dyDescent="0.2">
      <c r="A21" s="1">
        <v>20</v>
      </c>
      <c r="B21" s="1" t="s">
        <v>105</v>
      </c>
      <c r="C21" s="1" t="s">
        <v>106</v>
      </c>
      <c r="D21" s="1" t="s">
        <v>31</v>
      </c>
      <c r="E21" s="1" t="s">
        <v>99</v>
      </c>
      <c r="F21" s="1" t="s">
        <v>107</v>
      </c>
      <c r="G21" s="4">
        <v>44782</v>
      </c>
      <c r="H21" s="1">
        <v>43.483699999999999</v>
      </c>
      <c r="I21" s="1">
        <v>-114.7603</v>
      </c>
      <c r="J21" s="1"/>
      <c r="K21" s="1">
        <v>10</v>
      </c>
      <c r="L21" s="1" t="s">
        <v>53</v>
      </c>
      <c r="M21" s="1" t="s">
        <v>82</v>
      </c>
      <c r="N21" s="2" t="s">
        <v>56</v>
      </c>
      <c r="O21" s="1" t="s">
        <v>56</v>
      </c>
      <c r="P21" s="2" t="s">
        <v>92</v>
      </c>
      <c r="Q21" s="5">
        <v>44782</v>
      </c>
      <c r="R21" s="2" t="s">
        <v>27</v>
      </c>
      <c r="S21" s="5">
        <f t="shared" si="0"/>
        <v>44782</v>
      </c>
      <c r="T21" s="1">
        <v>3</v>
      </c>
      <c r="U21" s="1"/>
    </row>
    <row r="22" spans="1:21" x14ac:dyDescent="0.2">
      <c r="A22" s="1">
        <v>21</v>
      </c>
      <c r="B22" s="1" t="s">
        <v>108</v>
      </c>
      <c r="C22" s="1" t="s">
        <v>109</v>
      </c>
      <c r="D22" s="1" t="s">
        <v>31</v>
      </c>
      <c r="E22" s="1"/>
      <c r="F22" s="1" t="s">
        <v>95</v>
      </c>
      <c r="G22" s="4">
        <v>44783</v>
      </c>
      <c r="H22" s="1">
        <v>43.709400000000002</v>
      </c>
      <c r="I22" s="1">
        <v>-114.39579999999999</v>
      </c>
      <c r="J22" s="1"/>
      <c r="K22" s="1">
        <v>10</v>
      </c>
      <c r="L22" s="1" t="s">
        <v>53</v>
      </c>
      <c r="M22" s="1" t="s">
        <v>82</v>
      </c>
      <c r="N22" s="2" t="s">
        <v>56</v>
      </c>
      <c r="O22" s="1" t="s">
        <v>56</v>
      </c>
      <c r="P22" s="2" t="s">
        <v>92</v>
      </c>
      <c r="Q22" s="5">
        <v>44783</v>
      </c>
      <c r="R22" s="2" t="s">
        <v>27</v>
      </c>
      <c r="S22" s="5">
        <f t="shared" si="0"/>
        <v>44783</v>
      </c>
      <c r="T22" s="1">
        <v>3</v>
      </c>
      <c r="U22" s="1" t="s">
        <v>110</v>
      </c>
    </row>
    <row r="23" spans="1:21" x14ac:dyDescent="0.2">
      <c r="A23" s="1">
        <v>22</v>
      </c>
      <c r="B23" s="1" t="s">
        <v>111</v>
      </c>
      <c r="C23" s="1" t="s">
        <v>112</v>
      </c>
      <c r="D23" s="1" t="s">
        <v>31</v>
      </c>
      <c r="E23" s="1" t="s">
        <v>73</v>
      </c>
      <c r="F23" s="1" t="s">
        <v>107</v>
      </c>
      <c r="G23" s="4">
        <v>44790</v>
      </c>
      <c r="H23" s="1">
        <v>41.056399999999996</v>
      </c>
      <c r="I23" s="1">
        <v>-115.0214</v>
      </c>
      <c r="J23" s="1"/>
      <c r="K23" s="1">
        <v>10</v>
      </c>
      <c r="L23" s="1" t="s">
        <v>53</v>
      </c>
      <c r="M23" s="1" t="s">
        <v>82</v>
      </c>
      <c r="N23" s="2" t="s">
        <v>56</v>
      </c>
      <c r="O23" s="1" t="s">
        <v>27</v>
      </c>
      <c r="P23" s="2" t="s">
        <v>104</v>
      </c>
      <c r="Q23" s="5">
        <v>44790</v>
      </c>
      <c r="R23" s="2" t="s">
        <v>27</v>
      </c>
      <c r="S23" s="5">
        <f t="shared" si="0"/>
        <v>44786</v>
      </c>
      <c r="T23" s="1">
        <v>1</v>
      </c>
      <c r="U23" s="1"/>
    </row>
    <row r="24" spans="1:21" x14ac:dyDescent="0.2">
      <c r="A24" s="1">
        <v>23</v>
      </c>
      <c r="B24" s="1" t="s">
        <v>113</v>
      </c>
      <c r="C24" s="1" t="s">
        <v>114</v>
      </c>
      <c r="D24" s="1" t="s">
        <v>31</v>
      </c>
      <c r="E24" s="1" t="s">
        <v>99</v>
      </c>
      <c r="F24" s="1" t="s">
        <v>107</v>
      </c>
      <c r="G24" s="4">
        <v>44790</v>
      </c>
      <c r="H24" s="1">
        <v>41.252000000000002</v>
      </c>
      <c r="I24" s="1">
        <v>-114.0158</v>
      </c>
      <c r="J24" s="1"/>
      <c r="K24" s="1">
        <v>10</v>
      </c>
      <c r="L24" s="1" t="s">
        <v>53</v>
      </c>
      <c r="M24" s="1" t="s">
        <v>82</v>
      </c>
      <c r="N24" s="2" t="s">
        <v>56</v>
      </c>
      <c r="O24" s="1" t="s">
        <v>27</v>
      </c>
      <c r="P24" s="2" t="s">
        <v>74</v>
      </c>
      <c r="Q24" s="5">
        <v>44790</v>
      </c>
      <c r="R24" s="2" t="s">
        <v>27</v>
      </c>
      <c r="S24" s="5">
        <f t="shared" si="0"/>
        <v>44780</v>
      </c>
      <c r="T24" s="1">
        <v>1</v>
      </c>
      <c r="U24" s="1"/>
    </row>
    <row r="25" spans="1:21" x14ac:dyDescent="0.2">
      <c r="A25" s="1">
        <v>24</v>
      </c>
      <c r="B25" s="1" t="s">
        <v>115</v>
      </c>
      <c r="C25" s="1" t="s">
        <v>116</v>
      </c>
      <c r="D25" s="1" t="s">
        <v>31</v>
      </c>
      <c r="E25" s="1"/>
      <c r="F25" s="1" t="s">
        <v>95</v>
      </c>
      <c r="G25" s="4">
        <v>44791</v>
      </c>
      <c r="H25" s="1">
        <v>42.197299999999998</v>
      </c>
      <c r="I25" s="1">
        <v>-114.2865</v>
      </c>
      <c r="J25" s="1"/>
      <c r="K25" s="1">
        <v>10</v>
      </c>
      <c r="L25" s="1" t="s">
        <v>53</v>
      </c>
      <c r="M25" s="1" t="s">
        <v>82</v>
      </c>
      <c r="N25" s="2" t="s">
        <v>56</v>
      </c>
      <c r="O25" s="1" t="s">
        <v>56</v>
      </c>
      <c r="P25" s="2" t="s">
        <v>92</v>
      </c>
      <c r="Q25" s="5">
        <v>44791</v>
      </c>
      <c r="R25" s="2" t="s">
        <v>27</v>
      </c>
      <c r="S25" s="5">
        <f t="shared" si="0"/>
        <v>44791</v>
      </c>
      <c r="T25" s="1">
        <v>3</v>
      </c>
      <c r="U25" s="1" t="s">
        <v>117</v>
      </c>
    </row>
    <row r="26" spans="1:21" x14ac:dyDescent="0.2">
      <c r="A26" s="1">
        <v>25</v>
      </c>
      <c r="B26" s="1" t="s">
        <v>118</v>
      </c>
      <c r="C26" s="1" t="s">
        <v>119</v>
      </c>
      <c r="D26" s="1" t="s">
        <v>31</v>
      </c>
      <c r="E26" s="1" t="s">
        <v>73</v>
      </c>
      <c r="F26" s="1" t="s">
        <v>52</v>
      </c>
      <c r="G26" s="4">
        <v>44791</v>
      </c>
      <c r="H26" s="1">
        <v>42.3095</v>
      </c>
      <c r="I26" s="1">
        <v>-113.6585</v>
      </c>
      <c r="J26" s="1"/>
      <c r="K26" s="1">
        <v>10</v>
      </c>
      <c r="L26" s="1" t="s">
        <v>53</v>
      </c>
      <c r="M26" s="1" t="s">
        <v>82</v>
      </c>
      <c r="N26" s="2" t="s">
        <v>56</v>
      </c>
      <c r="O26" s="1" t="s">
        <v>56</v>
      </c>
      <c r="P26" s="2" t="s">
        <v>60</v>
      </c>
      <c r="Q26" s="5">
        <v>44791</v>
      </c>
      <c r="R26" s="2" t="s">
        <v>27</v>
      </c>
      <c r="S26" s="5">
        <f t="shared" si="0"/>
        <v>44802</v>
      </c>
      <c r="T26" s="1">
        <v>4</v>
      </c>
      <c r="U26" s="1"/>
    </row>
    <row r="27" spans="1:21" x14ac:dyDescent="0.2">
      <c r="A27" s="1">
        <v>26</v>
      </c>
      <c r="B27" s="1" t="s">
        <v>120</v>
      </c>
      <c r="C27" s="1" t="s">
        <v>121</v>
      </c>
      <c r="D27" s="1" t="s">
        <v>31</v>
      </c>
      <c r="E27" s="1" t="s">
        <v>122</v>
      </c>
      <c r="F27" s="1" t="s">
        <v>52</v>
      </c>
      <c r="G27" s="4">
        <v>44796</v>
      </c>
      <c r="H27" s="1">
        <v>44.124000000000002</v>
      </c>
      <c r="I27" s="1">
        <v>-121.1589</v>
      </c>
      <c r="J27" s="1"/>
      <c r="K27" s="1">
        <v>10</v>
      </c>
      <c r="L27" s="1" t="s">
        <v>53</v>
      </c>
      <c r="M27" s="1" t="s">
        <v>123</v>
      </c>
      <c r="N27" s="2"/>
      <c r="O27" s="1" t="s">
        <v>27</v>
      </c>
      <c r="P27" s="2"/>
      <c r="Q27" s="2"/>
      <c r="R27" s="2" t="s">
        <v>27</v>
      </c>
      <c r="S27" s="2">
        <f t="shared" si="0"/>
        <v>0</v>
      </c>
      <c r="T27" s="1">
        <v>4</v>
      </c>
      <c r="U27" s="1"/>
    </row>
    <row r="28" spans="1:21" x14ac:dyDescent="0.2">
      <c r="A28" s="1">
        <v>27</v>
      </c>
      <c r="B28" s="1" t="s">
        <v>124</v>
      </c>
      <c r="C28" s="1" t="s">
        <v>125</v>
      </c>
      <c r="D28" s="1" t="s">
        <v>31</v>
      </c>
      <c r="E28" s="1"/>
      <c r="F28" s="1"/>
      <c r="G28" s="4">
        <v>44797</v>
      </c>
      <c r="H28" s="1">
        <v>43.999000000000002</v>
      </c>
      <c r="I28" s="1">
        <v>-121.68640000000001</v>
      </c>
      <c r="J28" s="1"/>
      <c r="K28" s="1">
        <v>10</v>
      </c>
      <c r="L28" s="1" t="s">
        <v>53</v>
      </c>
      <c r="M28" s="1" t="s">
        <v>123</v>
      </c>
      <c r="N28" s="2" t="s">
        <v>56</v>
      </c>
      <c r="O28" s="1" t="s">
        <v>27</v>
      </c>
      <c r="P28" s="2" t="s">
        <v>104</v>
      </c>
      <c r="Q28" s="5">
        <v>44797</v>
      </c>
      <c r="R28" s="2" t="s">
        <v>27</v>
      </c>
      <c r="S28" s="5">
        <f t="shared" si="0"/>
        <v>44793</v>
      </c>
      <c r="T28" s="1">
        <v>4</v>
      </c>
      <c r="U28" s="1"/>
    </row>
    <row r="29" spans="1:21" x14ac:dyDescent="0.2">
      <c r="A29" s="1">
        <v>28</v>
      </c>
      <c r="B29" s="1" t="s">
        <v>126</v>
      </c>
      <c r="C29" s="1" t="s">
        <v>127</v>
      </c>
      <c r="D29" s="1" t="s">
        <v>128</v>
      </c>
      <c r="E29" s="1"/>
      <c r="F29" s="1" t="s">
        <v>129</v>
      </c>
      <c r="G29" s="4">
        <v>44797</v>
      </c>
      <c r="H29" s="1">
        <v>43.999000000000002</v>
      </c>
      <c r="I29" s="1">
        <v>-121.68640000000001</v>
      </c>
      <c r="J29" s="1"/>
      <c r="K29" s="1">
        <v>10</v>
      </c>
      <c r="L29" s="1" t="s">
        <v>53</v>
      </c>
      <c r="M29" s="1" t="s">
        <v>123</v>
      </c>
      <c r="N29" s="2" t="s">
        <v>56</v>
      </c>
      <c r="O29" s="1" t="s">
        <v>27</v>
      </c>
      <c r="P29" s="2" t="s">
        <v>26</v>
      </c>
      <c r="Q29" s="5">
        <v>44797</v>
      </c>
      <c r="R29" s="2" t="s">
        <v>65</v>
      </c>
      <c r="S29" s="5">
        <f t="shared" si="0"/>
        <v>44818</v>
      </c>
      <c r="T29" s="1">
        <v>7</v>
      </c>
      <c r="U29" s="1"/>
    </row>
    <row r="30" spans="1:21" x14ac:dyDescent="0.2">
      <c r="A30" s="1">
        <v>29</v>
      </c>
      <c r="B30" s="1" t="s">
        <v>130</v>
      </c>
      <c r="C30" s="1" t="s">
        <v>131</v>
      </c>
      <c r="D30" s="1" t="s">
        <v>31</v>
      </c>
      <c r="E30" s="1" t="s">
        <v>132</v>
      </c>
      <c r="F30" s="1" t="s">
        <v>107</v>
      </c>
      <c r="G30" s="4">
        <v>44803</v>
      </c>
      <c r="H30" s="1">
        <v>37.633899999999997</v>
      </c>
      <c r="I30" s="1">
        <v>-113.27630000000001</v>
      </c>
      <c r="J30" s="1"/>
      <c r="K30" s="1">
        <v>12</v>
      </c>
      <c r="L30" s="1" t="s">
        <v>133</v>
      </c>
      <c r="M30" s="1" t="s">
        <v>134</v>
      </c>
      <c r="N30" s="2"/>
      <c r="O30" s="1" t="s">
        <v>27</v>
      </c>
      <c r="P30" s="2"/>
      <c r="Q30" s="2"/>
      <c r="R30" s="2" t="s">
        <v>27</v>
      </c>
      <c r="S30" s="2">
        <f t="shared" si="0"/>
        <v>0</v>
      </c>
      <c r="T30" s="1" t="s">
        <v>135</v>
      </c>
      <c r="U30" s="1" t="s">
        <v>136</v>
      </c>
    </row>
    <row r="31" spans="1:21" x14ac:dyDescent="0.2">
      <c r="A31" s="1">
        <v>30</v>
      </c>
      <c r="B31" s="1" t="s">
        <v>137</v>
      </c>
      <c r="C31" s="1" t="s">
        <v>138</v>
      </c>
      <c r="D31" s="1" t="s">
        <v>139</v>
      </c>
      <c r="E31" s="1"/>
      <c r="F31" s="1"/>
      <c r="G31" s="4">
        <v>44819</v>
      </c>
      <c r="H31" s="1">
        <v>37.681699999999999</v>
      </c>
      <c r="I31" s="1">
        <v>-112.8306</v>
      </c>
      <c r="J31" s="1"/>
      <c r="K31" s="1">
        <v>13</v>
      </c>
      <c r="L31" s="1" t="s">
        <v>133</v>
      </c>
      <c r="M31" s="1" t="s">
        <v>134</v>
      </c>
      <c r="N31" s="2" t="s">
        <v>56</v>
      </c>
      <c r="O31" s="1" t="s">
        <v>27</v>
      </c>
      <c r="P31" s="2" t="s">
        <v>26</v>
      </c>
      <c r="Q31" s="4">
        <v>44819</v>
      </c>
      <c r="R31" s="2" t="s">
        <v>65</v>
      </c>
      <c r="S31" s="2"/>
      <c r="T31" s="1" t="s">
        <v>135</v>
      </c>
      <c r="U31" s="1" t="s">
        <v>140</v>
      </c>
    </row>
    <row r="32" spans="1:21" x14ac:dyDescent="0.2">
      <c r="A32" s="1">
        <v>31</v>
      </c>
      <c r="B32" s="1" t="s">
        <v>141</v>
      </c>
      <c r="C32" s="1" t="s">
        <v>142</v>
      </c>
      <c r="D32" s="2" t="s">
        <v>143</v>
      </c>
      <c r="E32" s="1"/>
      <c r="F32" s="1" t="s">
        <v>129</v>
      </c>
      <c r="G32" s="4">
        <v>44826</v>
      </c>
      <c r="H32" s="1">
        <v>37.606999999999999</v>
      </c>
      <c r="I32" s="1">
        <v>-112.8973</v>
      </c>
      <c r="J32" s="1"/>
      <c r="K32" s="1">
        <v>12</v>
      </c>
      <c r="L32" s="1" t="s">
        <v>133</v>
      </c>
      <c r="M32" s="1" t="s">
        <v>134</v>
      </c>
      <c r="N32" s="2" t="s">
        <v>56</v>
      </c>
      <c r="O32" s="1" t="s">
        <v>27</v>
      </c>
      <c r="P32" s="2" t="s">
        <v>144</v>
      </c>
      <c r="Q32" s="4">
        <v>44826</v>
      </c>
      <c r="R32" s="2" t="s">
        <v>65</v>
      </c>
      <c r="S32" s="2"/>
      <c r="T32" s="1" t="s">
        <v>135</v>
      </c>
      <c r="U32" s="1" t="s">
        <v>145</v>
      </c>
    </row>
    <row r="33" spans="1:21" x14ac:dyDescent="0.2">
      <c r="A33" s="1">
        <v>32</v>
      </c>
      <c r="B33" s="1" t="s">
        <v>146</v>
      </c>
      <c r="C33" s="1" t="s">
        <v>147</v>
      </c>
      <c r="D33" s="1" t="s">
        <v>31</v>
      </c>
      <c r="E33" s="1"/>
      <c r="F33" s="1"/>
      <c r="G33" s="4">
        <v>45030</v>
      </c>
      <c r="H33" s="1">
        <v>46.474800000000002</v>
      </c>
      <c r="I33" s="1">
        <v>-116.7693</v>
      </c>
      <c r="J33" s="1"/>
      <c r="K33" s="1">
        <v>12</v>
      </c>
      <c r="L33" s="1" t="s">
        <v>23</v>
      </c>
      <c r="M33" s="1" t="s">
        <v>24</v>
      </c>
      <c r="N33" s="2"/>
      <c r="O33" s="1"/>
      <c r="P33" s="2"/>
      <c r="Q33" s="2"/>
      <c r="R33" s="2" t="s">
        <v>27</v>
      </c>
      <c r="S33" s="2">
        <f t="shared" ref="S33:S35" si="1">Q33+IF($P33="fully dispersed fruit",-14,IF($P33="flowering",21,IF($P33="dispersing fruit",-4,0)))</f>
        <v>0</v>
      </c>
      <c r="T33" s="1">
        <v>4</v>
      </c>
      <c r="U33" s="1"/>
    </row>
    <row r="34" spans="1:21" x14ac:dyDescent="0.2">
      <c r="A34" s="1">
        <v>33</v>
      </c>
      <c r="B34" s="1" t="s">
        <v>148</v>
      </c>
      <c r="C34" s="1" t="s">
        <v>149</v>
      </c>
      <c r="D34" s="1" t="s">
        <v>31</v>
      </c>
      <c r="E34" s="1"/>
      <c r="F34" s="1"/>
      <c r="G34" s="1" t="s">
        <v>150</v>
      </c>
      <c r="H34" s="1">
        <v>42.133378</v>
      </c>
      <c r="I34" s="1">
        <v>-113.66521</v>
      </c>
      <c r="J34" s="1"/>
      <c r="K34" s="1">
        <v>7</v>
      </c>
      <c r="L34" s="1" t="s">
        <v>23</v>
      </c>
      <c r="M34" s="1" t="s">
        <v>151</v>
      </c>
      <c r="N34" s="2"/>
      <c r="O34" s="1"/>
      <c r="P34" s="2"/>
      <c r="Q34" s="2"/>
      <c r="R34" s="2" t="s">
        <v>27</v>
      </c>
      <c r="S34" s="2">
        <f t="shared" si="1"/>
        <v>0</v>
      </c>
      <c r="T34" s="1">
        <v>7</v>
      </c>
      <c r="U34" s="1"/>
    </row>
    <row r="35" spans="1:21" x14ac:dyDescent="0.2">
      <c r="A35" s="1">
        <v>34</v>
      </c>
      <c r="B35" s="2" t="s">
        <v>152</v>
      </c>
      <c r="C35" s="1" t="s">
        <v>153</v>
      </c>
      <c r="D35" s="1" t="s">
        <v>31</v>
      </c>
      <c r="E35" s="1"/>
      <c r="F35" s="1"/>
      <c r="G35" s="6">
        <v>44727</v>
      </c>
      <c r="H35" s="1">
        <v>40.859299999999998</v>
      </c>
      <c r="I35" s="1">
        <v>-119.7726</v>
      </c>
      <c r="J35" s="1"/>
      <c r="K35" s="1">
        <v>12</v>
      </c>
      <c r="L35" s="1" t="s">
        <v>45</v>
      </c>
      <c r="M35" s="1" t="s">
        <v>46</v>
      </c>
      <c r="N35" s="2"/>
      <c r="O35" s="1" t="s">
        <v>47</v>
      </c>
      <c r="P35" s="2"/>
      <c r="Q35" s="2"/>
      <c r="R35" s="2" t="s">
        <v>27</v>
      </c>
      <c r="S35" s="2">
        <f t="shared" si="1"/>
        <v>0</v>
      </c>
      <c r="T35" s="1">
        <v>7</v>
      </c>
      <c r="U35" s="1" t="s">
        <v>154</v>
      </c>
    </row>
    <row r="36" spans="1:21" x14ac:dyDescent="0.2">
      <c r="A36" s="1">
        <v>35</v>
      </c>
      <c r="B36" s="1" t="s">
        <v>155</v>
      </c>
      <c r="C36" s="1" t="s">
        <v>156</v>
      </c>
      <c r="D36" s="1" t="s">
        <v>31</v>
      </c>
      <c r="E36" s="1"/>
      <c r="F36" s="1" t="s">
        <v>35</v>
      </c>
      <c r="G36" s="4">
        <v>45085</v>
      </c>
      <c r="H36" s="1">
        <v>45.331099999999999</v>
      </c>
      <c r="I36" s="1">
        <v>-113.2436</v>
      </c>
      <c r="J36" s="1">
        <v>7376</v>
      </c>
      <c r="K36" s="1">
        <v>16</v>
      </c>
      <c r="L36" s="1" t="s">
        <v>23</v>
      </c>
      <c r="M36" s="1" t="s">
        <v>157</v>
      </c>
      <c r="N36" s="7" t="s">
        <v>158</v>
      </c>
      <c r="O36" s="1" t="s">
        <v>159</v>
      </c>
      <c r="P36" s="1" t="s">
        <v>160</v>
      </c>
      <c r="Q36" s="4">
        <v>45085</v>
      </c>
      <c r="R36" s="2" t="s">
        <v>27</v>
      </c>
      <c r="S36" s="2"/>
      <c r="T36" s="1">
        <v>1</v>
      </c>
      <c r="U36" s="1"/>
    </row>
    <row r="37" spans="1:21" x14ac:dyDescent="0.2">
      <c r="A37" s="1">
        <v>36</v>
      </c>
      <c r="B37" s="1" t="s">
        <v>161</v>
      </c>
      <c r="C37" s="1" t="s">
        <v>162</v>
      </c>
      <c r="D37" s="1" t="s">
        <v>31</v>
      </c>
      <c r="E37" s="1"/>
      <c r="F37" s="1" t="s">
        <v>35</v>
      </c>
      <c r="G37" s="4">
        <v>45086</v>
      </c>
      <c r="H37" s="1">
        <v>44.4099</v>
      </c>
      <c r="I37" s="1">
        <v>-112.21899999999999</v>
      </c>
      <c r="J37" s="1">
        <v>6296</v>
      </c>
      <c r="K37" s="1">
        <v>19</v>
      </c>
      <c r="L37" s="1" t="s">
        <v>23</v>
      </c>
      <c r="M37" s="1" t="s">
        <v>157</v>
      </c>
      <c r="N37" s="2"/>
      <c r="O37" s="1" t="s">
        <v>163</v>
      </c>
      <c r="P37" s="1" t="s">
        <v>39</v>
      </c>
      <c r="Q37" s="4">
        <v>45086</v>
      </c>
      <c r="R37" s="2" t="s">
        <v>27</v>
      </c>
      <c r="S37" s="2"/>
      <c r="T37" s="1">
        <v>4</v>
      </c>
      <c r="U37" s="1" t="s">
        <v>164</v>
      </c>
    </row>
    <row r="38" spans="1:21" x14ac:dyDescent="0.2">
      <c r="A38" s="1">
        <v>37</v>
      </c>
      <c r="B38" s="1" t="s">
        <v>165</v>
      </c>
      <c r="C38" s="1" t="s">
        <v>166</v>
      </c>
      <c r="D38" s="1" t="s">
        <v>128</v>
      </c>
      <c r="E38" s="1"/>
      <c r="F38" s="1" t="s">
        <v>129</v>
      </c>
      <c r="G38" s="4">
        <v>45086</v>
      </c>
      <c r="H38" s="1">
        <v>45.702500000000001</v>
      </c>
      <c r="I38" s="1">
        <v>-112.1099</v>
      </c>
      <c r="J38" s="1">
        <v>5362</v>
      </c>
      <c r="K38" s="1">
        <v>5</v>
      </c>
      <c r="L38" s="1" t="s">
        <v>23</v>
      </c>
      <c r="M38" s="1" t="s">
        <v>157</v>
      </c>
      <c r="N38" s="7" t="s">
        <v>167</v>
      </c>
      <c r="O38" s="1" t="s">
        <v>168</v>
      </c>
      <c r="P38" s="1" t="s">
        <v>39</v>
      </c>
      <c r="Q38" s="4">
        <v>45086</v>
      </c>
      <c r="R38" s="2" t="s">
        <v>27</v>
      </c>
      <c r="S38" s="2" t="s">
        <v>28</v>
      </c>
      <c r="T38" s="1">
        <v>7</v>
      </c>
      <c r="U38" s="1"/>
    </row>
    <row r="39" spans="1:21" x14ac:dyDescent="0.2">
      <c r="A39" s="1">
        <v>38</v>
      </c>
      <c r="B39" s="1" t="s">
        <v>169</v>
      </c>
      <c r="C39" s="1" t="s">
        <v>170</v>
      </c>
      <c r="D39" s="1" t="s">
        <v>31</v>
      </c>
      <c r="E39" s="1"/>
      <c r="F39" s="1"/>
      <c r="G39" s="4">
        <v>45086</v>
      </c>
      <c r="H39" s="1">
        <v>46.132599999999996</v>
      </c>
      <c r="I39" s="1">
        <v>-112.1116</v>
      </c>
      <c r="J39" s="1">
        <v>5447</v>
      </c>
      <c r="K39" s="1">
        <v>16</v>
      </c>
      <c r="L39" s="1" t="s">
        <v>23</v>
      </c>
      <c r="M39" s="1" t="s">
        <v>157</v>
      </c>
      <c r="N39" s="2"/>
      <c r="O39" s="2" t="s">
        <v>171</v>
      </c>
      <c r="P39" s="1" t="s">
        <v>26</v>
      </c>
      <c r="Q39" s="4">
        <v>45086</v>
      </c>
      <c r="R39" s="2" t="s">
        <v>27</v>
      </c>
      <c r="S39" s="2" t="s">
        <v>28</v>
      </c>
      <c r="T39" s="1">
        <v>4</v>
      </c>
      <c r="U39" s="1" t="s">
        <v>172</v>
      </c>
    </row>
    <row r="40" spans="1:21" x14ac:dyDescent="0.2">
      <c r="A40" s="1">
        <v>39</v>
      </c>
      <c r="B40" s="2" t="s">
        <v>173</v>
      </c>
      <c r="C40" s="1" t="s">
        <v>174</v>
      </c>
      <c r="D40" s="2" t="s">
        <v>31</v>
      </c>
      <c r="E40" s="2" t="s">
        <v>175</v>
      </c>
      <c r="F40" s="2" t="s">
        <v>103</v>
      </c>
      <c r="G40" s="8">
        <v>45083</v>
      </c>
      <c r="H40" s="2">
        <v>37.040410000000001</v>
      </c>
      <c r="I40" s="2">
        <v>-116.22329999999999</v>
      </c>
      <c r="J40" s="2"/>
      <c r="K40" s="2">
        <v>10</v>
      </c>
      <c r="L40" s="2" t="s">
        <v>53</v>
      </c>
      <c r="M40" s="2" t="s">
        <v>176</v>
      </c>
      <c r="N40" s="2" t="s">
        <v>177</v>
      </c>
      <c r="O40" s="1" t="s">
        <v>56</v>
      </c>
      <c r="P40" s="2" t="s">
        <v>60</v>
      </c>
      <c r="Q40" s="5">
        <v>45083</v>
      </c>
      <c r="R40" s="2" t="s">
        <v>27</v>
      </c>
      <c r="S40" s="5">
        <f>Q40+IF($P40="fully dispersed fruit",-10,IF($P40="flowering",21,IF($P40="dispersing fruit",-4,IF($P40="late flower",11,IF($P40="early flowering",21,0)))))</f>
        <v>45094</v>
      </c>
      <c r="T40" s="1">
        <v>5</v>
      </c>
      <c r="U40" s="2"/>
    </row>
    <row r="41" spans="1:21" x14ac:dyDescent="0.2">
      <c r="A41" s="1">
        <v>40</v>
      </c>
      <c r="B41" s="2" t="s">
        <v>178</v>
      </c>
      <c r="C41" s="1" t="s">
        <v>179</v>
      </c>
      <c r="D41" s="2" t="s">
        <v>31</v>
      </c>
      <c r="E41" s="2" t="s">
        <v>175</v>
      </c>
      <c r="F41" s="1" t="s">
        <v>52</v>
      </c>
      <c r="G41" s="8">
        <v>45083</v>
      </c>
      <c r="H41" s="2">
        <v>37.010089999999998</v>
      </c>
      <c r="I41" s="2">
        <v>-116.20719</v>
      </c>
      <c r="J41" s="2"/>
      <c r="K41" s="2">
        <v>10</v>
      </c>
      <c r="L41" s="2" t="s">
        <v>53</v>
      </c>
      <c r="M41" s="2" t="s">
        <v>176</v>
      </c>
      <c r="N41" s="2" t="s">
        <v>177</v>
      </c>
      <c r="O41" s="2" t="s">
        <v>56</v>
      </c>
      <c r="P41" s="2" t="s">
        <v>26</v>
      </c>
      <c r="Q41" s="5">
        <v>45083</v>
      </c>
      <c r="R41" s="2" t="s">
        <v>27</v>
      </c>
      <c r="S41" s="5">
        <f>Q41+IF($P41="fully dispersed fruit",-14,IF($P41="flowering",21,IF($P41="dispersing fruit",-4,0)))</f>
        <v>45104</v>
      </c>
      <c r="T41" s="1">
        <v>5</v>
      </c>
      <c r="U41" s="2"/>
    </row>
    <row r="42" spans="1:21" x14ac:dyDescent="0.2">
      <c r="A42" s="1">
        <v>41</v>
      </c>
      <c r="B42" s="2" t="s">
        <v>180</v>
      </c>
      <c r="C42" s="1" t="s">
        <v>181</v>
      </c>
      <c r="D42" s="2" t="s">
        <v>31</v>
      </c>
      <c r="E42" s="2"/>
      <c r="F42" s="2"/>
      <c r="G42" s="8">
        <v>45084</v>
      </c>
      <c r="H42" s="2">
        <v>36.937784000000001</v>
      </c>
      <c r="I42" s="2">
        <v>-116.215411</v>
      </c>
      <c r="J42" s="2"/>
      <c r="K42" s="2">
        <v>10</v>
      </c>
      <c r="L42" s="2" t="s">
        <v>53</v>
      </c>
      <c r="M42" s="2" t="s">
        <v>176</v>
      </c>
      <c r="N42" s="2" t="s">
        <v>177</v>
      </c>
      <c r="O42" s="1" t="s">
        <v>47</v>
      </c>
      <c r="P42" s="2" t="s">
        <v>182</v>
      </c>
      <c r="Q42" s="5">
        <v>45084</v>
      </c>
      <c r="R42" s="2" t="s">
        <v>27</v>
      </c>
      <c r="S42" s="5">
        <f t="shared" ref="S42:S43" si="2">Q42+35</f>
        <v>45119</v>
      </c>
      <c r="T42" s="1">
        <v>5</v>
      </c>
      <c r="U42" s="2"/>
    </row>
    <row r="43" spans="1:21" x14ac:dyDescent="0.2">
      <c r="A43" s="1">
        <v>42</v>
      </c>
      <c r="B43" s="2" t="s">
        <v>183</v>
      </c>
      <c r="C43" s="1" t="s">
        <v>184</v>
      </c>
      <c r="D43" s="2" t="s">
        <v>31</v>
      </c>
      <c r="E43" s="2" t="s">
        <v>132</v>
      </c>
      <c r="F43" s="1" t="s">
        <v>52</v>
      </c>
      <c r="G43" s="8">
        <v>45084</v>
      </c>
      <c r="H43" s="2">
        <v>37.187600000000003</v>
      </c>
      <c r="I43" s="2">
        <v>-116.2093</v>
      </c>
      <c r="J43" s="2"/>
      <c r="K43" s="2">
        <v>9</v>
      </c>
      <c r="L43" s="2" t="s">
        <v>53</v>
      </c>
      <c r="M43" s="2" t="s">
        <v>176</v>
      </c>
      <c r="N43" s="2" t="s">
        <v>177</v>
      </c>
      <c r="O43" s="1" t="s">
        <v>47</v>
      </c>
      <c r="P43" s="2" t="s">
        <v>182</v>
      </c>
      <c r="Q43" s="5">
        <v>45084</v>
      </c>
      <c r="R43" s="2" t="s">
        <v>27</v>
      </c>
      <c r="S43" s="5">
        <f t="shared" si="2"/>
        <v>45119</v>
      </c>
      <c r="T43" s="1">
        <v>4</v>
      </c>
      <c r="U43" s="2"/>
    </row>
    <row r="44" spans="1:21" x14ac:dyDescent="0.2">
      <c r="A44" s="1">
        <v>43</v>
      </c>
      <c r="B44" s="2" t="s">
        <v>185</v>
      </c>
      <c r="C44" s="1" t="s">
        <v>186</v>
      </c>
      <c r="D44" s="2" t="s">
        <v>31</v>
      </c>
      <c r="E44" s="2" t="s">
        <v>187</v>
      </c>
      <c r="F44" s="1" t="s">
        <v>52</v>
      </c>
      <c r="G44" s="8">
        <v>45085</v>
      </c>
      <c r="H44" s="2">
        <v>37.895600000000002</v>
      </c>
      <c r="I44" s="2">
        <v>-115.0188</v>
      </c>
      <c r="J44" s="2"/>
      <c r="K44" s="2">
        <v>10</v>
      </c>
      <c r="L44" s="2" t="s">
        <v>53</v>
      </c>
      <c r="M44" s="2" t="s">
        <v>188</v>
      </c>
      <c r="N44" s="2" t="s">
        <v>56</v>
      </c>
      <c r="O44" s="1" t="s">
        <v>56</v>
      </c>
      <c r="P44" s="2" t="s">
        <v>26</v>
      </c>
      <c r="Q44" s="5">
        <v>45085</v>
      </c>
      <c r="R44" s="2" t="s">
        <v>27</v>
      </c>
      <c r="S44" s="5">
        <f t="shared" ref="S44:S45" si="3">Q44+IF($P44="fully dispersed fruit",-14,IF($P44="flowering",25,IF($P44="dispersing fruit",-4,0)))</f>
        <v>45110</v>
      </c>
      <c r="T44" s="1">
        <v>5</v>
      </c>
      <c r="U44" s="2"/>
    </row>
    <row r="45" spans="1:21" x14ac:dyDescent="0.2">
      <c r="A45" s="1">
        <v>44</v>
      </c>
      <c r="B45" s="2" t="s">
        <v>189</v>
      </c>
      <c r="C45" s="1" t="s">
        <v>190</v>
      </c>
      <c r="D45" s="2" t="s">
        <v>31</v>
      </c>
      <c r="E45" s="2" t="s">
        <v>175</v>
      </c>
      <c r="F45" s="1" t="s">
        <v>52</v>
      </c>
      <c r="G45" s="8">
        <v>45085</v>
      </c>
      <c r="H45" s="2">
        <v>38.133400000000002</v>
      </c>
      <c r="I45" s="2">
        <v>-116.73050000000001</v>
      </c>
      <c r="J45" s="2"/>
      <c r="K45" s="2">
        <v>10</v>
      </c>
      <c r="L45" s="2" t="s">
        <v>53</v>
      </c>
      <c r="M45" s="2" t="s">
        <v>188</v>
      </c>
      <c r="N45" s="2" t="s">
        <v>56</v>
      </c>
      <c r="O45" s="1" t="s">
        <v>56</v>
      </c>
      <c r="P45" s="2" t="s">
        <v>26</v>
      </c>
      <c r="Q45" s="5">
        <v>45085</v>
      </c>
      <c r="R45" s="2" t="s">
        <v>27</v>
      </c>
      <c r="S45" s="5">
        <f t="shared" si="3"/>
        <v>45110</v>
      </c>
      <c r="T45" s="1">
        <v>1</v>
      </c>
      <c r="U45" s="2"/>
    </row>
    <row r="46" spans="1:21" x14ac:dyDescent="0.2">
      <c r="A46" s="1">
        <v>45</v>
      </c>
      <c r="B46" s="2" t="s">
        <v>191</v>
      </c>
      <c r="C46" s="1" t="s">
        <v>192</v>
      </c>
      <c r="D46" s="2" t="s">
        <v>31</v>
      </c>
      <c r="E46" s="1" t="s">
        <v>73</v>
      </c>
      <c r="F46" s="1" t="s">
        <v>107</v>
      </c>
      <c r="G46" s="8">
        <v>45085</v>
      </c>
      <c r="H46" s="2">
        <v>37.4251</v>
      </c>
      <c r="I46" s="2">
        <v>-115.3603</v>
      </c>
      <c r="J46" s="2"/>
      <c r="K46" s="2">
        <v>10</v>
      </c>
      <c r="L46" s="2" t="s">
        <v>53</v>
      </c>
      <c r="M46" s="2" t="s">
        <v>188</v>
      </c>
      <c r="N46" s="2" t="s">
        <v>56</v>
      </c>
      <c r="O46" s="1" t="s">
        <v>56</v>
      </c>
      <c r="P46" s="2" t="s">
        <v>60</v>
      </c>
      <c r="Q46" s="5">
        <v>45085</v>
      </c>
      <c r="R46" s="2" t="s">
        <v>27</v>
      </c>
      <c r="S46" s="5">
        <f>Q46+IF($P46="fully dispersed fruit",-10,IF($P46="flowering",21,IF($P46="dispersing fruit",-4,IF($P46="late flower",11,IF($P46="early flowering",21,0)))))</f>
        <v>45096</v>
      </c>
      <c r="T46" s="1">
        <v>5</v>
      </c>
      <c r="U46" s="2"/>
    </row>
    <row r="47" spans="1:21" x14ac:dyDescent="0.2">
      <c r="A47" s="1">
        <v>46</v>
      </c>
      <c r="B47" s="2" t="s">
        <v>193</v>
      </c>
      <c r="C47" s="1" t="s">
        <v>194</v>
      </c>
      <c r="D47" s="2" t="s">
        <v>31</v>
      </c>
      <c r="E47" s="2" t="s">
        <v>195</v>
      </c>
      <c r="F47" s="1" t="s">
        <v>52</v>
      </c>
      <c r="G47" s="8">
        <v>45086</v>
      </c>
      <c r="H47" s="2">
        <v>38.912199999999999</v>
      </c>
      <c r="I47" s="2">
        <v>-115.16656999999999</v>
      </c>
      <c r="J47" s="2"/>
      <c r="K47" s="2">
        <v>10</v>
      </c>
      <c r="L47" s="2" t="s">
        <v>53</v>
      </c>
      <c r="M47" s="2" t="s">
        <v>188</v>
      </c>
      <c r="N47" s="2"/>
      <c r="O47" s="2" t="s">
        <v>27</v>
      </c>
      <c r="P47" s="2" t="s">
        <v>196</v>
      </c>
      <c r="Q47" s="8">
        <v>45086</v>
      </c>
      <c r="R47" s="2" t="s">
        <v>27</v>
      </c>
      <c r="S47" s="8">
        <f>Q47+42</f>
        <v>45128</v>
      </c>
      <c r="T47" s="1">
        <v>5</v>
      </c>
      <c r="U47" s="2"/>
    </row>
    <row r="48" spans="1:21" x14ac:dyDescent="0.2">
      <c r="A48" s="1">
        <v>47</v>
      </c>
      <c r="B48" s="2" t="s">
        <v>197</v>
      </c>
      <c r="C48" s="2" t="s">
        <v>198</v>
      </c>
      <c r="D48" s="2" t="s">
        <v>31</v>
      </c>
      <c r="E48" s="2"/>
      <c r="F48" s="2"/>
      <c r="G48" s="8">
        <v>45107</v>
      </c>
      <c r="H48" s="2"/>
      <c r="I48" s="2"/>
      <c r="J48" s="2"/>
      <c r="K48" s="2"/>
      <c r="L48" s="2" t="s">
        <v>53</v>
      </c>
      <c r="M48" s="2" t="s">
        <v>199</v>
      </c>
      <c r="N48" s="2"/>
      <c r="O48" s="1" t="s">
        <v>56</v>
      </c>
      <c r="P48" s="2" t="s">
        <v>26</v>
      </c>
      <c r="Q48" s="8">
        <v>45107</v>
      </c>
      <c r="R48" s="2" t="s">
        <v>27</v>
      </c>
      <c r="S48" s="8">
        <f>Q48+IF($P48="fully dispersed fruit",-10,IF($P48="flowering",21,IF($P48="dispersing fruit",-4,IF($P48="late flower",11,IF($P48="early flowering",21,0)))))</f>
        <v>45128</v>
      </c>
      <c r="T48" s="1" t="s">
        <v>135</v>
      </c>
      <c r="U48" s="2" t="s">
        <v>200</v>
      </c>
    </row>
    <row r="49" spans="1:21" x14ac:dyDescent="0.2">
      <c r="A49" s="1">
        <v>48</v>
      </c>
      <c r="B49" s="2" t="s">
        <v>201</v>
      </c>
      <c r="C49" s="2" t="s">
        <v>202</v>
      </c>
      <c r="D49" s="1" t="s">
        <v>128</v>
      </c>
      <c r="E49" s="1"/>
      <c r="F49" s="1" t="s">
        <v>203</v>
      </c>
      <c r="G49" s="8">
        <v>45126</v>
      </c>
      <c r="H49" s="2">
        <v>46.350299999999997</v>
      </c>
      <c r="I49" s="2">
        <v>-117.6815</v>
      </c>
      <c r="J49" s="2">
        <v>2093</v>
      </c>
      <c r="K49" s="2">
        <v>12</v>
      </c>
      <c r="L49" s="1" t="s">
        <v>23</v>
      </c>
      <c r="M49" s="1" t="s">
        <v>157</v>
      </c>
      <c r="N49" s="7" t="s">
        <v>204</v>
      </c>
      <c r="O49" s="1" t="s">
        <v>56</v>
      </c>
      <c r="P49" s="2" t="s">
        <v>26</v>
      </c>
      <c r="Q49" s="8">
        <v>45126</v>
      </c>
      <c r="R49" s="2" t="s">
        <v>27</v>
      </c>
      <c r="S49" s="2" t="s">
        <v>28</v>
      </c>
      <c r="T49" s="1">
        <v>4</v>
      </c>
      <c r="U49" s="2" t="s">
        <v>205</v>
      </c>
    </row>
    <row r="50" spans="1:21" x14ac:dyDescent="0.2">
      <c r="A50" s="2">
        <v>49</v>
      </c>
      <c r="B50" s="2" t="s">
        <v>206</v>
      </c>
      <c r="C50" s="2" t="s">
        <v>207</v>
      </c>
      <c r="D50" s="2" t="s">
        <v>208</v>
      </c>
      <c r="E50" s="2"/>
      <c r="F50" s="2" t="s">
        <v>209</v>
      </c>
      <c r="G50" s="8">
        <v>45126</v>
      </c>
      <c r="H50" s="2">
        <v>46.321599999999997</v>
      </c>
      <c r="I50" s="2">
        <v>-117.57689999999999</v>
      </c>
      <c r="J50" s="2">
        <v>4200</v>
      </c>
      <c r="K50" s="2">
        <v>15</v>
      </c>
      <c r="L50" s="2" t="s">
        <v>23</v>
      </c>
      <c r="M50" s="2" t="s">
        <v>157</v>
      </c>
      <c r="N50" s="7" t="s">
        <v>210</v>
      </c>
      <c r="O50" s="1" t="s">
        <v>211</v>
      </c>
      <c r="P50" s="2" t="s">
        <v>26</v>
      </c>
      <c r="Q50" s="8">
        <v>45126</v>
      </c>
      <c r="R50" s="2" t="s">
        <v>27</v>
      </c>
      <c r="S50" s="2" t="s">
        <v>28</v>
      </c>
      <c r="T50" s="1">
        <v>5</v>
      </c>
      <c r="U50" s="2" t="s">
        <v>212</v>
      </c>
    </row>
    <row r="51" spans="1:21" x14ac:dyDescent="0.2">
      <c r="A51" s="2">
        <v>50</v>
      </c>
      <c r="B51" s="2" t="s">
        <v>213</v>
      </c>
      <c r="C51" s="2" t="s">
        <v>214</v>
      </c>
      <c r="D51" s="2" t="s">
        <v>31</v>
      </c>
      <c r="E51" s="2"/>
      <c r="F51" s="2"/>
      <c r="G51" s="8">
        <v>45126</v>
      </c>
      <c r="H51" s="2">
        <v>46.285400000000003</v>
      </c>
      <c r="I51" s="2">
        <v>-117.5587</v>
      </c>
      <c r="J51" s="2">
        <v>4660</v>
      </c>
      <c r="K51" s="2">
        <v>11</v>
      </c>
      <c r="L51" s="2" t="s">
        <v>23</v>
      </c>
      <c r="M51" s="2" t="s">
        <v>157</v>
      </c>
      <c r="N51" s="7" t="s">
        <v>215</v>
      </c>
      <c r="O51" s="1" t="s">
        <v>216</v>
      </c>
      <c r="P51" s="2" t="s">
        <v>26</v>
      </c>
      <c r="Q51" s="8">
        <v>45126</v>
      </c>
      <c r="R51" s="2" t="s">
        <v>27</v>
      </c>
      <c r="S51" s="2" t="s">
        <v>28</v>
      </c>
      <c r="T51" s="1">
        <v>7</v>
      </c>
      <c r="U51" s="2" t="s">
        <v>217</v>
      </c>
    </row>
    <row r="52" spans="1:21" x14ac:dyDescent="0.2">
      <c r="A52" s="2">
        <v>51</v>
      </c>
      <c r="B52" s="2" t="s">
        <v>218</v>
      </c>
      <c r="C52" s="2" t="s">
        <v>219</v>
      </c>
      <c r="D52" s="2" t="s">
        <v>31</v>
      </c>
      <c r="E52" s="2"/>
      <c r="F52" s="2"/>
      <c r="G52" s="8">
        <v>45126</v>
      </c>
      <c r="H52" s="2">
        <v>46.209299999999999</v>
      </c>
      <c r="I52" s="2">
        <v>-117.62309999999999</v>
      </c>
      <c r="J52" s="2">
        <v>5446</v>
      </c>
      <c r="K52" s="2">
        <v>19</v>
      </c>
      <c r="L52" s="2" t="s">
        <v>23</v>
      </c>
      <c r="M52" s="2" t="s">
        <v>157</v>
      </c>
      <c r="N52" s="7" t="s">
        <v>220</v>
      </c>
      <c r="O52" s="1" t="s">
        <v>221</v>
      </c>
      <c r="P52" s="2" t="s">
        <v>26</v>
      </c>
      <c r="Q52" s="8">
        <v>45126</v>
      </c>
      <c r="R52" s="2" t="s">
        <v>27</v>
      </c>
      <c r="S52" s="2" t="s">
        <v>28</v>
      </c>
      <c r="T52" s="1">
        <v>5</v>
      </c>
      <c r="U52" s="2" t="s">
        <v>222</v>
      </c>
    </row>
    <row r="53" spans="1:21" x14ac:dyDescent="0.2">
      <c r="A53" s="2">
        <v>52</v>
      </c>
      <c r="B53" s="2" t="s">
        <v>223</v>
      </c>
      <c r="C53" s="2" t="s">
        <v>224</v>
      </c>
      <c r="D53" s="1" t="s">
        <v>128</v>
      </c>
      <c r="E53" s="2"/>
      <c r="F53" s="2" t="s">
        <v>225</v>
      </c>
      <c r="G53" s="8">
        <v>45126</v>
      </c>
      <c r="H53" s="2">
        <v>46.121600000000001</v>
      </c>
      <c r="I53" s="2">
        <v>-117.4658</v>
      </c>
      <c r="J53" s="2">
        <v>6115</v>
      </c>
      <c r="K53" s="2">
        <v>16</v>
      </c>
      <c r="L53" s="2" t="s">
        <v>23</v>
      </c>
      <c r="M53" s="2" t="s">
        <v>157</v>
      </c>
      <c r="N53" s="7" t="s">
        <v>226</v>
      </c>
      <c r="O53" s="1" t="s">
        <v>56</v>
      </c>
      <c r="P53" s="2" t="s">
        <v>26</v>
      </c>
      <c r="Q53" s="8">
        <v>45126</v>
      </c>
      <c r="R53" s="2" t="s">
        <v>27</v>
      </c>
      <c r="S53" s="2" t="s">
        <v>28</v>
      </c>
      <c r="T53" s="1">
        <v>7</v>
      </c>
      <c r="U53" s="2" t="s">
        <v>227</v>
      </c>
    </row>
    <row r="54" spans="1:21" x14ac:dyDescent="0.2">
      <c r="A54" s="2">
        <v>53</v>
      </c>
      <c r="B54" s="2" t="s">
        <v>228</v>
      </c>
      <c r="C54" s="2" t="s">
        <v>229</v>
      </c>
      <c r="D54" s="2" t="s">
        <v>208</v>
      </c>
      <c r="E54" s="2"/>
      <c r="F54" s="2"/>
      <c r="G54" s="8">
        <v>45126</v>
      </c>
      <c r="H54" s="2">
        <v>46.122399999999999</v>
      </c>
      <c r="I54" s="2">
        <v>-117.3823</v>
      </c>
      <c r="J54" s="2">
        <v>5449</v>
      </c>
      <c r="K54" s="2">
        <v>15</v>
      </c>
      <c r="L54" s="2" t="s">
        <v>23</v>
      </c>
      <c r="M54" s="2" t="s">
        <v>157</v>
      </c>
      <c r="N54" s="7" t="s">
        <v>230</v>
      </c>
      <c r="O54" s="1" t="s">
        <v>231</v>
      </c>
      <c r="P54" s="2" t="s">
        <v>26</v>
      </c>
      <c r="Q54" s="8">
        <v>45126</v>
      </c>
      <c r="R54" s="2" t="s">
        <v>27</v>
      </c>
      <c r="S54" s="2" t="s">
        <v>28</v>
      </c>
      <c r="T54" s="1">
        <v>7</v>
      </c>
      <c r="U54" s="2" t="s">
        <v>232</v>
      </c>
    </row>
    <row r="55" spans="1:21" x14ac:dyDescent="0.2">
      <c r="A55" s="1">
        <v>54</v>
      </c>
      <c r="B55" s="1" t="s">
        <v>233</v>
      </c>
      <c r="C55" s="1" t="s">
        <v>234</v>
      </c>
      <c r="D55" s="2" t="s">
        <v>31</v>
      </c>
      <c r="E55" s="2"/>
      <c r="F55" s="1"/>
      <c r="G55" s="6">
        <v>45137</v>
      </c>
      <c r="H55" s="1">
        <v>44.371600000000001</v>
      </c>
      <c r="I55" s="1">
        <v>-113.2739</v>
      </c>
      <c r="J55" s="2"/>
      <c r="K55" s="2">
        <v>10</v>
      </c>
      <c r="L55" s="2" t="s">
        <v>53</v>
      </c>
      <c r="M55" s="2" t="s">
        <v>235</v>
      </c>
      <c r="N55" s="2"/>
      <c r="O55" s="2"/>
      <c r="P55" s="2"/>
      <c r="Q55" s="2"/>
      <c r="R55" s="2"/>
      <c r="S55" s="2"/>
      <c r="T55" s="1">
        <v>6</v>
      </c>
      <c r="U55" s="2"/>
    </row>
    <row r="56" spans="1:21" x14ac:dyDescent="0.2">
      <c r="A56" s="1">
        <v>55</v>
      </c>
      <c r="B56" s="1" t="s">
        <v>236</v>
      </c>
      <c r="C56" s="1" t="s">
        <v>237</v>
      </c>
      <c r="D56" s="2" t="s">
        <v>31</v>
      </c>
      <c r="E56" s="2"/>
      <c r="F56" s="1"/>
      <c r="G56" s="6">
        <v>45107</v>
      </c>
      <c r="H56" s="1">
        <v>40.728856999999998</v>
      </c>
      <c r="I56" s="1">
        <v>-119.96873100000001</v>
      </c>
      <c r="J56" s="2"/>
      <c r="K56" s="2">
        <v>10</v>
      </c>
      <c r="L56" s="2" t="s">
        <v>53</v>
      </c>
      <c r="M56" s="2" t="s">
        <v>238</v>
      </c>
      <c r="N56" s="2"/>
      <c r="O56" s="2"/>
      <c r="P56" s="2"/>
      <c r="Q56" s="2"/>
      <c r="R56" s="2"/>
      <c r="S56" s="2"/>
      <c r="T56" s="1">
        <v>6</v>
      </c>
      <c r="U56" s="2"/>
    </row>
    <row r="57" spans="1:21" x14ac:dyDescent="0.2">
      <c r="A57" s="1">
        <v>56</v>
      </c>
      <c r="B57" s="1" t="s">
        <v>239</v>
      </c>
      <c r="C57" s="1" t="s">
        <v>240</v>
      </c>
      <c r="D57" s="2" t="s">
        <v>31</v>
      </c>
      <c r="E57" s="2"/>
      <c r="F57" s="1"/>
      <c r="G57" s="6">
        <v>45147</v>
      </c>
      <c r="H57" s="1">
        <v>39.457459</v>
      </c>
      <c r="I57" s="1">
        <v>-116.994293</v>
      </c>
      <c r="J57" s="2"/>
      <c r="K57" s="2">
        <v>10</v>
      </c>
      <c r="L57" s="2" t="s">
        <v>53</v>
      </c>
      <c r="M57" s="2" t="s">
        <v>241</v>
      </c>
      <c r="N57" s="2"/>
      <c r="O57" s="2"/>
      <c r="P57" s="2"/>
      <c r="Q57" s="2"/>
      <c r="R57" s="2"/>
      <c r="S57" s="2"/>
      <c r="T57" s="1">
        <v>6</v>
      </c>
      <c r="U57" s="2"/>
    </row>
    <row r="58" spans="1:21" x14ac:dyDescent="0.2">
      <c r="A58" s="1">
        <v>57</v>
      </c>
      <c r="B58" s="1" t="s">
        <v>242</v>
      </c>
      <c r="C58" s="1" t="s">
        <v>243</v>
      </c>
      <c r="D58" s="2" t="s">
        <v>31</v>
      </c>
      <c r="E58" s="2"/>
      <c r="F58" s="1"/>
      <c r="G58" s="6">
        <v>45146</v>
      </c>
      <c r="H58" s="1">
        <v>39.218350000000001</v>
      </c>
      <c r="I58" s="1">
        <v>-114.965688</v>
      </c>
      <c r="J58" s="2"/>
      <c r="K58" s="2">
        <v>10</v>
      </c>
      <c r="L58" s="2" t="s">
        <v>53</v>
      </c>
      <c r="M58" s="2" t="s">
        <v>241</v>
      </c>
      <c r="N58" s="2"/>
      <c r="O58" s="2"/>
      <c r="P58" s="2"/>
      <c r="Q58" s="2"/>
      <c r="R58" s="2"/>
      <c r="S58" s="2"/>
      <c r="T58" s="1">
        <v>6</v>
      </c>
      <c r="U58" s="2"/>
    </row>
    <row r="59" spans="1:21" x14ac:dyDescent="0.2">
      <c r="A59" s="1">
        <v>58</v>
      </c>
      <c r="B59" s="1" t="s">
        <v>244</v>
      </c>
      <c r="C59" s="1" t="s">
        <v>245</v>
      </c>
      <c r="D59" s="2" t="s">
        <v>31</v>
      </c>
      <c r="E59" s="2"/>
      <c r="F59" s="1"/>
      <c r="G59" s="6">
        <v>45145</v>
      </c>
      <c r="H59" s="1">
        <v>41.607087100000001</v>
      </c>
      <c r="I59" s="1">
        <v>-114.6606474</v>
      </c>
      <c r="J59" s="2"/>
      <c r="K59" s="2">
        <v>10</v>
      </c>
      <c r="L59" s="2" t="s">
        <v>53</v>
      </c>
      <c r="M59" s="2" t="s">
        <v>246</v>
      </c>
      <c r="N59" s="2"/>
      <c r="O59" s="2"/>
      <c r="P59" s="2"/>
      <c r="Q59" s="2"/>
      <c r="R59" s="2"/>
      <c r="S59" s="2"/>
      <c r="T59" s="1">
        <v>6</v>
      </c>
      <c r="U59" s="2"/>
    </row>
    <row r="60" spans="1:21" x14ac:dyDescent="0.2">
      <c r="A60" s="2">
        <v>59</v>
      </c>
      <c r="B60" s="1" t="s">
        <v>247</v>
      </c>
      <c r="C60" s="1" t="s">
        <v>248</v>
      </c>
      <c r="D60" s="2" t="s">
        <v>31</v>
      </c>
      <c r="E60" s="2"/>
      <c r="F60" s="1"/>
      <c r="G60" s="6">
        <v>45146</v>
      </c>
      <c r="H60" s="1">
        <v>39.552933000000003</v>
      </c>
      <c r="I60" s="1">
        <v>-114.639788</v>
      </c>
      <c r="J60" s="2"/>
      <c r="K60" s="2">
        <v>10</v>
      </c>
      <c r="L60" s="2" t="s">
        <v>53</v>
      </c>
      <c r="M60" s="2" t="s">
        <v>249</v>
      </c>
      <c r="N60" s="2"/>
      <c r="O60" s="2"/>
      <c r="P60" s="2"/>
      <c r="Q60" s="2"/>
      <c r="R60" s="2"/>
      <c r="S60" s="2"/>
      <c r="T60" s="1">
        <v>6</v>
      </c>
      <c r="U60" s="2"/>
    </row>
    <row r="61" spans="1:21" x14ac:dyDescent="0.2">
      <c r="A61" s="2">
        <v>60</v>
      </c>
      <c r="B61" s="1" t="s">
        <v>250</v>
      </c>
      <c r="C61" s="1" t="s">
        <v>251</v>
      </c>
      <c r="D61" s="2" t="s">
        <v>252</v>
      </c>
      <c r="E61" s="2"/>
      <c r="F61" s="1"/>
      <c r="G61" s="6">
        <v>45145</v>
      </c>
      <c r="H61" s="1">
        <v>41.632342999999999</v>
      </c>
      <c r="I61" s="1">
        <v>-114.749573</v>
      </c>
      <c r="J61" s="2"/>
      <c r="K61" s="2">
        <v>10</v>
      </c>
      <c r="L61" s="2" t="s">
        <v>53</v>
      </c>
      <c r="M61" s="2" t="s">
        <v>241</v>
      </c>
      <c r="N61" s="2"/>
      <c r="O61" s="2"/>
      <c r="P61" s="2"/>
      <c r="Q61" s="2"/>
      <c r="R61" s="2"/>
      <c r="S61" s="2"/>
      <c r="T61" s="1">
        <v>6</v>
      </c>
      <c r="U61" s="2"/>
    </row>
    <row r="62" spans="1:21" x14ac:dyDescent="0.2">
      <c r="A62" s="2">
        <v>61</v>
      </c>
      <c r="B62" s="1" t="s">
        <v>253</v>
      </c>
      <c r="C62" s="1" t="s">
        <v>254</v>
      </c>
      <c r="D62" s="2" t="s">
        <v>31</v>
      </c>
      <c r="E62" s="2"/>
      <c r="F62" s="1"/>
      <c r="G62" s="6">
        <v>45147</v>
      </c>
      <c r="H62" s="1">
        <v>39.476664</v>
      </c>
      <c r="I62" s="1">
        <v>-116.405182</v>
      </c>
      <c r="J62" s="2"/>
      <c r="K62" s="2">
        <v>10</v>
      </c>
      <c r="L62" s="2" t="s">
        <v>53</v>
      </c>
      <c r="M62" s="2" t="s">
        <v>249</v>
      </c>
      <c r="N62" s="2"/>
      <c r="O62" s="2"/>
      <c r="P62" s="2"/>
      <c r="Q62" s="2"/>
      <c r="R62" s="2"/>
      <c r="S62" s="2"/>
      <c r="T62" s="1">
        <v>6</v>
      </c>
      <c r="U62" s="2"/>
    </row>
    <row r="63" spans="1:21" x14ac:dyDescent="0.2">
      <c r="A63" s="2">
        <v>62</v>
      </c>
      <c r="B63" s="1" t="s">
        <v>255</v>
      </c>
      <c r="C63" s="1" t="s">
        <v>256</v>
      </c>
      <c r="D63" s="2" t="s">
        <v>31</v>
      </c>
      <c r="E63" s="2" t="s">
        <v>195</v>
      </c>
      <c r="F63" s="1"/>
      <c r="G63" s="6">
        <v>45146</v>
      </c>
      <c r="H63" s="1">
        <v>39.145600000000002</v>
      </c>
      <c r="I63" s="1">
        <v>-114.3339</v>
      </c>
      <c r="J63" s="2"/>
      <c r="K63" s="2">
        <v>12</v>
      </c>
      <c r="L63" s="2" t="s">
        <v>53</v>
      </c>
      <c r="M63" s="2" t="s">
        <v>54</v>
      </c>
      <c r="N63" s="2"/>
      <c r="O63" s="2"/>
      <c r="P63" s="2"/>
      <c r="Q63" s="2"/>
      <c r="R63" s="2"/>
      <c r="S63" s="2"/>
      <c r="T63" s="1" t="s">
        <v>300</v>
      </c>
      <c r="U63" s="1" t="s">
        <v>257</v>
      </c>
    </row>
    <row r="64" spans="1:21" x14ac:dyDescent="0.2">
      <c r="A64" s="2">
        <v>63</v>
      </c>
      <c r="B64" s="1" t="s">
        <v>258</v>
      </c>
      <c r="C64" s="1" t="s">
        <v>259</v>
      </c>
      <c r="D64" s="2" t="s">
        <v>31</v>
      </c>
      <c r="E64" s="2"/>
      <c r="F64" s="2" t="s">
        <v>260</v>
      </c>
      <c r="G64" s="6">
        <v>45137</v>
      </c>
      <c r="H64" s="1">
        <v>44.367800000000003</v>
      </c>
      <c r="I64" s="1">
        <v>-113.36199999999999</v>
      </c>
      <c r="J64" s="2"/>
      <c r="K64" s="2">
        <v>10</v>
      </c>
      <c r="L64" s="2" t="s">
        <v>53</v>
      </c>
      <c r="M64" s="2" t="s">
        <v>54</v>
      </c>
      <c r="N64" s="2"/>
      <c r="O64" s="2"/>
      <c r="P64" s="2"/>
      <c r="Q64" s="2"/>
      <c r="R64" s="2"/>
      <c r="S64" s="2"/>
      <c r="T64" s="1">
        <v>6</v>
      </c>
      <c r="U64" s="2" t="s">
        <v>261</v>
      </c>
    </row>
    <row r="65" spans="1:21" x14ac:dyDescent="0.2">
      <c r="A65" s="1">
        <v>64</v>
      </c>
      <c r="B65" s="1" t="s">
        <v>258</v>
      </c>
      <c r="C65" s="1" t="s">
        <v>262</v>
      </c>
      <c r="D65" s="2" t="s">
        <v>31</v>
      </c>
      <c r="E65" s="2"/>
      <c r="F65" s="2" t="s">
        <v>263</v>
      </c>
      <c r="G65" s="6">
        <v>45137</v>
      </c>
      <c r="H65" s="1">
        <v>44.366</v>
      </c>
      <c r="I65" s="1">
        <v>-113.36360000000001</v>
      </c>
      <c r="J65" s="2"/>
      <c r="K65" s="2">
        <v>10</v>
      </c>
      <c r="L65" s="2" t="s">
        <v>53</v>
      </c>
      <c r="M65" s="2" t="s">
        <v>54</v>
      </c>
      <c r="N65" s="2"/>
      <c r="O65" s="2"/>
      <c r="P65" s="2"/>
      <c r="Q65" s="2"/>
      <c r="R65" s="2"/>
      <c r="S65" s="2"/>
      <c r="T65" s="1">
        <v>7</v>
      </c>
      <c r="U65" s="2" t="s">
        <v>264</v>
      </c>
    </row>
    <row r="66" spans="1:21" x14ac:dyDescent="0.2">
      <c r="A66" s="2">
        <v>65</v>
      </c>
      <c r="B66" s="2" t="s">
        <v>265</v>
      </c>
      <c r="C66" s="2" t="s">
        <v>266</v>
      </c>
      <c r="D66" s="2" t="s">
        <v>31</v>
      </c>
      <c r="E66" s="2"/>
      <c r="F66" s="2"/>
      <c r="G66" s="6">
        <v>45156</v>
      </c>
      <c r="H66" s="2">
        <v>42.425253499999997</v>
      </c>
      <c r="I66" s="2">
        <v>-119.6916791</v>
      </c>
      <c r="J66" s="2"/>
      <c r="K66" s="2">
        <v>12</v>
      </c>
      <c r="L66" s="1" t="s">
        <v>45</v>
      </c>
      <c r="M66" s="2" t="s">
        <v>267</v>
      </c>
      <c r="N66" s="2"/>
      <c r="O66" s="2"/>
      <c r="P66" s="2"/>
      <c r="Q66" s="2"/>
      <c r="R66" s="2" t="s">
        <v>27</v>
      </c>
      <c r="S66" s="2"/>
      <c r="T66" s="2"/>
      <c r="U66" s="2"/>
    </row>
    <row r="67" spans="1:21" x14ac:dyDescent="0.2">
      <c r="A67" s="2">
        <v>66</v>
      </c>
      <c r="B67" s="2" t="s">
        <v>268</v>
      </c>
      <c r="C67" s="2"/>
      <c r="D67" s="2" t="s">
        <v>31</v>
      </c>
      <c r="E67" s="2" t="s">
        <v>269</v>
      </c>
      <c r="F67" s="2"/>
      <c r="G67" s="6">
        <v>45161</v>
      </c>
      <c r="H67" s="2">
        <v>39.145547000000001</v>
      </c>
      <c r="I67" s="2">
        <v>-114.33406600000001</v>
      </c>
      <c r="J67" s="2"/>
      <c r="K67" s="2">
        <v>10</v>
      </c>
      <c r="L67" s="2"/>
      <c r="M67" s="2" t="s">
        <v>270</v>
      </c>
      <c r="N67" s="2"/>
      <c r="O67" s="2"/>
      <c r="P67" s="2"/>
      <c r="Q67" s="2"/>
      <c r="R67" s="2"/>
      <c r="S67" s="2"/>
      <c r="T67" s="2"/>
      <c r="U67" s="2"/>
    </row>
    <row r="68" spans="1:21" x14ac:dyDescent="0.2">
      <c r="A68" s="1">
        <v>67</v>
      </c>
      <c r="B68" s="2" t="s">
        <v>271</v>
      </c>
      <c r="C68" s="2"/>
      <c r="D68" s="2" t="s">
        <v>31</v>
      </c>
      <c r="E68" s="2" t="s">
        <v>269</v>
      </c>
      <c r="F68" s="2"/>
      <c r="G68" s="6">
        <v>45160</v>
      </c>
      <c r="H68" s="2">
        <v>41.0246</v>
      </c>
      <c r="I68" s="2">
        <v>-115.064685</v>
      </c>
      <c r="J68" s="2"/>
      <c r="K68" s="2">
        <v>10</v>
      </c>
      <c r="L68" s="2"/>
      <c r="M68" s="2" t="s">
        <v>270</v>
      </c>
      <c r="N68" s="2"/>
      <c r="O68" s="2"/>
      <c r="P68" s="2"/>
      <c r="Q68" s="2"/>
      <c r="R68" s="2"/>
      <c r="S68" s="2"/>
      <c r="T68" s="2"/>
      <c r="U68" s="2"/>
    </row>
    <row r="69" spans="1:21" x14ac:dyDescent="0.2">
      <c r="A69" s="2">
        <v>68</v>
      </c>
      <c r="B69" s="2" t="s">
        <v>272</v>
      </c>
      <c r="C69" s="2"/>
      <c r="D69" s="2" t="s">
        <v>31</v>
      </c>
      <c r="E69" s="2" t="s">
        <v>269</v>
      </c>
      <c r="F69" s="2"/>
      <c r="G69" s="6">
        <v>45161</v>
      </c>
      <c r="H69" s="2">
        <v>40.305601000000003</v>
      </c>
      <c r="I69" s="2">
        <v>-115.509412</v>
      </c>
      <c r="J69" s="2"/>
      <c r="K69" s="2">
        <v>10</v>
      </c>
      <c r="L69" s="2"/>
      <c r="M69" s="2" t="s">
        <v>270</v>
      </c>
      <c r="N69" s="2"/>
      <c r="O69" s="2"/>
      <c r="P69" s="2"/>
      <c r="Q69" s="2"/>
      <c r="R69" s="2"/>
      <c r="S69" s="2"/>
      <c r="T69" s="2"/>
      <c r="U69" s="2"/>
    </row>
    <row r="70" spans="1:21" x14ac:dyDescent="0.2">
      <c r="A70" s="2">
        <v>69</v>
      </c>
      <c r="B70" s="2" t="s">
        <v>273</v>
      </c>
      <c r="C70" s="2"/>
      <c r="D70" s="2" t="s">
        <v>31</v>
      </c>
      <c r="E70" s="2" t="s">
        <v>269</v>
      </c>
      <c r="F70" s="2"/>
      <c r="G70" s="6">
        <v>45162</v>
      </c>
      <c r="H70" s="2">
        <v>42.054000000000002</v>
      </c>
      <c r="I70" s="2">
        <v>-115.803</v>
      </c>
      <c r="J70" s="2"/>
      <c r="K70" s="2">
        <v>5</v>
      </c>
      <c r="L70" s="2"/>
      <c r="M70" s="2" t="s">
        <v>270</v>
      </c>
      <c r="N70" s="2"/>
      <c r="O70" s="2"/>
      <c r="P70" s="2"/>
      <c r="Q70" s="2"/>
      <c r="R70" s="2"/>
      <c r="S70" s="2"/>
      <c r="T70" s="2"/>
      <c r="U70" s="2"/>
    </row>
    <row r="71" spans="1:21" x14ac:dyDescent="0.2">
      <c r="A71" s="1">
        <v>70</v>
      </c>
      <c r="B71" s="2" t="s">
        <v>274</v>
      </c>
      <c r="C71" s="2"/>
      <c r="D71" s="2" t="s">
        <v>31</v>
      </c>
      <c r="E71" s="2" t="s">
        <v>269</v>
      </c>
      <c r="F71" s="2"/>
      <c r="G71" s="5">
        <v>45182</v>
      </c>
      <c r="H71" s="2">
        <v>41.671191999999998</v>
      </c>
      <c r="I71" s="2">
        <v>-117.54589900000001</v>
      </c>
      <c r="J71" s="2"/>
      <c r="K71" s="2">
        <v>10</v>
      </c>
      <c r="L71" s="2"/>
      <c r="M71" s="2" t="s">
        <v>275</v>
      </c>
      <c r="N71" s="2"/>
      <c r="O71" s="2"/>
      <c r="P71" s="2"/>
      <c r="Q71" s="2"/>
      <c r="R71" s="2"/>
      <c r="S71" s="2"/>
      <c r="T71" s="2"/>
      <c r="U71" s="2"/>
    </row>
    <row r="72" spans="1:21" x14ac:dyDescent="0.2">
      <c r="A72" s="2">
        <v>71</v>
      </c>
      <c r="B72" s="2" t="s">
        <v>276</v>
      </c>
      <c r="C72" s="2"/>
      <c r="D72" s="2" t="s">
        <v>31</v>
      </c>
      <c r="E72" s="2" t="s">
        <v>269</v>
      </c>
      <c r="F72" s="2"/>
      <c r="G72" s="5">
        <v>45168</v>
      </c>
      <c r="H72" s="2">
        <v>42.669175000000003</v>
      </c>
      <c r="I72" s="2">
        <v>-118.59025099999999</v>
      </c>
      <c r="J72" s="2"/>
      <c r="K72" s="2">
        <v>10</v>
      </c>
      <c r="L72" s="2"/>
      <c r="M72" s="2" t="s">
        <v>277</v>
      </c>
      <c r="N72" s="2"/>
      <c r="O72" s="2"/>
      <c r="P72" s="2"/>
      <c r="Q72" s="2"/>
      <c r="R72" s="2"/>
      <c r="S72" s="2"/>
      <c r="T72" s="2"/>
      <c r="U72" s="2"/>
    </row>
    <row r="73" spans="1:21" x14ac:dyDescent="0.2">
      <c r="A73" s="2">
        <v>72</v>
      </c>
      <c r="B73" s="2" t="s">
        <v>278</v>
      </c>
      <c r="C73" s="2"/>
      <c r="D73" s="2" t="s">
        <v>31</v>
      </c>
      <c r="E73" s="2" t="s">
        <v>269</v>
      </c>
      <c r="F73" s="2"/>
      <c r="G73" s="5">
        <v>45175</v>
      </c>
      <c r="H73" s="2">
        <v>43.782353000000001</v>
      </c>
      <c r="I73" s="2">
        <v>-116.08479</v>
      </c>
      <c r="J73" s="2"/>
      <c r="K73" s="2">
        <v>10</v>
      </c>
      <c r="L73" s="2"/>
      <c r="M73" s="2" t="s">
        <v>279</v>
      </c>
      <c r="N73" s="2"/>
      <c r="O73" s="2"/>
      <c r="P73" s="2"/>
      <c r="Q73" s="2"/>
      <c r="R73" s="2"/>
      <c r="S73" s="2"/>
      <c r="T73" s="2"/>
      <c r="U73" s="2"/>
    </row>
    <row r="74" spans="1:21" x14ac:dyDescent="0.2">
      <c r="A74" s="1">
        <v>73</v>
      </c>
      <c r="B74" s="2" t="s">
        <v>280</v>
      </c>
      <c r="C74" s="2"/>
      <c r="D74" s="2" t="s">
        <v>31</v>
      </c>
      <c r="E74" s="2" t="s">
        <v>269</v>
      </c>
      <c r="F74" s="2" t="s">
        <v>260</v>
      </c>
      <c r="G74" s="5">
        <v>45182</v>
      </c>
      <c r="H74" s="2">
        <v>41.576937000000001</v>
      </c>
      <c r="I74" s="2">
        <v>-115.94827100000001</v>
      </c>
      <c r="J74" s="2"/>
      <c r="K74" s="2">
        <v>10</v>
      </c>
      <c r="L74" s="2"/>
      <c r="M74" s="2"/>
      <c r="N74" s="2"/>
      <c r="O74" s="2"/>
      <c r="P74" s="2"/>
      <c r="Q74" s="2"/>
      <c r="R74" s="2"/>
      <c r="S74" s="2"/>
      <c r="T74" s="2"/>
      <c r="U74" s="2" t="s">
        <v>281</v>
      </c>
    </row>
    <row r="75" spans="1:21" x14ac:dyDescent="0.2">
      <c r="A75" s="2">
        <v>74</v>
      </c>
      <c r="B75" s="2" t="s">
        <v>282</v>
      </c>
      <c r="C75" s="2"/>
      <c r="D75" s="2" t="s">
        <v>31</v>
      </c>
      <c r="E75" s="2" t="s">
        <v>269</v>
      </c>
      <c r="F75" s="2"/>
      <c r="G75" s="5">
        <v>45168</v>
      </c>
      <c r="H75" s="2">
        <v>42.735134000000002</v>
      </c>
      <c r="I75" s="2">
        <v>-118.655968</v>
      </c>
      <c r="J75" s="2"/>
      <c r="K75" s="2">
        <v>10</v>
      </c>
      <c r="L75" s="2"/>
      <c r="M75" s="2" t="s">
        <v>277</v>
      </c>
      <c r="N75" s="2"/>
      <c r="O75" s="2"/>
      <c r="P75" s="2"/>
      <c r="Q75" s="2"/>
      <c r="R75" s="2"/>
      <c r="S75" s="2"/>
      <c r="T75" s="2"/>
      <c r="U75" s="2"/>
    </row>
    <row r="76" spans="1:21" x14ac:dyDescent="0.2">
      <c r="A76" s="2">
        <v>75</v>
      </c>
      <c r="B76" s="2" t="s">
        <v>283</v>
      </c>
      <c r="C76" s="2"/>
      <c r="D76" s="2" t="s">
        <v>31</v>
      </c>
      <c r="E76" s="2" t="s">
        <v>269</v>
      </c>
      <c r="F76" s="2"/>
      <c r="G76" s="5">
        <v>45182</v>
      </c>
      <c r="H76" s="2">
        <v>41.546638999999999</v>
      </c>
      <c r="I76" s="2">
        <v>-116.001785</v>
      </c>
      <c r="J76" s="2"/>
      <c r="K76" s="2">
        <v>10</v>
      </c>
      <c r="L76" s="2"/>
      <c r="M76" s="2" t="s">
        <v>284</v>
      </c>
      <c r="N76" s="2"/>
      <c r="O76" s="2"/>
      <c r="P76" s="2"/>
      <c r="Q76" s="2"/>
      <c r="R76" s="2"/>
      <c r="S76" s="2"/>
      <c r="T76" s="2"/>
      <c r="U76" s="2" t="s">
        <v>285</v>
      </c>
    </row>
    <row r="77" spans="1:21" x14ac:dyDescent="0.2">
      <c r="A77" s="1">
        <v>76</v>
      </c>
      <c r="B77" s="2" t="s">
        <v>286</v>
      </c>
      <c r="C77" s="2"/>
      <c r="D77" s="2" t="s">
        <v>31</v>
      </c>
      <c r="E77" s="2" t="s">
        <v>269</v>
      </c>
      <c r="F77" s="2"/>
      <c r="G77" s="5">
        <v>45188</v>
      </c>
      <c r="H77" s="2">
        <v>39.20091</v>
      </c>
      <c r="I77" s="2">
        <v>-119.83958</v>
      </c>
      <c r="J77" s="2"/>
      <c r="K77" s="2">
        <v>10</v>
      </c>
      <c r="L77" s="2"/>
      <c r="M77" s="2" t="s">
        <v>287</v>
      </c>
      <c r="N77" s="2"/>
      <c r="O77" s="2"/>
      <c r="P77" s="2"/>
      <c r="Q77" s="2"/>
      <c r="R77" s="2"/>
      <c r="S77" s="2"/>
      <c r="T77" s="2"/>
      <c r="U77" s="2"/>
    </row>
    <row r="78" spans="1:21" x14ac:dyDescent="0.2">
      <c r="A78" s="2">
        <v>77</v>
      </c>
      <c r="B78" s="2" t="s">
        <v>288</v>
      </c>
      <c r="C78" s="2"/>
      <c r="D78" s="2" t="s">
        <v>31</v>
      </c>
      <c r="E78" s="2" t="s">
        <v>269</v>
      </c>
      <c r="F78" s="2"/>
      <c r="G78" s="5">
        <v>45203</v>
      </c>
      <c r="H78" s="2">
        <v>43.867317999999997</v>
      </c>
      <c r="I78" s="2">
        <v>-114.711883</v>
      </c>
      <c r="J78" s="2"/>
      <c r="K78" s="2">
        <v>10</v>
      </c>
      <c r="L78" s="2"/>
      <c r="M78" s="2" t="s">
        <v>289</v>
      </c>
      <c r="N78" s="2"/>
      <c r="O78" s="2"/>
      <c r="P78" s="2"/>
      <c r="Q78" s="2"/>
      <c r="R78" s="2"/>
      <c r="S78" s="2"/>
      <c r="T78" s="2"/>
      <c r="U78" s="2"/>
    </row>
    <row r="79" spans="1:21" x14ac:dyDescent="0.2">
      <c r="A79" s="2">
        <v>78</v>
      </c>
      <c r="B79" s="2" t="s">
        <v>290</v>
      </c>
      <c r="C79" s="2"/>
      <c r="D79" s="2" t="s">
        <v>31</v>
      </c>
      <c r="E79" s="2" t="s">
        <v>269</v>
      </c>
      <c r="F79" s="2"/>
      <c r="G79" s="5">
        <v>45196</v>
      </c>
      <c r="H79" s="2">
        <v>44.136836000000002</v>
      </c>
      <c r="I79" s="2">
        <v>-115.727301</v>
      </c>
      <c r="J79" s="2"/>
      <c r="K79" s="2">
        <v>10</v>
      </c>
      <c r="L79" s="2"/>
      <c r="M79" s="2" t="s">
        <v>291</v>
      </c>
      <c r="N79" s="2"/>
      <c r="O79" s="2"/>
      <c r="P79" s="2"/>
      <c r="Q79" s="2"/>
      <c r="R79" s="2"/>
      <c r="S79" s="2"/>
      <c r="T79" s="2"/>
      <c r="U79" s="2"/>
    </row>
    <row r="80" spans="1:21" x14ac:dyDescent="0.2">
      <c r="A80" s="1">
        <v>79</v>
      </c>
      <c r="B80" s="2" t="s">
        <v>292</v>
      </c>
      <c r="C80" s="2"/>
      <c r="D80" s="2" t="s">
        <v>31</v>
      </c>
      <c r="E80" s="2" t="s">
        <v>269</v>
      </c>
      <c r="F80" s="2"/>
      <c r="G80" s="5">
        <v>45155</v>
      </c>
      <c r="H80" s="2">
        <v>43.777099999999997</v>
      </c>
      <c r="I80" s="2">
        <v>-117.81659999999999</v>
      </c>
      <c r="J80" s="2"/>
      <c r="K80" s="2">
        <v>10</v>
      </c>
      <c r="L80" s="2"/>
      <c r="M80" s="2" t="s">
        <v>293</v>
      </c>
      <c r="N80" s="2"/>
      <c r="O80" s="2"/>
      <c r="P80" s="2"/>
      <c r="Q80" s="2"/>
      <c r="R80" s="2"/>
      <c r="S80" s="2"/>
      <c r="T80" s="2"/>
      <c r="U80" s="2"/>
    </row>
    <row r="81" spans="1:21" x14ac:dyDescent="0.2">
      <c r="A81" s="2">
        <v>80</v>
      </c>
      <c r="B81" s="2" t="s">
        <v>294</v>
      </c>
      <c r="C81" s="2"/>
      <c r="D81" s="2" t="s">
        <v>31</v>
      </c>
      <c r="E81" s="2" t="s">
        <v>269</v>
      </c>
      <c r="F81" s="2"/>
      <c r="G81" s="5">
        <v>45154</v>
      </c>
      <c r="H81" s="2">
        <v>44.777299999999997</v>
      </c>
      <c r="I81" s="2">
        <v>-116.22920000000001</v>
      </c>
      <c r="J81" s="2"/>
      <c r="K81" s="2">
        <v>10</v>
      </c>
      <c r="L81" s="2"/>
      <c r="M81" s="2" t="s">
        <v>293</v>
      </c>
      <c r="N81" s="2"/>
      <c r="O81" s="2"/>
      <c r="P81" s="2"/>
      <c r="Q81" s="2"/>
      <c r="R81" s="2"/>
      <c r="S81" s="2"/>
      <c r="T81" s="2"/>
      <c r="U81" s="2"/>
    </row>
    <row r="82" spans="1:21" x14ac:dyDescent="0.2">
      <c r="A82" s="2">
        <v>81</v>
      </c>
      <c r="B82" s="2" t="s">
        <v>295</v>
      </c>
      <c r="C82" s="2"/>
      <c r="D82" s="2" t="s">
        <v>31</v>
      </c>
      <c r="E82" s="2" t="s">
        <v>269</v>
      </c>
      <c r="F82" s="2"/>
      <c r="G82" s="5">
        <v>45154</v>
      </c>
      <c r="H82" s="2">
        <v>44.649949999999997</v>
      </c>
      <c r="I82" s="2">
        <v>-116.31059</v>
      </c>
      <c r="J82" s="2"/>
      <c r="K82" s="2">
        <v>10</v>
      </c>
      <c r="L82" s="2"/>
      <c r="M82" s="2" t="s">
        <v>293</v>
      </c>
      <c r="N82" s="2"/>
      <c r="O82" s="2"/>
      <c r="P82" s="2"/>
      <c r="Q82" s="2"/>
      <c r="R82" s="2"/>
      <c r="S82" s="2"/>
      <c r="T82" s="2"/>
      <c r="U82" s="2"/>
    </row>
    <row r="83" spans="1:21" x14ac:dyDescent="0.2">
      <c r="A83" s="1">
        <v>82</v>
      </c>
      <c r="B83" s="2" t="s">
        <v>296</v>
      </c>
      <c r="C83" s="2"/>
      <c r="D83" s="2" t="s">
        <v>31</v>
      </c>
      <c r="E83" s="2" t="s">
        <v>269</v>
      </c>
      <c r="F83" s="2"/>
      <c r="G83" s="5">
        <v>45181</v>
      </c>
      <c r="H83" s="2">
        <v>43.005949999999999</v>
      </c>
      <c r="I83" s="2">
        <v>-116.69607000000001</v>
      </c>
      <c r="J83" s="2"/>
      <c r="K83" s="2">
        <v>10</v>
      </c>
      <c r="L83" s="2"/>
      <c r="M83" s="2" t="s">
        <v>297</v>
      </c>
      <c r="N83" s="2"/>
      <c r="O83" s="2"/>
      <c r="P83" s="2"/>
      <c r="Q83" s="2"/>
      <c r="R83" s="2"/>
      <c r="S83" s="2"/>
      <c r="T83" s="2"/>
      <c r="U83" s="2"/>
    </row>
  </sheetData>
  <hyperlinks>
    <hyperlink ref="N54" r:id="rId1" xr:uid="{00329D1E-9120-EC48-9171-F55BE0642775}"/>
    <hyperlink ref="N53" r:id="rId2" xr:uid="{3078C52E-D3AF-1B45-9ABA-6A9A5EC103DB}"/>
    <hyperlink ref="N52" r:id="rId3" xr:uid="{3C967FDE-DDB5-4940-BEB8-F157D4CFA6D8}"/>
    <hyperlink ref="N51" r:id="rId4" xr:uid="{8A3A3C21-2008-064E-B5EF-3002D9DB3928}"/>
    <hyperlink ref="N50" r:id="rId5" xr:uid="{AD7192CE-E912-0A47-9F68-63E5E4DAC9DA}"/>
    <hyperlink ref="N49" r:id="rId6" xr:uid="{50FA484D-2BED-BB41-B118-B41720F34A46}"/>
    <hyperlink ref="N38" r:id="rId7" xr:uid="{61F3E51E-7511-1248-9F09-E8EF455C4D40}"/>
    <hyperlink ref="N36" r:id="rId8" xr:uid="{5BA364B5-785B-3C4B-9226-54D82437D91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Milano</dc:creator>
  <cp:lastModifiedBy>Elizabeth Milano</cp:lastModifiedBy>
  <dcterms:created xsi:type="dcterms:W3CDTF">2023-11-21T18:00:54Z</dcterms:created>
  <dcterms:modified xsi:type="dcterms:W3CDTF">2023-11-21T18:09:09Z</dcterms:modified>
</cp:coreProperties>
</file>