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skippers_carrol/"/>
    </mc:Choice>
  </mc:AlternateContent>
  <xr:revisionPtr revIDLastSave="0" documentId="13_ncr:1_{F4669899-E32C-2144-BBF6-54BB4188DFBA}" xr6:coauthVersionLast="47" xr6:coauthVersionMax="47" xr10:uidLastSave="{00000000-0000-0000-0000-000000000000}"/>
  <bookViews>
    <workbookView xWindow="2360" yWindow="14020" windowWidth="2746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C17" i="1" l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48" i="1" s="1"/>
  <c r="C22" i="1"/>
  <c r="C23" i="1" s="1"/>
  <c r="D48" i="1" l="1"/>
  <c r="E48" i="1"/>
</calcChain>
</file>

<file path=xl/sharedStrings.xml><?xml version="1.0" encoding="utf-8"?>
<sst xmlns="http://schemas.openxmlformats.org/spreadsheetml/2006/main" count="98" uniqueCount="47">
  <si>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</si>
  <si>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</si>
  <si>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</si>
  <si>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</si>
  <si>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</si>
  <si>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</si>
  <si>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</si>
  <si>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</si>
  <si>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</si>
  <si>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</si>
  <si>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</si>
  <si>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</si>
  <si>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</si>
  <si>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</si>
  <si>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</si>
  <si>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</si>
  <si>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</si>
  <si>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</si>
  <si>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</si>
  <si>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</si>
  <si>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</si>
  <si>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</si>
  <si>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</si>
  <si>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</si>
  <si>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</si>
  <si>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</si>
  <si>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</si>
  <si>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</si>
  <si>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</si>
  <si>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</si>
  <si>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</si>
  <si>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</si>
  <si>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</si>
  <si>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</si>
  <si>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</si>
  <si>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</si>
  <si>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</si>
  <si>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</si>
  <si>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</si>
  <si>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</si>
  <si>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</si>
  <si>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</si>
  <si>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</si>
  <si>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</si>
  <si>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</si>
  <si>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</si>
  <si>
    <t>Adjusted Sample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</si>
</sst>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  <xf numFmtId="0" fontId="0" fillId="0" borderId="0" xfId="0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28" zoomScale="140" zoomScaleNormal="140" zoomScalePageLayoutView="150" workbookViewId="0">
      <selection activeCell="D45" sqref="D45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19" customWidth="1"/>
    <col min="4" max="4" width="23.664062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D1" s="1" t="s">
        <v>46</v>
      </c>
      <c r="E1" s="4">
        <f xml:space="preserve"> 150*1.3</f>
        <v>195</v>
      </c>
    </row>
    <row r="2" spans="1:5" ht="17" thickBot="1" x14ac:dyDescent="0.25">
      <c r="B2" s="1" t="s">
        <v>7</v>
      </c>
      <c r="C2" s="20" t="s">
        <v>8</v>
      </c>
    </row>
    <row r="3" spans="1:5" x14ac:dyDescent="0.2">
      <c r="A3" s="5" t="s">
        <v>1</v>
      </c>
      <c r="B3" s="6">
        <v>1.1499999999999999</v>
      </c>
      <c r="C3" s="21">
        <f>1.15*E1</f>
        <v>224.24999999999997</v>
      </c>
      <c r="D3" t="s">
        <v>45</v>
      </c>
    </row>
    <row r="4" spans="1:5" x14ac:dyDescent="0.2">
      <c r="A4" s="7" t="s">
        <v>2</v>
      </c>
      <c r="B4" s="3">
        <v>0.6</v>
      </c>
      <c r="C4" s="22">
        <f>0.6*E1</f>
        <v>117</v>
      </c>
      <c r="D4" t="s">
        <v>45</v>
      </c>
    </row>
    <row r="5" spans="1:5" x14ac:dyDescent="0.2">
      <c r="A5" s="7" t="s">
        <v>3</v>
      </c>
      <c r="B5" s="3">
        <v>0.6</v>
      </c>
      <c r="C5" s="22">
        <f>0.6 * E1</f>
        <v>117</v>
      </c>
      <c r="D5" t="s">
        <v>45</v>
      </c>
    </row>
    <row r="6" spans="1:5" x14ac:dyDescent="0.2">
      <c r="A6" s="7" t="s">
        <v>4</v>
      </c>
      <c r="B6" s="3">
        <v>0.25</v>
      </c>
      <c r="C6" s="22">
        <f>0.25*E1</f>
        <v>48.75</v>
      </c>
      <c r="D6" t="s">
        <v>45</v>
      </c>
    </row>
    <row r="7" spans="1:5" x14ac:dyDescent="0.2">
      <c r="A7" s="7" t="s">
        <v>5</v>
      </c>
      <c r="B7" s="3">
        <v>0.12</v>
      </c>
      <c r="C7" s="22">
        <f>0.12*E1</f>
        <v>23.4</v>
      </c>
      <c r="D7" t="s">
        <v>45</v>
      </c>
    </row>
    <row r="8" spans="1:5" ht="17" thickBot="1" x14ac:dyDescent="0.25">
      <c r="A8" s="8" t="s">
        <v>6</v>
      </c>
      <c r="B8" s="9">
        <v>0.28000000000000003</v>
      </c>
      <c r="C8" s="23">
        <f>0.28*E1</f>
        <v>54.600000000000009</v>
      </c>
      <c r="D8" t="s">
        <v>45</v>
      </c>
    </row>
    <row r="9" spans="1:5" x14ac:dyDescent="0.2">
      <c r="C9" s="24"/>
    </row>
    <row r="10" spans="1:5" x14ac:dyDescent="0.2">
      <c r="A10" s="1" t="s">
        <v>9</v>
      </c>
      <c r="C10" s="24">
        <f>SUM(C3:C9)</f>
        <v>585</v>
      </c>
    </row>
    <row r="11" spans="1:5" x14ac:dyDescent="0.2">
      <c r="A11" s="1" t="s">
        <v>17</v>
      </c>
      <c r="C11" s="24">
        <f>C10/12</f>
        <v>48.75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0"/>
      <c r="B14" s="11" t="s">
        <v>7</v>
      </c>
      <c r="C14" s="25" t="s">
        <v>8</v>
      </c>
    </row>
    <row r="15" spans="1:5" x14ac:dyDescent="0.2">
      <c r="A15" s="7" t="s">
        <v>15</v>
      </c>
      <c r="B15" s="3">
        <v>1</v>
      </c>
      <c r="C15" s="22">
        <f>B15*E1</f>
        <v>195</v>
      </c>
      <c r="D15" t="s">
        <v>45</v>
      </c>
    </row>
    <row r="16" spans="1:5" x14ac:dyDescent="0.2">
      <c r="A16" s="7" t="s">
        <v>4</v>
      </c>
      <c r="B16" s="3">
        <v>7.1999999999999995E-2</v>
      </c>
      <c r="C16" s="22">
        <f>B16*E1</f>
        <v>14.04</v>
      </c>
      <c r="D16" t="s">
        <v>45</v>
      </c>
    </row>
    <row r="17" spans="1:5" x14ac:dyDescent="0.2">
      <c r="A17" s="7" t="s">
        <v>1</v>
      </c>
      <c r="B17" s="3">
        <v>0.1</v>
      </c>
      <c r="C17" s="22">
        <f>B17*E1</f>
        <v>19.5</v>
      </c>
      <c r="D17" t="s">
        <v>45</v>
      </c>
    </row>
    <row r="18" spans="1:5" x14ac:dyDescent="0.2">
      <c r="A18" s="7" t="s">
        <v>2</v>
      </c>
      <c r="B18" s="3">
        <v>0.05</v>
      </c>
      <c r="C18" s="22">
        <f>B18*E1</f>
        <v>9.75</v>
      </c>
      <c r="D18" s="27" t="s">
        <v>45</v>
      </c>
    </row>
    <row r="19" spans="1:5" x14ac:dyDescent="0.2">
      <c r="A19" s="7" t="s">
        <v>3</v>
      </c>
      <c r="B19" s="3">
        <v>0.05</v>
      </c>
      <c r="C19" s="22">
        <f>B19*E1</f>
        <v>9.75</v>
      </c>
      <c r="D19" s="27" t="s">
        <v>45</v>
      </c>
    </row>
    <row r="20" spans="1:5" ht="17" thickBot="1" x14ac:dyDescent="0.25">
      <c r="A20" s="8" t="s">
        <v>16</v>
      </c>
      <c r="B20" s="9">
        <v>0.16750000000000001</v>
      </c>
      <c r="C20" s="23">
        <f>B20*E1</f>
        <v>32.662500000000001</v>
      </c>
      <c r="D20" s="27" t="s">
        <v>45</v>
      </c>
    </row>
    <row r="21" spans="1:5" x14ac:dyDescent="0.2">
      <c r="C21" s="24"/>
    </row>
    <row r="22" spans="1:5" x14ac:dyDescent="0.2">
      <c r="A22" s="1" t="s">
        <v>9</v>
      </c>
      <c r="C22" s="24">
        <f>SUM(C15:C20)</f>
        <v>280.70249999999999</v>
      </c>
    </row>
    <row r="23" spans="1:5" x14ac:dyDescent="0.2">
      <c r="A23" s="1" t="s">
        <v>17</v>
      </c>
      <c r="C23" s="24">
        <f>C22/12</f>
        <v>23.391874999999999</v>
      </c>
      <c r="E23" s="1" t="s">
        <v>13</v>
      </c>
    </row>
    <row r="24" spans="1:5" x14ac:dyDescent="0.2">
      <c r="A24" s="1"/>
      <c r="C24" s="20"/>
      <c r="E24" s="1"/>
    </row>
    <row r="25" spans="1:5" x14ac:dyDescent="0.2">
      <c r="A25" s="17" t="s">
        <v>39</v>
      </c>
      <c r="C25" s="20"/>
      <c r="E25" s="1"/>
    </row>
    <row r="26" spans="1:5" x14ac:dyDescent="0.2">
      <c r="A26" s="1"/>
      <c r="C26" s="20"/>
      <c r="E26" s="1"/>
    </row>
    <row r="27" spans="1:5" ht="17" thickBot="1" x14ac:dyDescent="0.25">
      <c r="A27" s="1" t="s">
        <v>11</v>
      </c>
    </row>
    <row r="28" spans="1:5" x14ac:dyDescent="0.2">
      <c r="A28" s="12"/>
      <c r="B28" s="13" t="s">
        <v>7</v>
      </c>
      <c r="C28" s="26" t="s">
        <v>8</v>
      </c>
    </row>
    <row r="29" spans="1:5" x14ac:dyDescent="0.2">
      <c r="A29" s="7" t="s">
        <v>4</v>
      </c>
      <c r="B29" s="3">
        <v>9.67</v>
      </c>
      <c r="C29" s="22">
        <f>B29*E1</f>
        <v>1885.65</v>
      </c>
      <c r="D29" t="s">
        <v>45</v>
      </c>
    </row>
    <row r="30" spans="1:5" x14ac:dyDescent="0.2">
      <c r="A30" s="7" t="s">
        <v>18</v>
      </c>
      <c r="B30" s="3">
        <v>4</v>
      </c>
      <c r="C30" s="22">
        <f>4*E1</f>
        <v>780</v>
      </c>
      <c r="D30" t="s">
        <v>45</v>
      </c>
    </row>
    <row r="31" spans="1:5" x14ac:dyDescent="0.2">
      <c r="A31" s="7" t="s">
        <v>19</v>
      </c>
      <c r="B31" s="3">
        <v>0.4</v>
      </c>
      <c r="C31" s="22">
        <f>B31*E1</f>
        <v>78</v>
      </c>
      <c r="D31" t="s">
        <v>45</v>
      </c>
    </row>
    <row r="32" spans="1:5" x14ac:dyDescent="0.2">
      <c r="A32" s="7" t="s">
        <v>20</v>
      </c>
      <c r="B32" s="3">
        <v>0.4</v>
      </c>
      <c r="C32" s="22">
        <f>B32*E1</f>
        <v>78</v>
      </c>
      <c r="D32" t="s">
        <v>45</v>
      </c>
    </row>
    <row r="33" spans="1:5" x14ac:dyDescent="0.2">
      <c r="A33" s="7" t="s">
        <v>21</v>
      </c>
      <c r="B33" s="3">
        <v>1.33</v>
      </c>
      <c r="C33" s="22">
        <f>B33*E1</f>
        <v>259.35000000000002</v>
      </c>
      <c r="D33" s="18" t="s">
        <v>45</v>
      </c>
    </row>
    <row r="34" spans="1:5" x14ac:dyDescent="0.2">
      <c r="A34" s="7" t="s">
        <v>22</v>
      </c>
      <c r="B34" s="3">
        <v>0.2</v>
      </c>
      <c r="C34" s="22">
        <f>B34*E1</f>
        <v>39</v>
      </c>
      <c r="D34" t="s">
        <v>45</v>
      </c>
    </row>
    <row r="35" spans="1:5" x14ac:dyDescent="0.2">
      <c r="A35" s="7" t="s">
        <v>23</v>
      </c>
      <c r="B35" s="3">
        <v>0.15</v>
      </c>
      <c r="C35" s="22">
        <f>B35*E1</f>
        <v>29.25</v>
      </c>
      <c r="D35" t="s">
        <v>45</v>
      </c>
    </row>
    <row r="36" spans="1:5" ht="17" thickBot="1" x14ac:dyDescent="0.25">
      <c r="A36" s="8" t="s">
        <v>24</v>
      </c>
      <c r="B36" s="9">
        <v>4</v>
      </c>
      <c r="C36" s="23"/>
    </row>
    <row r="37" spans="1:5" x14ac:dyDescent="0.2">
      <c r="C37" s="24"/>
    </row>
    <row r="38" spans="1:5" x14ac:dyDescent="0.2">
      <c r="A38" s="1" t="s">
        <v>9</v>
      </c>
      <c r="C38" s="24">
        <f>SUM(C29:C37)</f>
        <v>3149.25</v>
      </c>
    </row>
    <row r="39" spans="1:5" x14ac:dyDescent="0.2">
      <c r="C39" s="20" t="s">
        <v>14</v>
      </c>
      <c r="D39" t="s">
        <v>41</v>
      </c>
    </row>
    <row r="40" spans="1:5" x14ac:dyDescent="0.2">
      <c r="C40" s="20"/>
      <c r="D40" t="s">
        <v>40</v>
      </c>
    </row>
    <row r="41" spans="1:5" x14ac:dyDescent="0.2">
      <c r="C41" s="20"/>
    </row>
    <row r="42" spans="1:5" ht="17" thickBot="1" x14ac:dyDescent="0.25">
      <c r="A42" s="1" t="s">
        <v>25</v>
      </c>
    </row>
    <row r="43" spans="1:5" x14ac:dyDescent="0.2">
      <c r="A43" s="12"/>
      <c r="B43" s="13" t="s">
        <v>7</v>
      </c>
      <c r="C43" s="26" t="s">
        <v>8</v>
      </c>
    </row>
    <row r="44" spans="1:5" x14ac:dyDescent="0.2">
      <c r="A44" s="7" t="s">
        <v>18</v>
      </c>
      <c r="B44" s="3">
        <v>0.42499999999999999</v>
      </c>
      <c r="C44" s="22">
        <f>E$1*B44</f>
        <v>82.875</v>
      </c>
      <c r="D44" t="s">
        <v>45</v>
      </c>
    </row>
    <row r="45" spans="1:5" x14ac:dyDescent="0.2">
      <c r="A45" s="7" t="s">
        <v>19</v>
      </c>
      <c r="B45" s="3">
        <v>0.4</v>
      </c>
      <c r="C45" s="22">
        <f>E$1*B45</f>
        <v>78</v>
      </c>
    </row>
    <row r="46" spans="1:5" x14ac:dyDescent="0.2">
      <c r="A46" s="7" t="s">
        <v>21</v>
      </c>
      <c r="B46" s="3">
        <v>1.33</v>
      </c>
      <c r="C46" s="22">
        <f>E$1*B46</f>
        <v>259.35000000000002</v>
      </c>
    </row>
    <row r="47" spans="1:5" x14ac:dyDescent="0.2">
      <c r="A47" s="1" t="s">
        <v>9</v>
      </c>
      <c r="C47" s="24">
        <f>SUM(C44:C46)</f>
        <v>420.22500000000002</v>
      </c>
    </row>
    <row r="48" spans="1:5" x14ac:dyDescent="0.2">
      <c r="A48" t="s">
        <v>26</v>
      </c>
      <c r="B48">
        <v>2.125</v>
      </c>
      <c r="C48" s="19">
        <f>C47/12</f>
        <v>35.018750000000004</v>
      </c>
      <c r="D48" s="1">
        <f>C48 * (3/7)</f>
        <v>15.008035714285715</v>
      </c>
      <c r="E48" s="2">
        <f>C48 * (4/7)</f>
        <v>20.010714285714286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5" t="s">
        <v>37</v>
      </c>
    </row>
    <row r="53" spans="1:7" ht="17" thickBot="1" x14ac:dyDescent="0.25">
      <c r="A53" s="14" t="s">
        <v>1</v>
      </c>
      <c r="B53" s="14">
        <f>C3+C17</f>
        <v>243.74999999999997</v>
      </c>
      <c r="D53" s="16" t="s">
        <v>36</v>
      </c>
      <c r="E53" s="16" t="s">
        <v>38</v>
      </c>
      <c r="F53" s="16" t="s">
        <v>35</v>
      </c>
      <c r="G53">
        <v>7</v>
      </c>
    </row>
    <row r="54" spans="1:7" ht="17" thickBot="1" x14ac:dyDescent="0.25">
      <c r="A54" s="14" t="s">
        <v>2</v>
      </c>
      <c r="B54" s="14">
        <f>C18+C4</f>
        <v>126.75</v>
      </c>
      <c r="D54" s="3" t="s">
        <v>29</v>
      </c>
      <c r="E54" s="3">
        <v>4.5</v>
      </c>
      <c r="F54" s="16">
        <f>E54*G53</f>
        <v>31.5</v>
      </c>
    </row>
    <row r="55" spans="1:7" ht="17" thickBot="1" x14ac:dyDescent="0.25">
      <c r="A55" s="14" t="s">
        <v>3</v>
      </c>
      <c r="B55" s="14">
        <f>C5+C19</f>
        <v>126.75</v>
      </c>
      <c r="D55" s="3" t="s">
        <v>30</v>
      </c>
      <c r="E55" s="3">
        <v>0.25</v>
      </c>
      <c r="F55" s="16">
        <f>E55*G53</f>
        <v>1.75</v>
      </c>
    </row>
    <row r="56" spans="1:7" ht="17" thickBot="1" x14ac:dyDescent="0.25">
      <c r="A56" s="14" t="s">
        <v>4</v>
      </c>
      <c r="B56" s="14">
        <f>C29+C16+C6</f>
        <v>1948.44</v>
      </c>
      <c r="D56" s="3" t="s">
        <v>31</v>
      </c>
      <c r="E56" s="3">
        <v>0.5</v>
      </c>
      <c r="F56" s="16">
        <f>E56*G53</f>
        <v>3.5</v>
      </c>
    </row>
    <row r="57" spans="1:7" ht="17" thickBot="1" x14ac:dyDescent="0.25">
      <c r="A57" s="14" t="s">
        <v>5</v>
      </c>
      <c r="B57" s="14">
        <f>C7</f>
        <v>23.4</v>
      </c>
      <c r="D57" s="3" t="s">
        <v>32</v>
      </c>
      <c r="E57" s="3">
        <v>0</v>
      </c>
      <c r="F57" s="16">
        <f>E57*G53</f>
        <v>0</v>
      </c>
    </row>
    <row r="58" spans="1:7" ht="17" thickBot="1" x14ac:dyDescent="0.25">
      <c r="A58" s="14" t="s">
        <v>6</v>
      </c>
      <c r="B58" s="14">
        <f>C8</f>
        <v>54.600000000000009</v>
      </c>
      <c r="D58" s="3" t="s">
        <v>33</v>
      </c>
      <c r="E58" s="3">
        <v>2.5</v>
      </c>
      <c r="F58" s="16">
        <f>E58*G53</f>
        <v>17.5</v>
      </c>
    </row>
    <row r="59" spans="1:7" ht="17" thickBot="1" x14ac:dyDescent="0.25">
      <c r="A59" s="14" t="s">
        <v>15</v>
      </c>
      <c r="B59" s="14">
        <f>C15</f>
        <v>195</v>
      </c>
      <c r="D59" s="3" t="s">
        <v>34</v>
      </c>
      <c r="E59" s="3">
        <v>42</v>
      </c>
      <c r="F59" s="16">
        <f>E59*G53</f>
        <v>294</v>
      </c>
    </row>
    <row r="60" spans="1:7" ht="17" thickBot="1" x14ac:dyDescent="0.25">
      <c r="A60" s="14" t="s">
        <v>16</v>
      </c>
      <c r="B60" s="14">
        <f>C20</f>
        <v>32.662500000000001</v>
      </c>
      <c r="D60" s="3" t="s">
        <v>42</v>
      </c>
      <c r="E60" s="3">
        <v>2</v>
      </c>
      <c r="F60" s="16">
        <v>2</v>
      </c>
    </row>
    <row r="61" spans="1:7" ht="17" thickBot="1" x14ac:dyDescent="0.25">
      <c r="A61" s="14" t="s">
        <v>18</v>
      </c>
      <c r="B61" s="14">
        <f>C30+C44</f>
        <v>862.875</v>
      </c>
      <c r="D61" s="3" t="s">
        <v>43</v>
      </c>
      <c r="E61" s="3">
        <v>0</v>
      </c>
      <c r="F61" s="16">
        <v>2</v>
      </c>
      <c r="G61" s="15" t="s">
        <v>44</v>
      </c>
    </row>
    <row r="62" spans="1:7" ht="17" thickBot="1" x14ac:dyDescent="0.25">
      <c r="A62" s="14" t="s">
        <v>19</v>
      </c>
      <c r="B62" s="14">
        <f>C31+C45</f>
        <v>156</v>
      </c>
    </row>
    <row r="63" spans="1:7" ht="17" thickBot="1" x14ac:dyDescent="0.25">
      <c r="A63" s="14" t="s">
        <v>20</v>
      </c>
      <c r="B63" s="14">
        <f>C32</f>
        <v>78</v>
      </c>
    </row>
    <row r="64" spans="1:7" ht="17" thickBot="1" x14ac:dyDescent="0.25">
      <c r="A64" s="14" t="s">
        <v>21</v>
      </c>
      <c r="B64" s="14">
        <f>C33+C46</f>
        <v>518.70000000000005</v>
      </c>
    </row>
    <row r="65" spans="1:2" ht="17" thickBot="1" x14ac:dyDescent="0.25">
      <c r="A65" s="14" t="s">
        <v>22</v>
      </c>
      <c r="B65" s="14">
        <f>C34</f>
        <v>39</v>
      </c>
    </row>
    <row r="66" spans="1:2" ht="17" thickBot="1" x14ac:dyDescent="0.25">
      <c r="A66" s="14" t="s">
        <v>23</v>
      </c>
      <c r="B66" s="14">
        <f>C35</f>
        <v>29.25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2024-06-26T04:19:26Z</dcterms:modified>
</cp:coreProperties>
</file>