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1185" yWindow="0" windowWidth="19440" windowHeight="12240" tabRatio="500"/>
  </bookViews>
  <sheets>
    <sheet name="InjInfo" sheetId="1" r:id="rId1"/>
    <sheet name="InjAup" sheetId="3" r:id="rId2"/>
    <sheet name="InjBup" sheetId="11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1" l="1"/>
  <c r="E3" i="11"/>
  <c r="J3" i="11"/>
  <c r="G4" i="11"/>
  <c r="E4" i="11"/>
  <c r="J4" i="11"/>
  <c r="G5" i="11"/>
  <c r="E5" i="11"/>
  <c r="J5" i="11"/>
  <c r="G6" i="11"/>
  <c r="E6" i="11"/>
  <c r="J6" i="11"/>
  <c r="G7" i="11"/>
  <c r="E7" i="11"/>
  <c r="J7" i="11"/>
  <c r="G8" i="11"/>
  <c r="E8" i="11"/>
  <c r="J8" i="11"/>
  <c r="G9" i="11"/>
  <c r="E9" i="11"/>
  <c r="J9" i="11"/>
  <c r="G10" i="11"/>
  <c r="E10" i="11"/>
  <c r="J10" i="11"/>
  <c r="G11" i="11"/>
  <c r="E11" i="11"/>
  <c r="J11" i="11"/>
  <c r="G12" i="11"/>
  <c r="E12" i="11"/>
  <c r="J12" i="11"/>
  <c r="G13" i="11"/>
  <c r="E13" i="11"/>
  <c r="J13" i="11"/>
  <c r="G14" i="11"/>
  <c r="E14" i="11"/>
  <c r="J14" i="11"/>
  <c r="G15" i="11"/>
  <c r="E15" i="11"/>
  <c r="J15" i="11"/>
  <c r="G16" i="11"/>
  <c r="E16" i="11"/>
  <c r="J16" i="11"/>
  <c r="G17" i="11"/>
  <c r="E17" i="11"/>
  <c r="J17" i="11"/>
  <c r="G18" i="11"/>
  <c r="E18" i="11"/>
  <c r="J18" i="11"/>
  <c r="G19" i="11"/>
  <c r="E19" i="11"/>
  <c r="J19" i="11"/>
  <c r="G20" i="11"/>
  <c r="E20" i="11"/>
  <c r="J20" i="11"/>
  <c r="G21" i="11"/>
  <c r="E21" i="11"/>
  <c r="J21" i="11"/>
  <c r="G22" i="11"/>
  <c r="E22" i="11"/>
  <c r="J22" i="11"/>
  <c r="G23" i="11"/>
  <c r="E23" i="11"/>
  <c r="J23" i="11"/>
  <c r="G24" i="11"/>
  <c r="E24" i="11"/>
  <c r="J24" i="11"/>
  <c r="G25" i="11"/>
  <c r="E25" i="11"/>
  <c r="J25" i="11"/>
  <c r="G26" i="11"/>
  <c r="E26" i="11"/>
  <c r="J26" i="11"/>
  <c r="G27" i="11"/>
  <c r="E27" i="11"/>
  <c r="J27" i="11"/>
  <c r="G28" i="11"/>
  <c r="E28" i="11"/>
  <c r="J28" i="11"/>
  <c r="G29" i="11"/>
  <c r="E29" i="11"/>
  <c r="J29" i="11"/>
  <c r="G30" i="11"/>
  <c r="E30" i="11"/>
  <c r="J30" i="11"/>
  <c r="G31" i="11"/>
  <c r="E31" i="11"/>
  <c r="J31" i="11"/>
  <c r="G32" i="11"/>
  <c r="E32" i="11"/>
  <c r="J32" i="11"/>
  <c r="G33" i="11"/>
  <c r="E33" i="11"/>
  <c r="J33" i="11"/>
  <c r="G34" i="11"/>
  <c r="E34" i="11"/>
  <c r="J34" i="11"/>
  <c r="G35" i="11"/>
  <c r="E35" i="11"/>
  <c r="J35" i="11"/>
  <c r="G2" i="11"/>
  <c r="E2" i="11"/>
  <c r="J2" i="11"/>
  <c r="J3" i="3"/>
  <c r="H3" i="3"/>
  <c r="L3" i="3"/>
  <c r="J4" i="3"/>
  <c r="H4" i="3"/>
  <c r="L4" i="3"/>
  <c r="J5" i="3"/>
  <c r="H5" i="3"/>
  <c r="L5" i="3"/>
  <c r="J6" i="3"/>
  <c r="H6" i="3"/>
  <c r="L6" i="3"/>
  <c r="J7" i="3"/>
  <c r="H7" i="3"/>
  <c r="L7" i="3"/>
  <c r="J8" i="3"/>
  <c r="H8" i="3"/>
  <c r="L8" i="3"/>
  <c r="J9" i="3"/>
  <c r="H9" i="3"/>
  <c r="L9" i="3"/>
  <c r="J10" i="3"/>
  <c r="H10" i="3"/>
  <c r="L10" i="3"/>
  <c r="J11" i="3"/>
  <c r="H11" i="3"/>
  <c r="L11" i="3"/>
  <c r="J12" i="3"/>
  <c r="H12" i="3"/>
  <c r="L12" i="3"/>
  <c r="J13" i="3"/>
  <c r="H13" i="3"/>
  <c r="L13" i="3"/>
  <c r="J14" i="3"/>
  <c r="H14" i="3"/>
  <c r="L14" i="3"/>
  <c r="J15" i="3"/>
  <c r="H15" i="3"/>
  <c r="L15" i="3"/>
  <c r="J16" i="3"/>
  <c r="H16" i="3"/>
  <c r="L16" i="3"/>
  <c r="J17" i="3"/>
  <c r="H17" i="3"/>
  <c r="L17" i="3"/>
  <c r="J18" i="3"/>
  <c r="H18" i="3"/>
  <c r="L18" i="3"/>
  <c r="J19" i="3"/>
  <c r="H19" i="3"/>
  <c r="L19" i="3"/>
  <c r="J20" i="3"/>
  <c r="H20" i="3"/>
  <c r="L20" i="3"/>
  <c r="J21" i="3"/>
  <c r="H21" i="3"/>
  <c r="L21" i="3"/>
  <c r="J22" i="3"/>
  <c r="H22" i="3"/>
  <c r="L22" i="3"/>
  <c r="J23" i="3"/>
  <c r="H23" i="3"/>
  <c r="L23" i="3"/>
  <c r="J24" i="3"/>
  <c r="H24" i="3"/>
  <c r="L24" i="3"/>
  <c r="J25" i="3"/>
  <c r="H25" i="3"/>
  <c r="L25" i="3"/>
  <c r="J26" i="3"/>
  <c r="H26" i="3"/>
  <c r="L26" i="3"/>
  <c r="J27" i="3"/>
  <c r="H27" i="3"/>
  <c r="L27" i="3"/>
  <c r="J29" i="3"/>
  <c r="H29" i="3"/>
  <c r="L29" i="3"/>
  <c r="J30" i="3"/>
  <c r="H30" i="3"/>
  <c r="L30" i="3"/>
  <c r="J31" i="3"/>
  <c r="H31" i="3"/>
  <c r="L31" i="3"/>
  <c r="J32" i="3"/>
  <c r="H32" i="3"/>
  <c r="L32" i="3"/>
  <c r="J33" i="3"/>
  <c r="H33" i="3"/>
  <c r="L33" i="3"/>
  <c r="J2" i="3"/>
  <c r="H2" i="3"/>
  <c r="L2" i="3"/>
  <c r="J28" i="3"/>
  <c r="I3" i="3"/>
  <c r="K3" i="3"/>
  <c r="I4" i="3"/>
  <c r="K4" i="3"/>
  <c r="I5" i="3"/>
  <c r="K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H28" i="3"/>
  <c r="K28" i="3"/>
  <c r="I29" i="3"/>
  <c r="K29" i="3"/>
  <c r="I30" i="3"/>
  <c r="K30" i="3"/>
  <c r="I31" i="3"/>
  <c r="K31" i="3"/>
  <c r="I32" i="3"/>
  <c r="K32" i="3"/>
  <c r="I33" i="3"/>
  <c r="K33" i="3"/>
  <c r="I2" i="3"/>
  <c r="K2" i="3"/>
  <c r="B26" i="1"/>
</calcChain>
</file>

<file path=xl/sharedStrings.xml><?xml version="1.0" encoding="utf-8"?>
<sst xmlns="http://schemas.openxmlformats.org/spreadsheetml/2006/main" count="225" uniqueCount="200">
  <si>
    <t>S-1450</t>
  </si>
  <si>
    <t>S-1451</t>
  </si>
  <si>
    <t>S-1452</t>
  </si>
  <si>
    <t>S-1453</t>
  </si>
  <si>
    <t>S-1454</t>
  </si>
  <si>
    <t>S-1455</t>
  </si>
  <si>
    <t>S-1456</t>
  </si>
  <si>
    <t>S-1457</t>
  </si>
  <si>
    <t>S-1458</t>
  </si>
  <si>
    <t>S-1459</t>
  </si>
  <si>
    <t>S-1460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</si>
  <si>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</si>
  <si>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</si>
  <si>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</si>
  <si>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</si>
  <si>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</si>
  <si>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</si>
  <si>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</si>
  <si>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</si>
  <si>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  <phoneticPr fontId="3" type="noConversion"/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</si>
  <si>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  <phoneticPr fontId="3" type="noConversion"/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</si>
  <si>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  <phoneticPr fontId="3" type="noConversion"/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</si>
  <si>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</si>
  <si>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</si>
  <si>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</si>
  <si>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</si>
  <si>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</si>
  <si>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</si>
  <si>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</si>
  <si>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</si>
  <si>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</si>
  <si>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</si>
  <si>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</si>
  <si>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</si>
  <si>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</si>
  <si>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</si>
  <si>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</si>
  <si>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</si>
  <si>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</si>
  <si>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</si>
  <si>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</si>
  <si>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</si>
  <si>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</si>
  <si>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</si>
  <si>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</si>
  <si>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</si>
  <si>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</si>
  <si>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</si>
  <si>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</si>
  <si>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</si>
  <si>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</si>
  <si>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</si>
  <si>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</si>
  <si>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  <phoneticPr fontId="3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</si>
  <si>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</si>
  <si>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</si>
  <si>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</si>
  <si>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</si>
  <si>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</si>
  <si>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</si>
  <si>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</si>
  <si>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</si>
  <si>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</si>
  <si>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I8In</t>
  </si>
  <si>
    <t>y</t>
  </si>
  <si>
    <t>Pulse</t>
  </si>
  <si>
    <t>S-1395:1460</t>
  </si>
  <si>
    <t>x</t>
  </si>
  <si>
    <t>Injection B</t>
  </si>
  <si>
    <t>?</t>
  </si>
  <si>
    <t>S-1395</t>
  </si>
  <si>
    <t>S-1396</t>
  </si>
  <si>
    <t>S-1397</t>
  </si>
  <si>
    <t>Set 3-38</t>
  </si>
  <si>
    <t>Set 3-39</t>
  </si>
  <si>
    <t>Set 3-40</t>
  </si>
  <si>
    <t>Set 3-41</t>
  </si>
  <si>
    <t>Set 3-42</t>
  </si>
  <si>
    <t>Set 3-43</t>
  </si>
  <si>
    <t>Set 3-44</t>
  </si>
  <si>
    <t>Set 3-45</t>
  </si>
  <si>
    <t>Set 3-46</t>
  </si>
  <si>
    <t>Set 3-47</t>
  </si>
  <si>
    <t>Set 3-48</t>
  </si>
  <si>
    <t>Set 3-49</t>
  </si>
  <si>
    <t>Set 3-50</t>
  </si>
  <si>
    <t>Set 3-51</t>
  </si>
  <si>
    <t>Set 3-52</t>
  </si>
  <si>
    <t>Set 3-53</t>
  </si>
  <si>
    <t>Set 3-54</t>
  </si>
  <si>
    <t>Set 3-55</t>
  </si>
  <si>
    <t>Set 3-56</t>
  </si>
  <si>
    <t>Set 3-57</t>
  </si>
  <si>
    <t>Set 3-58</t>
  </si>
  <si>
    <t>Set 3-59</t>
  </si>
  <si>
    <t>Set 3-60</t>
  </si>
  <si>
    <t>Set 3-61</t>
  </si>
  <si>
    <t>Set 3-62</t>
  </si>
  <si>
    <t>Set 3-63</t>
  </si>
  <si>
    <t>Set 3-64</t>
  </si>
  <si>
    <t>Set 3-65</t>
  </si>
  <si>
    <t>Set 3-66</t>
  </si>
  <si>
    <t>Set 3-67</t>
  </si>
  <si>
    <t>Set 3-68</t>
  </si>
  <si>
    <t>Set 3-69</t>
  </si>
  <si>
    <t>Set 4-1</t>
  </si>
  <si>
    <t>Set 4-2</t>
  </si>
  <si>
    <t>Set 4-3</t>
  </si>
  <si>
    <t>Set 4-4</t>
  </si>
  <si>
    <t>Set 4-5</t>
  </si>
  <si>
    <t>Set 4-6</t>
  </si>
  <si>
    <t>Set 4-7</t>
  </si>
  <si>
    <t>Set 4-8</t>
  </si>
  <si>
    <t>Set 4-9</t>
  </si>
  <si>
    <t>Set 4-10</t>
  </si>
  <si>
    <t>Set 4-11</t>
  </si>
  <si>
    <t>Set 4-12</t>
  </si>
  <si>
    <t>Set 4-13</t>
  </si>
  <si>
    <t>Set 4-14</t>
  </si>
  <si>
    <t>Set 4-15</t>
  </si>
  <si>
    <t>Set 4-16</t>
  </si>
  <si>
    <t>Set 4-17</t>
  </si>
  <si>
    <t>Set 4-18</t>
  </si>
  <si>
    <t>Set 4-19</t>
  </si>
  <si>
    <t>Set 4-20</t>
  </si>
  <si>
    <t>Set 4-21</t>
  </si>
  <si>
    <t>Set 4-22</t>
  </si>
  <si>
    <t>Set 4-23</t>
  </si>
  <si>
    <t>Set 4-24</t>
  </si>
  <si>
    <t>Set 4-25</t>
  </si>
  <si>
    <t>Set 4-26</t>
  </si>
  <si>
    <t>Set 4-27</t>
  </si>
  <si>
    <t>Set 4-28</t>
  </si>
  <si>
    <t>Set 4-29</t>
  </si>
  <si>
    <t>Set 4-30</t>
  </si>
  <si>
    <t>Set 4-31</t>
  </si>
  <si>
    <t>Set 4-32</t>
  </si>
  <si>
    <t>Set 4-33</t>
  </si>
  <si>
    <t>Set 4-34</t>
  </si>
  <si>
    <t>S-1398</t>
  </si>
  <si>
    <t>S-1399</t>
  </si>
  <si>
    <t>S-1400</t>
  </si>
  <si>
    <t>S-1401</t>
  </si>
  <si>
    <t>S-1402</t>
  </si>
  <si>
    <t>S-1403</t>
  </si>
  <si>
    <t>S-1404</t>
  </si>
  <si>
    <t>S-1405</t>
  </si>
  <si>
    <t>S-1406</t>
  </si>
  <si>
    <t>S-1407</t>
  </si>
  <si>
    <t>S-1408</t>
  </si>
  <si>
    <t>S-1409</t>
  </si>
  <si>
    <t>S-1410</t>
  </si>
  <si>
    <t>S-1411</t>
  </si>
  <si>
    <t>S-1412</t>
  </si>
  <si>
    <t>S-1413</t>
  </si>
  <si>
    <t>S-1414</t>
  </si>
  <si>
    <t>S-1415</t>
  </si>
  <si>
    <t>S-1416</t>
  </si>
  <si>
    <t>S-1417</t>
  </si>
  <si>
    <t>S-1418</t>
  </si>
  <si>
    <t>S-1419</t>
  </si>
  <si>
    <t>S-1420</t>
  </si>
  <si>
    <t>S-1421</t>
  </si>
  <si>
    <t>S-1422</t>
  </si>
  <si>
    <t>?</t>
    <phoneticPr fontId="1" type="noConversion"/>
  </si>
  <si>
    <t>S-1423</t>
  </si>
  <si>
    <t>S-1424</t>
  </si>
  <si>
    <t>S-1425</t>
  </si>
  <si>
    <t>S-1426</t>
  </si>
  <si>
    <t>S-1427</t>
  </si>
  <si>
    <t>S-1428</t>
  </si>
  <si>
    <t>S-1429</t>
  </si>
  <si>
    <t>S-1430</t>
  </si>
  <si>
    <t>S-1431</t>
  </si>
  <si>
    <t>S-1432</t>
  </si>
  <si>
    <t>S-1433</t>
  </si>
  <si>
    <t>S-1434</t>
  </si>
  <si>
    <t>S-1435</t>
  </si>
  <si>
    <t>S-1436</t>
  </si>
  <si>
    <t>S-1437</t>
  </si>
  <si>
    <t>S-1438</t>
  </si>
  <si>
    <t>S-1439</t>
  </si>
  <si>
    <t>S-1440</t>
  </si>
  <si>
    <t>S-1441</t>
  </si>
  <si>
    <t>S-1442</t>
  </si>
  <si>
    <t>S-1443</t>
  </si>
  <si>
    <t>S-1444</t>
  </si>
  <si>
    <t>S-1445</t>
  </si>
  <si>
    <t>S-1446</t>
  </si>
  <si>
    <t>x</t>
    <phoneticPr fontId="1" type="noConversion"/>
  </si>
  <si>
    <t>S-1447</t>
  </si>
  <si>
    <t>S-1448</t>
  </si>
  <si>
    <t>S-1449</t>
  </si>
  <si>
    <t>BG Cl</t>
  </si>
  <si>
    <t>BG NO3-N</t>
  </si>
  <si>
    <t>BG P</t>
  </si>
  <si>
    <t>N:Cl</t>
  </si>
  <si>
    <t>P:Cl</t>
  </si>
  <si>
    <t>BG Cl (ug/L)</t>
  </si>
  <si>
    <t>BG NH4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</si>
</sst>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10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vertAlign val="superscript"/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21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center" wrapText="1"/>
    </xf>
    <xf numFmtId="21" fontId="0" fillId="0" borderId="0" xfId="0" applyNumberFormat="1"/>
    <xf numFmtId="20" fontId="6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InjAup!$K$1</c:f>
              <c:strCache>
                <c:ptCount val="1"/>
                <c:pt idx="0">
                  <c:v>N:Cl</c:v>
                </c:pt>
              </c:strCache>
            </c:strRef>
          </c:tx>
          <c:spPr>
            <a:ln w="47625">
              <a:noFill/>
            </a:ln>
          </c:spPr>
          <c:xVal>
            <c:numRef>
              <c:f>InjAup!$A$2:$A$33</c:f>
              <c:numCache>
                <c:formatCode>h:mm:ss</c:formatCode>
                <c:ptCount val="32"/>
                <c:pt idx="0">
                  <c:v>0.52777777777777779</c:v>
                </c:pt>
                <c:pt idx="1">
                  <c:v>0.52986111111111112</c:v>
                </c:pt>
                <c:pt idx="2">
                  <c:v>0.53125</c:v>
                </c:pt>
                <c:pt idx="3">
                  <c:v>0.5336805555555556</c:v>
                </c:pt>
                <c:pt idx="4">
                  <c:v>0.53888888888888886</c:v>
                </c:pt>
                <c:pt idx="5">
                  <c:v>0.54027777777777775</c:v>
                </c:pt>
                <c:pt idx="6">
                  <c:v>0.54097222222222219</c:v>
                </c:pt>
                <c:pt idx="7">
                  <c:v>0.54166666666666663</c:v>
                </c:pt>
                <c:pt idx="8">
                  <c:v>0.54236111111111118</c:v>
                </c:pt>
                <c:pt idx="9">
                  <c:v>0.54305555555555596</c:v>
                </c:pt>
                <c:pt idx="10">
                  <c:v>0.54374999999999996</c:v>
                </c:pt>
                <c:pt idx="11">
                  <c:v>0.54444444444444495</c:v>
                </c:pt>
                <c:pt idx="12">
                  <c:v>0.54513888888888895</c:v>
                </c:pt>
                <c:pt idx="13">
                  <c:v>0.54583333333333395</c:v>
                </c:pt>
                <c:pt idx="14">
                  <c:v>0.54652777777777894</c:v>
                </c:pt>
                <c:pt idx="15">
                  <c:v>0.54722222222222305</c:v>
                </c:pt>
                <c:pt idx="16">
                  <c:v>0.54791666666666805</c:v>
                </c:pt>
                <c:pt idx="17">
                  <c:v>0.54861111111111205</c:v>
                </c:pt>
                <c:pt idx="18">
                  <c:v>0.54930555555555705</c:v>
                </c:pt>
                <c:pt idx="19">
                  <c:v>0.55000000000000104</c:v>
                </c:pt>
                <c:pt idx="20">
                  <c:v>0.55138888888888882</c:v>
                </c:pt>
                <c:pt idx="21">
                  <c:v>0.55277777777777704</c:v>
                </c:pt>
                <c:pt idx="22">
                  <c:v>0.55416666666666403</c:v>
                </c:pt>
                <c:pt idx="23">
                  <c:v>0.55555555555555203</c:v>
                </c:pt>
                <c:pt idx="24">
                  <c:v>0.55694444444444002</c:v>
                </c:pt>
                <c:pt idx="25">
                  <c:v>0.55856481481481479</c:v>
                </c:pt>
                <c:pt idx="26">
                  <c:v>0.5600694444444444</c:v>
                </c:pt>
                <c:pt idx="27">
                  <c:v>0.56111111111111112</c:v>
                </c:pt>
                <c:pt idx="28">
                  <c:v>0.5625</c:v>
                </c:pt>
                <c:pt idx="29">
                  <c:v>0.56666666666666665</c:v>
                </c:pt>
                <c:pt idx="30">
                  <c:v>0.57303240740740746</c:v>
                </c:pt>
                <c:pt idx="31">
                  <c:v>0.5805555555555556</c:v>
                </c:pt>
              </c:numCache>
            </c:numRef>
          </c:xVal>
          <c:yVal>
            <c:numRef>
              <c:f>InjAup!$K$6:$K$26</c:f>
              <c:numCache>
                <c:formatCode>General</c:formatCode>
                <c:ptCount val="21"/>
                <c:pt idx="0">
                  <c:v>2.4328666513656186E-2</c:v>
                </c:pt>
                <c:pt idx="1">
                  <c:v>3.1977725278434017E-2</c:v>
                </c:pt>
                <c:pt idx="2">
                  <c:v>2.8929926525404555E-2</c:v>
                </c:pt>
                <c:pt idx="3">
                  <c:v>2.7802702594115356E-2</c:v>
                </c:pt>
                <c:pt idx="4">
                  <c:v>2.6948820256808864E-2</c:v>
                </c:pt>
                <c:pt idx="5">
                  <c:v>2.8409584542405865E-2</c:v>
                </c:pt>
                <c:pt idx="6">
                  <c:v>2.664286745501555E-2</c:v>
                </c:pt>
                <c:pt idx="7">
                  <c:v>2.9501356678441611E-2</c:v>
                </c:pt>
                <c:pt idx="8">
                  <c:v>2.7452452524164173E-2</c:v>
                </c:pt>
                <c:pt idx="9">
                  <c:v>2.791228691783788E-2</c:v>
                </c:pt>
                <c:pt idx="10">
                  <c:v>2.7368966821502489E-2</c:v>
                </c:pt>
                <c:pt idx="11">
                  <c:v>2.8436621284572739E-2</c:v>
                </c:pt>
                <c:pt idx="12">
                  <c:v>2.8237088155284602E-2</c:v>
                </c:pt>
                <c:pt idx="13">
                  <c:v>2.8349780828460718E-2</c:v>
                </c:pt>
                <c:pt idx="14">
                  <c:v>2.9775512707564324E-2</c:v>
                </c:pt>
                <c:pt idx="15">
                  <c:v>2.8749776266332561E-2</c:v>
                </c:pt>
                <c:pt idx="16">
                  <c:v>2.9212183915041229E-2</c:v>
                </c:pt>
                <c:pt idx="17">
                  <c:v>2.8601629049306718E-2</c:v>
                </c:pt>
                <c:pt idx="18">
                  <c:v>2.7696615534453378E-2</c:v>
                </c:pt>
                <c:pt idx="19">
                  <c:v>3.2033536344222104E-2</c:v>
                </c:pt>
                <c:pt idx="20">
                  <c:v>3.2953237786379319E-2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0080"/>
        <c:axId val="112106112"/>
      </c:scatterChart>
      <c:valAx>
        <c:axId val="11139008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12106112"/>
        <c:crosses val="autoZero"/>
        <c:crossBetween val="midCat"/>
      </c:valAx>
      <c:valAx>
        <c:axId val="1121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9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InjAup!$L$1</c:f>
              <c:strCache>
                <c:ptCount val="1"/>
                <c:pt idx="0">
                  <c:v>P:Cl</c:v>
                </c:pt>
              </c:strCache>
            </c:strRef>
          </c:tx>
          <c:spPr>
            <a:ln w="47625">
              <a:noFill/>
            </a:ln>
          </c:spPr>
          <c:xVal>
            <c:numRef>
              <c:f>InjAup!$A$2:$A$33</c:f>
              <c:numCache>
                <c:formatCode>h:mm:ss</c:formatCode>
                <c:ptCount val="32"/>
                <c:pt idx="0">
                  <c:v>0.52777777777777779</c:v>
                </c:pt>
                <c:pt idx="1">
                  <c:v>0.52986111111111112</c:v>
                </c:pt>
                <c:pt idx="2">
                  <c:v>0.53125</c:v>
                </c:pt>
                <c:pt idx="3">
                  <c:v>0.5336805555555556</c:v>
                </c:pt>
                <c:pt idx="4">
                  <c:v>0.53888888888888886</c:v>
                </c:pt>
                <c:pt idx="5">
                  <c:v>0.54027777777777775</c:v>
                </c:pt>
                <c:pt idx="6">
                  <c:v>0.54097222222222219</c:v>
                </c:pt>
                <c:pt idx="7">
                  <c:v>0.54166666666666663</c:v>
                </c:pt>
                <c:pt idx="8">
                  <c:v>0.54236111111111118</c:v>
                </c:pt>
                <c:pt idx="9">
                  <c:v>0.54305555555555596</c:v>
                </c:pt>
                <c:pt idx="10">
                  <c:v>0.54374999999999996</c:v>
                </c:pt>
                <c:pt idx="11">
                  <c:v>0.54444444444444495</c:v>
                </c:pt>
                <c:pt idx="12">
                  <c:v>0.54513888888888895</c:v>
                </c:pt>
                <c:pt idx="13">
                  <c:v>0.54583333333333395</c:v>
                </c:pt>
                <c:pt idx="14">
                  <c:v>0.54652777777777894</c:v>
                </c:pt>
                <c:pt idx="15">
                  <c:v>0.54722222222222305</c:v>
                </c:pt>
                <c:pt idx="16">
                  <c:v>0.54791666666666805</c:v>
                </c:pt>
                <c:pt idx="17">
                  <c:v>0.54861111111111205</c:v>
                </c:pt>
                <c:pt idx="18">
                  <c:v>0.54930555555555705</c:v>
                </c:pt>
                <c:pt idx="19">
                  <c:v>0.55000000000000104</c:v>
                </c:pt>
                <c:pt idx="20">
                  <c:v>0.55138888888888882</c:v>
                </c:pt>
                <c:pt idx="21">
                  <c:v>0.55277777777777704</c:v>
                </c:pt>
                <c:pt idx="22">
                  <c:v>0.55416666666666403</c:v>
                </c:pt>
                <c:pt idx="23">
                  <c:v>0.55555555555555203</c:v>
                </c:pt>
                <c:pt idx="24">
                  <c:v>0.55694444444444002</c:v>
                </c:pt>
                <c:pt idx="25">
                  <c:v>0.55856481481481479</c:v>
                </c:pt>
                <c:pt idx="26">
                  <c:v>0.5600694444444444</c:v>
                </c:pt>
                <c:pt idx="27">
                  <c:v>0.56111111111111112</c:v>
                </c:pt>
                <c:pt idx="28">
                  <c:v>0.5625</c:v>
                </c:pt>
                <c:pt idx="29">
                  <c:v>0.56666666666666665</c:v>
                </c:pt>
                <c:pt idx="30">
                  <c:v>0.57303240740740746</c:v>
                </c:pt>
                <c:pt idx="31">
                  <c:v>0.5805555555555556</c:v>
                </c:pt>
              </c:numCache>
            </c:numRef>
          </c:xVal>
          <c:yVal>
            <c:numRef>
              <c:f>InjAup!$L$6:$L$33</c:f>
              <c:numCache>
                <c:formatCode>0.000000</c:formatCode>
                <c:ptCount val="28"/>
                <c:pt idx="0">
                  <c:v>4.3837502868946552E-3</c:v>
                </c:pt>
                <c:pt idx="1">
                  <c:v>6.5052311846101919E-3</c:v>
                </c:pt>
                <c:pt idx="2">
                  <c:v>6.7874058386526073E-3</c:v>
                </c:pt>
                <c:pt idx="3">
                  <c:v>6.4551554192502896E-3</c:v>
                </c:pt>
                <c:pt idx="4">
                  <c:v>6.8208970525773993E-3</c:v>
                </c:pt>
                <c:pt idx="5">
                  <c:v>6.7765981477298388E-3</c:v>
                </c:pt>
                <c:pt idx="6">
                  <c:v>5.731060158632245E-3</c:v>
                </c:pt>
                <c:pt idx="7">
                  <c:v>1.3630778682230072E-2</c:v>
                </c:pt>
                <c:pt idx="8">
                  <c:v>4.5276487461565129E-3</c:v>
                </c:pt>
                <c:pt idx="9">
                  <c:v>4.9210660997598523E-3</c:v>
                </c:pt>
                <c:pt idx="10">
                  <c:v>4.6748235254119161E-3</c:v>
                </c:pt>
                <c:pt idx="11">
                  <c:v>3.6167993179447261E-3</c:v>
                </c:pt>
                <c:pt idx="12">
                  <c:v>3.0240176788725844E-3</c:v>
                </c:pt>
                <c:pt idx="13">
                  <c:v>3.1739428536211459E-3</c:v>
                </c:pt>
                <c:pt idx="14">
                  <c:v>3.0779181675235031E-3</c:v>
                </c:pt>
                <c:pt idx="15">
                  <c:v>2.6959906926794347E-3</c:v>
                </c:pt>
                <c:pt idx="16">
                  <c:v>2.0691963606487536E-3</c:v>
                </c:pt>
                <c:pt idx="17">
                  <c:v>1.6249041430910483E-3</c:v>
                </c:pt>
                <c:pt idx="18">
                  <c:v>1.552227903579255E-3</c:v>
                </c:pt>
                <c:pt idx="19">
                  <c:v>1.3090247567824091E-3</c:v>
                </c:pt>
                <c:pt idx="20">
                  <c:v>1.3652055654357147E-3</c:v>
                </c:pt>
                <c:pt idx="21">
                  <c:v>2.4488660080701258E-3</c:v>
                </c:pt>
                <c:pt idx="23">
                  <c:v>1.1777398183943179E-3</c:v>
                </c:pt>
                <c:pt idx="24">
                  <c:v>1.6995671909637911E-3</c:v>
                </c:pt>
                <c:pt idx="25">
                  <c:v>2.682798527091002E-3</c:v>
                </c:pt>
                <c:pt idx="26">
                  <c:v>5.3577601106118231E-3</c:v>
                </c:pt>
                <c:pt idx="27">
                  <c:v>1.3981882630957057E-3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59104"/>
        <c:axId val="91360640"/>
      </c:scatterChart>
      <c:valAx>
        <c:axId val="913591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91360640"/>
        <c:crosses val="autoZero"/>
        <c:crossBetween val="midCat"/>
      </c:valAx>
      <c:valAx>
        <c:axId val="9136064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9135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InjBup!$F$1</c:f>
              <c:strCache>
                <c:ptCount val="1"/>
                <c:pt idx="0">
                  <c:v>NH4-N ug/L</c:v>
                </c:pt>
              </c:strCache>
            </c:strRef>
          </c:tx>
          <c:spPr>
            <a:ln w="47625">
              <a:noFill/>
            </a:ln>
          </c:spPr>
          <c:xVal>
            <c:numRef>
              <c:f>InjBup!$D$2:$D$35</c:f>
              <c:numCache>
                <c:formatCode>General</c:formatCode>
                <c:ptCount val="34"/>
                <c:pt idx="0">
                  <c:v>5.0757000000000003</c:v>
                </c:pt>
                <c:pt idx="1">
                  <c:v>5.1341000000000001</c:v>
                </c:pt>
                <c:pt idx="2">
                  <c:v>5.0174000000000003</c:v>
                </c:pt>
                <c:pt idx="3">
                  <c:v>5.1181000000000001</c:v>
                </c:pt>
                <c:pt idx="4">
                  <c:v>5.1942000000000004</c:v>
                </c:pt>
                <c:pt idx="5">
                  <c:v>5.4119999999999999</c:v>
                </c:pt>
                <c:pt idx="6">
                  <c:v>9.2224000000000004</c:v>
                </c:pt>
                <c:pt idx="7">
                  <c:v>18.6435</c:v>
                </c:pt>
                <c:pt idx="8">
                  <c:v>33.628599999999999</c:v>
                </c:pt>
                <c:pt idx="9">
                  <c:v>47.625799999999998</c:v>
                </c:pt>
                <c:pt idx="10">
                  <c:v>50.824599999999997</c:v>
                </c:pt>
                <c:pt idx="11">
                  <c:v>55.8703</c:v>
                </c:pt>
                <c:pt idx="12">
                  <c:v>48.368000000000002</c:v>
                </c:pt>
                <c:pt idx="13">
                  <c:v>47.854300000000002</c:v>
                </c:pt>
                <c:pt idx="14">
                  <c:v>41.804000000000002</c:v>
                </c:pt>
                <c:pt idx="15">
                  <c:v>34.044899999999998</c:v>
                </c:pt>
                <c:pt idx="16">
                  <c:v>30.546099999999999</c:v>
                </c:pt>
                <c:pt idx="17">
                  <c:v>25.935199999999998</c:v>
                </c:pt>
                <c:pt idx="18">
                  <c:v>22.054400000000001</c:v>
                </c:pt>
                <c:pt idx="19">
                  <c:v>18.716799999999999</c:v>
                </c:pt>
                <c:pt idx="20">
                  <c:v>16.600000000000001</c:v>
                </c:pt>
                <c:pt idx="21">
                  <c:v>14.5472</c:v>
                </c:pt>
                <c:pt idx="22">
                  <c:v>11.915100000000001</c:v>
                </c:pt>
                <c:pt idx="23">
                  <c:v>10.2705</c:v>
                </c:pt>
                <c:pt idx="24">
                  <c:v>8.8088999999999995</c:v>
                </c:pt>
                <c:pt idx="25">
                  <c:v>7.9336000000000002</c:v>
                </c:pt>
                <c:pt idx="26">
                  <c:v>7.1287000000000003</c:v>
                </c:pt>
                <c:pt idx="27">
                  <c:v>6.7923</c:v>
                </c:pt>
                <c:pt idx="28">
                  <c:v>6.4362000000000004</c:v>
                </c:pt>
                <c:pt idx="29">
                  <c:v>6.1829999999999998</c:v>
                </c:pt>
                <c:pt idx="30">
                  <c:v>5.7908999999999997</c:v>
                </c:pt>
                <c:pt idx="31">
                  <c:v>5.5345000000000004</c:v>
                </c:pt>
                <c:pt idx="32">
                  <c:v>5.2587999999999999</c:v>
                </c:pt>
                <c:pt idx="33">
                  <c:v>5.2218999999999998</c:v>
                </c:pt>
              </c:numCache>
            </c:numRef>
          </c:xVal>
          <c:yVal>
            <c:numRef>
              <c:f>InjBup!$F$2:$F$35</c:f>
              <c:numCache>
                <c:formatCode>0.00</c:formatCode>
                <c:ptCount val="34"/>
                <c:pt idx="0">
                  <c:v>34.1</c:v>
                </c:pt>
                <c:pt idx="1">
                  <c:v>33.299999999999997</c:v>
                </c:pt>
                <c:pt idx="2">
                  <c:v>28.5</c:v>
                </c:pt>
                <c:pt idx="3">
                  <c:v>36.700000000000003</c:v>
                </c:pt>
                <c:pt idx="4">
                  <c:v>41.5</c:v>
                </c:pt>
                <c:pt idx="5">
                  <c:v>40</c:v>
                </c:pt>
                <c:pt idx="6">
                  <c:v>67.8</c:v>
                </c:pt>
                <c:pt idx="7">
                  <c:v>130</c:v>
                </c:pt>
                <c:pt idx="8">
                  <c:v>246</c:v>
                </c:pt>
                <c:pt idx="9">
                  <c:v>345</c:v>
                </c:pt>
                <c:pt idx="10">
                  <c:v>411</c:v>
                </c:pt>
                <c:pt idx="11">
                  <c:v>392</c:v>
                </c:pt>
                <c:pt idx="12">
                  <c:v>353</c:v>
                </c:pt>
                <c:pt idx="13">
                  <c:v>336</c:v>
                </c:pt>
                <c:pt idx="14">
                  <c:v>295</c:v>
                </c:pt>
                <c:pt idx="15">
                  <c:v>244</c:v>
                </c:pt>
                <c:pt idx="16">
                  <c:v>221</c:v>
                </c:pt>
                <c:pt idx="17">
                  <c:v>205</c:v>
                </c:pt>
                <c:pt idx="18">
                  <c:v>163</c:v>
                </c:pt>
                <c:pt idx="19">
                  <c:v>138</c:v>
                </c:pt>
                <c:pt idx="20">
                  <c:v>127</c:v>
                </c:pt>
                <c:pt idx="21">
                  <c:v>109</c:v>
                </c:pt>
                <c:pt idx="22">
                  <c:v>91.9</c:v>
                </c:pt>
                <c:pt idx="23">
                  <c:v>75.3</c:v>
                </c:pt>
                <c:pt idx="24">
                  <c:v>65.900000000000006</c:v>
                </c:pt>
                <c:pt idx="25">
                  <c:v>59.5</c:v>
                </c:pt>
                <c:pt idx="26">
                  <c:v>55.4</c:v>
                </c:pt>
                <c:pt idx="27">
                  <c:v>56.5</c:v>
                </c:pt>
                <c:pt idx="28">
                  <c:v>48</c:v>
                </c:pt>
                <c:pt idx="29">
                  <c:v>47.7</c:v>
                </c:pt>
                <c:pt idx="30">
                  <c:v>47.7</c:v>
                </c:pt>
                <c:pt idx="31">
                  <c:v>38.4</c:v>
                </c:pt>
                <c:pt idx="32">
                  <c:v>46.7</c:v>
                </c:pt>
                <c:pt idx="33">
                  <c:v>40.299999999999997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3568"/>
        <c:axId val="91375104"/>
      </c:scatterChart>
      <c:valAx>
        <c:axId val="91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75104"/>
        <c:crosses val="autoZero"/>
        <c:crossBetween val="midCat"/>
      </c:valAx>
      <c:valAx>
        <c:axId val="91375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InjBup!$F$1</c:f>
              <c:strCache>
                <c:ptCount val="1"/>
                <c:pt idx="0">
                  <c:v>NH4-N ug/L</c:v>
                </c:pt>
              </c:strCache>
            </c:strRef>
          </c:tx>
          <c:spPr>
            <a:ln w="47625">
              <a:noFill/>
            </a:ln>
          </c:spPr>
          <c:xVal>
            <c:numRef>
              <c:f>InjBup!$A$2:$A$35</c:f>
              <c:numCache>
                <c:formatCode>h:mm:ss</c:formatCode>
                <c:ptCount val="34"/>
                <c:pt idx="0">
                  <c:v>0.60277777777777775</c:v>
                </c:pt>
                <c:pt idx="1">
                  <c:v>0.60416666666666663</c:v>
                </c:pt>
                <c:pt idx="2">
                  <c:v>0.60555555555555551</c:v>
                </c:pt>
                <c:pt idx="3">
                  <c:v>0.6069444444444444</c:v>
                </c:pt>
                <c:pt idx="4">
                  <c:v>0.60763888888888895</c:v>
                </c:pt>
                <c:pt idx="5">
                  <c:v>0.60833333333333395</c:v>
                </c:pt>
                <c:pt idx="6">
                  <c:v>0.60902777777777795</c:v>
                </c:pt>
                <c:pt idx="7">
                  <c:v>0.60972222222222305</c:v>
                </c:pt>
                <c:pt idx="8">
                  <c:v>0.61041666666666705</c:v>
                </c:pt>
                <c:pt idx="9">
                  <c:v>0.61111111111111205</c:v>
                </c:pt>
                <c:pt idx="10">
                  <c:v>0.61180555555555605</c:v>
                </c:pt>
                <c:pt idx="11">
                  <c:v>0.61250000000000104</c:v>
                </c:pt>
                <c:pt idx="12">
                  <c:v>0.61319444444444504</c:v>
                </c:pt>
                <c:pt idx="13">
                  <c:v>0.61388888888889004</c:v>
                </c:pt>
                <c:pt idx="14">
                  <c:v>0.61458333333333404</c:v>
                </c:pt>
                <c:pt idx="15">
                  <c:v>0.61527777777777903</c:v>
                </c:pt>
                <c:pt idx="16">
                  <c:v>0.61597222222222403</c:v>
                </c:pt>
                <c:pt idx="17">
                  <c:v>0.61666666666666803</c:v>
                </c:pt>
                <c:pt idx="18">
                  <c:v>0.61736111111111303</c:v>
                </c:pt>
                <c:pt idx="19">
                  <c:v>0.61805555555555702</c:v>
                </c:pt>
                <c:pt idx="20">
                  <c:v>0.61875000000000202</c:v>
                </c:pt>
                <c:pt idx="21">
                  <c:v>0.61944444444444602</c:v>
                </c:pt>
                <c:pt idx="22">
                  <c:v>0.62083333333333335</c:v>
                </c:pt>
                <c:pt idx="23">
                  <c:v>0.62222222222222223</c:v>
                </c:pt>
                <c:pt idx="24">
                  <c:v>0.62361111111111101</c:v>
                </c:pt>
                <c:pt idx="25">
                  <c:v>0.625</c:v>
                </c:pt>
                <c:pt idx="26">
                  <c:v>0.62638888888888899</c:v>
                </c:pt>
                <c:pt idx="27">
                  <c:v>0.62777777777777799</c:v>
                </c:pt>
                <c:pt idx="28">
                  <c:v>0.62916666666666698</c:v>
                </c:pt>
                <c:pt idx="29">
                  <c:v>0.63055555555555598</c:v>
                </c:pt>
                <c:pt idx="30">
                  <c:v>0.6333333333333333</c:v>
                </c:pt>
                <c:pt idx="31">
                  <c:v>0.63749999999999996</c:v>
                </c:pt>
                <c:pt idx="32">
                  <c:v>0.65</c:v>
                </c:pt>
                <c:pt idx="33">
                  <c:v>0.65555555555555556</c:v>
                </c:pt>
              </c:numCache>
            </c:numRef>
          </c:xVal>
          <c:yVal>
            <c:numRef>
              <c:f>InjBup!$F$2:$F$35</c:f>
              <c:numCache>
                <c:formatCode>0.00</c:formatCode>
                <c:ptCount val="34"/>
                <c:pt idx="0">
                  <c:v>34.1</c:v>
                </c:pt>
                <c:pt idx="1">
                  <c:v>33.299999999999997</c:v>
                </c:pt>
                <c:pt idx="2">
                  <c:v>28.5</c:v>
                </c:pt>
                <c:pt idx="3">
                  <c:v>36.700000000000003</c:v>
                </c:pt>
                <c:pt idx="4">
                  <c:v>41.5</c:v>
                </c:pt>
                <c:pt idx="5">
                  <c:v>40</c:v>
                </c:pt>
                <c:pt idx="6">
                  <c:v>67.8</c:v>
                </c:pt>
                <c:pt idx="7">
                  <c:v>130</c:v>
                </c:pt>
                <c:pt idx="8">
                  <c:v>246</c:v>
                </c:pt>
                <c:pt idx="9">
                  <c:v>345</c:v>
                </c:pt>
                <c:pt idx="10">
                  <c:v>411</c:v>
                </c:pt>
                <c:pt idx="11">
                  <c:v>392</c:v>
                </c:pt>
                <c:pt idx="12">
                  <c:v>353</c:v>
                </c:pt>
                <c:pt idx="13">
                  <c:v>336</c:v>
                </c:pt>
                <c:pt idx="14">
                  <c:v>295</c:v>
                </c:pt>
                <c:pt idx="15">
                  <c:v>244</c:v>
                </c:pt>
                <c:pt idx="16">
                  <c:v>221</c:v>
                </c:pt>
                <c:pt idx="17">
                  <c:v>205</c:v>
                </c:pt>
                <c:pt idx="18">
                  <c:v>163</c:v>
                </c:pt>
                <c:pt idx="19">
                  <c:v>138</c:v>
                </c:pt>
                <c:pt idx="20">
                  <c:v>127</c:v>
                </c:pt>
                <c:pt idx="21">
                  <c:v>109</c:v>
                </c:pt>
                <c:pt idx="22">
                  <c:v>91.9</c:v>
                </c:pt>
                <c:pt idx="23">
                  <c:v>75.3</c:v>
                </c:pt>
                <c:pt idx="24">
                  <c:v>65.900000000000006</c:v>
                </c:pt>
                <c:pt idx="25">
                  <c:v>59.5</c:v>
                </c:pt>
                <c:pt idx="26">
                  <c:v>55.4</c:v>
                </c:pt>
                <c:pt idx="27">
                  <c:v>56.5</c:v>
                </c:pt>
                <c:pt idx="28">
                  <c:v>48</c:v>
                </c:pt>
                <c:pt idx="29">
                  <c:v>47.7</c:v>
                </c:pt>
                <c:pt idx="30">
                  <c:v>47.7</c:v>
                </c:pt>
                <c:pt idx="31">
                  <c:v>38.4</c:v>
                </c:pt>
                <c:pt idx="32">
                  <c:v>46.7</c:v>
                </c:pt>
                <c:pt idx="33">
                  <c:v>40.299999999999997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7392"/>
        <c:axId val="91388928"/>
      </c:scatterChart>
      <c:valAx>
        <c:axId val="913873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91388928"/>
        <c:crosses val="autoZero"/>
        <c:crossBetween val="midCat"/>
      </c:valAx>
      <c:valAx>
        <c:axId val="91388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8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2</xdr:row>
      <xdr:rowOff>57150</xdr:rowOff>
    </xdr:from>
    <xdr:to>
      <xdr:col>16</xdr:col>
      <xdr:colOff>742950</xdr:colOff>
      <xdr:row>18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396875</xdr:colOff>
      <xdr:row>12</xdr:row>
      <xdr:rowOff>104775</xdr:rowOff>
    </xdr:from>
    <xdr:to>
      <xdr:col>17</xdr:col>
      <xdr:colOff>206375</xdr:colOff>
      <xdr:row>29</xdr:row>
      <xdr:rowOff>41275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6</xdr:row>
      <xdr:rowOff>57150</xdr:rowOff>
    </xdr:from>
    <xdr:to>
      <xdr:col>20</xdr:col>
      <xdr:colOff>38100</xdr:colOff>
      <xdr:row>22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889000</xdr:colOff>
      <xdr:row>5</xdr:row>
      <xdr:rowOff>82550</xdr:rowOff>
    </xdr:from>
    <xdr:to>
      <xdr:col>17</xdr:col>
      <xdr:colOff>698500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16" sqref="B16"/>
    </sheetView>
  </sheetViews>
  <sheetFormatPr defaultColWidth="10.75" defaultRowHeight="12.75" x14ac:dyDescent="0.2"/>
  <cols>
    <col min="1" max="1" width="29.625" style="15" bestFit="1" customWidth="1"/>
    <col min="2" max="2" width="10.75" style="13"/>
    <col min="3" max="8" width="10.75" style="14"/>
    <col min="9" max="9" width="11.625" style="14" customWidth="1"/>
    <col min="10" max="16384" width="10.75" style="14"/>
  </cols>
  <sheetData>
    <row r="1" spans="1:10" s="4" customFormat="1" ht="26.1" customHeight="1" x14ac:dyDescent="0.2">
      <c r="A1" s="2" t="s">
        <v>41</v>
      </c>
      <c r="B1" s="3" t="s">
        <v>42</v>
      </c>
      <c r="C1" s="3" t="s">
        <v>16</v>
      </c>
      <c r="D1" s="3" t="s">
        <v>17</v>
      </c>
      <c r="E1" s="3" t="s">
        <v>18</v>
      </c>
      <c r="F1" s="4" t="s">
        <v>43</v>
      </c>
      <c r="G1" s="3" t="s">
        <v>44</v>
      </c>
      <c r="H1" s="5" t="s">
        <v>45</v>
      </c>
      <c r="I1" s="6" t="s">
        <v>46</v>
      </c>
      <c r="J1" s="5" t="s">
        <v>47</v>
      </c>
    </row>
    <row r="2" spans="1:10" s="11" customFormat="1" x14ac:dyDescent="0.2">
      <c r="A2" s="19">
        <v>40795</v>
      </c>
      <c r="B2" s="20" t="s">
        <v>63</v>
      </c>
      <c r="C2" s="20" t="s">
        <v>64</v>
      </c>
      <c r="D2" s="20" t="s">
        <v>64</v>
      </c>
      <c r="E2" s="20" t="s">
        <v>64</v>
      </c>
      <c r="F2" s="20" t="s">
        <v>65</v>
      </c>
      <c r="G2" s="20">
        <v>1</v>
      </c>
      <c r="H2" s="21"/>
      <c r="I2" s="22" t="s">
        <v>66</v>
      </c>
      <c r="J2" s="21"/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48</v>
      </c>
      <c r="C6" s="14" t="s">
        <v>49</v>
      </c>
      <c r="D6" s="14" t="s">
        <v>55</v>
      </c>
    </row>
    <row r="7" spans="1:10" ht="12.95" customHeight="1" x14ac:dyDescent="0.2">
      <c r="A7" s="15" t="s">
        <v>54</v>
      </c>
      <c r="B7" s="13">
        <v>360</v>
      </c>
      <c r="C7" s="14" t="s">
        <v>50</v>
      </c>
      <c r="D7" s="14" t="s">
        <v>56</v>
      </c>
    </row>
    <row r="8" spans="1:10" ht="12.95" customHeight="1" x14ac:dyDescent="0.2">
      <c r="A8" s="15" t="s">
        <v>26</v>
      </c>
      <c r="B8" s="13">
        <v>2.5</v>
      </c>
      <c r="C8" s="14" t="s">
        <v>50</v>
      </c>
      <c r="D8" s="14" t="s">
        <v>62</v>
      </c>
    </row>
    <row r="9" spans="1:10" ht="12.95" customHeight="1" x14ac:dyDescent="0.2">
      <c r="A9" s="15" t="s">
        <v>27</v>
      </c>
      <c r="B9" s="23" t="s">
        <v>67</v>
      </c>
      <c r="C9" s="14" t="s">
        <v>50</v>
      </c>
      <c r="D9" s="14" t="s">
        <v>57</v>
      </c>
    </row>
    <row r="10" spans="1:10" ht="12.95" customHeight="1" x14ac:dyDescent="0.2">
      <c r="A10" s="15" t="s">
        <v>28</v>
      </c>
      <c r="B10" s="23" t="s">
        <v>67</v>
      </c>
      <c r="C10" s="14" t="s">
        <v>50</v>
      </c>
      <c r="D10" s="14" t="s">
        <v>58</v>
      </c>
    </row>
    <row r="11" spans="1:10" ht="12.95" customHeight="1" x14ac:dyDescent="0.2">
      <c r="A11" s="15" t="s">
        <v>29</v>
      </c>
      <c r="B11" s="13">
        <v>185</v>
      </c>
      <c r="C11" s="14" t="s">
        <v>30</v>
      </c>
      <c r="D11" s="14" t="s">
        <v>61</v>
      </c>
    </row>
    <row r="12" spans="1:10" s="11" customFormat="1" ht="12.95" customHeight="1" x14ac:dyDescent="0.2">
      <c r="A12" s="12" t="s">
        <v>11</v>
      </c>
      <c r="B12" s="8">
        <v>0</v>
      </c>
      <c r="C12" s="11" t="s">
        <v>12</v>
      </c>
      <c r="D12" s="11" t="s">
        <v>13</v>
      </c>
    </row>
    <row r="13" spans="1:10" s="11" customFormat="1" ht="12.95" customHeight="1" x14ac:dyDescent="0.2">
      <c r="A13" s="12" t="s">
        <v>14</v>
      </c>
      <c r="B13" s="8" t="s">
        <v>189</v>
      </c>
      <c r="C13" s="11" t="s">
        <v>12</v>
      </c>
      <c r="D13" s="11" t="s">
        <v>15</v>
      </c>
    </row>
    <row r="14" spans="1:10" ht="12.95" customHeight="1" x14ac:dyDescent="0.2"/>
    <row r="15" spans="1:10" ht="12.95" customHeight="1" x14ac:dyDescent="0.2">
      <c r="A15" s="15" t="s">
        <v>31</v>
      </c>
      <c r="B15" s="13">
        <v>2.5</v>
      </c>
      <c r="C15" s="14" t="s">
        <v>51</v>
      </c>
      <c r="D15" s="14" t="s">
        <v>59</v>
      </c>
    </row>
    <row r="16" spans="1:10" ht="12.95" customHeight="1" x14ac:dyDescent="0.2">
      <c r="A16" s="15" t="s">
        <v>32</v>
      </c>
      <c r="B16" s="29">
        <v>790</v>
      </c>
      <c r="C16" s="14" t="s">
        <v>33</v>
      </c>
      <c r="D16" s="14" t="s">
        <v>60</v>
      </c>
    </row>
    <row r="17" spans="1:6" ht="12.95" customHeight="1" x14ac:dyDescent="0.2">
      <c r="A17" s="15" t="s">
        <v>34</v>
      </c>
      <c r="B17" s="13">
        <v>4.5</v>
      </c>
      <c r="C17" s="14" t="s">
        <v>35</v>
      </c>
      <c r="D17" s="14" t="s">
        <v>60</v>
      </c>
    </row>
    <row r="18" spans="1:6" ht="12.95" customHeight="1" x14ac:dyDescent="0.2"/>
    <row r="19" spans="1:6" ht="12.95" customHeight="1" x14ac:dyDescent="0.2"/>
    <row r="20" spans="1:6" ht="14.25" x14ac:dyDescent="0.2">
      <c r="A20" s="1" t="s">
        <v>36</v>
      </c>
      <c r="B20" s="13" t="s">
        <v>25</v>
      </c>
      <c r="C20" s="14" t="s">
        <v>37</v>
      </c>
      <c r="D20" s="3" t="s">
        <v>16</v>
      </c>
      <c r="E20" s="3" t="s">
        <v>17</v>
      </c>
      <c r="F20" s="3" t="s">
        <v>18</v>
      </c>
    </row>
    <row r="21" spans="1:6" x14ac:dyDescent="0.2">
      <c r="B21" s="13" t="s">
        <v>38</v>
      </c>
      <c r="C21" s="14" t="s">
        <v>24</v>
      </c>
      <c r="D21" s="14" t="s">
        <v>24</v>
      </c>
      <c r="E21" s="14" t="s">
        <v>24</v>
      </c>
      <c r="F21" s="14" t="s">
        <v>24</v>
      </c>
    </row>
    <row r="22" spans="1:6" x14ac:dyDescent="0.2">
      <c r="A22" s="15" t="s">
        <v>39</v>
      </c>
      <c r="B22" s="25">
        <v>0.52777777777777779</v>
      </c>
      <c r="C22" s="26">
        <v>11852.09</v>
      </c>
      <c r="D22" s="27">
        <v>1166</v>
      </c>
      <c r="E22" s="27">
        <v>306.86</v>
      </c>
      <c r="F22" s="23" t="s">
        <v>67</v>
      </c>
    </row>
    <row r="23" spans="1:6" x14ac:dyDescent="0.2">
      <c r="A23" s="24" t="s">
        <v>68</v>
      </c>
      <c r="B23" s="25">
        <v>0.60416666666666663</v>
      </c>
      <c r="C23" s="20" t="s">
        <v>164</v>
      </c>
      <c r="D23" s="23" t="s">
        <v>67</v>
      </c>
      <c r="E23" s="23" t="s">
        <v>67</v>
      </c>
      <c r="F23" s="23" t="s">
        <v>69</v>
      </c>
    </row>
    <row r="26" spans="1:6" x14ac:dyDescent="0.2">
      <c r="A26" s="15" t="s">
        <v>40</v>
      </c>
      <c r="B26" s="16" t="str">
        <f ca="1">MID(CELL("filename"),1, SEARCH("]",CELL("filename")))</f>
        <v>Z:\Active_Bowden_Lab_Folder\2010+2011\CSASN_SIEs\Injections2011\I8In9_09\[I8In9_09.xlsx]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K8" sqref="K8"/>
    </sheetView>
  </sheetViews>
  <sheetFormatPr defaultColWidth="10.75" defaultRowHeight="12.75" x14ac:dyDescent="0.2"/>
  <cols>
    <col min="1" max="1" width="10.75" style="11"/>
    <col min="2" max="2" width="10.75" style="12"/>
    <col min="3" max="3" width="10.75" style="11"/>
    <col min="4" max="7" width="10.75" style="12"/>
    <col min="10" max="16384" width="10.75" style="11"/>
  </cols>
  <sheetData>
    <row r="1" spans="1:12" ht="15.75" x14ac:dyDescent="0.25">
      <c r="A1" s="17" t="s">
        <v>52</v>
      </c>
      <c r="B1" s="18" t="s">
        <v>22</v>
      </c>
      <c r="C1" s="18" t="s">
        <v>23</v>
      </c>
      <c r="D1" s="12" t="s">
        <v>53</v>
      </c>
      <c r="E1" s="12" t="s">
        <v>19</v>
      </c>
      <c r="F1" s="12" t="s">
        <v>20</v>
      </c>
      <c r="G1" s="12" t="s">
        <v>21</v>
      </c>
      <c r="H1" s="24" t="s">
        <v>193</v>
      </c>
      <c r="I1" s="24" t="s">
        <v>194</v>
      </c>
      <c r="J1" s="30" t="s">
        <v>195</v>
      </c>
      <c r="K1" s="24" t="s">
        <v>196</v>
      </c>
      <c r="L1" s="24" t="s">
        <v>197</v>
      </c>
    </row>
    <row r="2" spans="1:12" x14ac:dyDescent="0.2">
      <c r="A2" s="17">
        <v>0.52777777777777779</v>
      </c>
      <c r="B2" t="s">
        <v>73</v>
      </c>
      <c r="C2" t="s">
        <v>70</v>
      </c>
      <c r="D2">
        <v>4.9787999999999997</v>
      </c>
      <c r="E2">
        <v>28.9</v>
      </c>
      <c r="F2">
        <v>85.3</v>
      </c>
      <c r="G2">
        <v>2.23</v>
      </c>
      <c r="H2" s="32">
        <f>(D2-4.8)*1000</f>
        <v>178.79999999999984</v>
      </c>
      <c r="I2">
        <f>F2-82</f>
        <v>3.2999999999999972</v>
      </c>
      <c r="J2" s="33">
        <f>G2-1</f>
        <v>1.23</v>
      </c>
      <c r="K2" s="11">
        <f>I2/H2</f>
        <v>1.8456375838926176E-2</v>
      </c>
      <c r="L2" s="34">
        <f>J2/H2</f>
        <v>6.8791946308724896E-3</v>
      </c>
    </row>
    <row r="3" spans="1:12" x14ac:dyDescent="0.2">
      <c r="A3" s="17">
        <v>0.52986111111111112</v>
      </c>
      <c r="B3" t="s">
        <v>74</v>
      </c>
      <c r="C3" t="s">
        <v>71</v>
      </c>
      <c r="D3">
        <v>4.9672000000000001</v>
      </c>
      <c r="E3">
        <v>27.4</v>
      </c>
      <c r="F3">
        <v>83.3</v>
      </c>
      <c r="G3">
        <v>2.52</v>
      </c>
      <c r="H3" s="32">
        <f t="shared" ref="H3:H33" si="0">(D3-4.8)*1000</f>
        <v>167.20000000000024</v>
      </c>
      <c r="I3">
        <f t="shared" ref="I3:I33" si="1">F3-82</f>
        <v>1.2999999999999972</v>
      </c>
      <c r="J3" s="33">
        <f t="shared" ref="J3:J33" si="2">G3-1</f>
        <v>1.52</v>
      </c>
      <c r="K3" s="11">
        <f t="shared" ref="K3:K33" si="3">I3/H3</f>
        <v>7.7751196172248524E-3</v>
      </c>
      <c r="L3" s="34">
        <f t="shared" ref="L3:L33" si="4">J3/H3</f>
        <v>9.0909090909090783E-3</v>
      </c>
    </row>
    <row r="4" spans="1:12" x14ac:dyDescent="0.2">
      <c r="A4" s="17">
        <v>0.53125</v>
      </c>
      <c r="B4" t="s">
        <v>75</v>
      </c>
      <c r="C4" t="s">
        <v>72</v>
      </c>
      <c r="D4">
        <v>4.8380000000000001</v>
      </c>
      <c r="E4"/>
      <c r="F4">
        <v>82.9</v>
      </c>
      <c r="G4">
        <v>1.68</v>
      </c>
      <c r="H4" s="32">
        <f t="shared" si="0"/>
        <v>38.000000000000256</v>
      </c>
      <c r="I4">
        <f t="shared" si="1"/>
        <v>0.90000000000000568</v>
      </c>
      <c r="J4" s="33">
        <f t="shared" si="2"/>
        <v>0.67999999999999994</v>
      </c>
      <c r="K4" s="11">
        <f t="shared" si="3"/>
        <v>2.368421052631578E-2</v>
      </c>
      <c r="L4" s="34">
        <f t="shared" si="4"/>
        <v>1.789473684210514E-2</v>
      </c>
    </row>
    <row r="5" spans="1:12" x14ac:dyDescent="0.2">
      <c r="A5" s="17">
        <v>0.5336805555555556</v>
      </c>
      <c r="B5" t="s">
        <v>76</v>
      </c>
      <c r="C5" t="s">
        <v>139</v>
      </c>
      <c r="D5">
        <v>4.9347000000000003</v>
      </c>
      <c r="E5"/>
      <c r="F5">
        <v>83.6</v>
      </c>
      <c r="G5">
        <v>3.72</v>
      </c>
      <c r="H5" s="32">
        <f t="shared" si="0"/>
        <v>134.7000000000005</v>
      </c>
      <c r="I5">
        <f t="shared" si="1"/>
        <v>1.5999999999999943</v>
      </c>
      <c r="J5" s="33">
        <f t="shared" si="2"/>
        <v>2.72</v>
      </c>
      <c r="K5" s="11">
        <f t="shared" si="3"/>
        <v>1.1878247958426047E-2</v>
      </c>
      <c r="L5" s="34">
        <f t="shared" si="4"/>
        <v>2.019302152932435E-2</v>
      </c>
    </row>
    <row r="6" spans="1:12" x14ac:dyDescent="0.2">
      <c r="A6" s="17">
        <v>0.53888888888888886</v>
      </c>
      <c r="B6" t="s">
        <v>77</v>
      </c>
      <c r="C6" t="s">
        <v>140</v>
      </c>
      <c r="D6">
        <v>5.2356999999999996</v>
      </c>
      <c r="E6"/>
      <c r="F6">
        <v>92.6</v>
      </c>
      <c r="G6">
        <v>2.91</v>
      </c>
      <c r="H6" s="32">
        <f t="shared" si="0"/>
        <v>435.69999999999976</v>
      </c>
      <c r="I6">
        <f t="shared" si="1"/>
        <v>10.599999999999994</v>
      </c>
      <c r="J6" s="33">
        <f t="shared" si="2"/>
        <v>1.9100000000000001</v>
      </c>
      <c r="K6" s="11">
        <f t="shared" si="3"/>
        <v>2.4328666513656186E-2</v>
      </c>
      <c r="L6" s="34">
        <f t="shared" si="4"/>
        <v>4.3837502868946552E-3</v>
      </c>
    </row>
    <row r="7" spans="1:12" x14ac:dyDescent="0.2">
      <c r="A7" s="17">
        <v>0.54027777777777775</v>
      </c>
      <c r="B7" t="s">
        <v>78</v>
      </c>
      <c r="C7" t="s">
        <v>141</v>
      </c>
      <c r="D7">
        <v>16.652000000000001</v>
      </c>
      <c r="E7"/>
      <c r="F7">
        <v>461</v>
      </c>
      <c r="G7">
        <v>78.099999999999994</v>
      </c>
      <c r="H7" s="32">
        <f t="shared" si="0"/>
        <v>11852</v>
      </c>
      <c r="I7">
        <f t="shared" si="1"/>
        <v>379</v>
      </c>
      <c r="J7" s="33">
        <f t="shared" si="2"/>
        <v>77.099999999999994</v>
      </c>
      <c r="K7" s="11">
        <f t="shared" si="3"/>
        <v>3.1977725278434017E-2</v>
      </c>
      <c r="L7" s="34">
        <f t="shared" si="4"/>
        <v>6.5052311846101919E-3</v>
      </c>
    </row>
    <row r="8" spans="1:12" x14ac:dyDescent="0.2">
      <c r="A8" s="17">
        <v>0.54097222222222219</v>
      </c>
      <c r="B8" t="s">
        <v>79</v>
      </c>
      <c r="C8" t="s">
        <v>142</v>
      </c>
      <c r="D8">
        <v>31.761700000000001</v>
      </c>
      <c r="E8"/>
      <c r="F8">
        <v>862</v>
      </c>
      <c r="G8">
        <v>184</v>
      </c>
      <c r="H8" s="32">
        <f t="shared" si="0"/>
        <v>26961.7</v>
      </c>
      <c r="I8">
        <f t="shared" si="1"/>
        <v>780</v>
      </c>
      <c r="J8" s="33">
        <f t="shared" si="2"/>
        <v>183</v>
      </c>
      <c r="K8" s="11">
        <f t="shared" si="3"/>
        <v>2.8929926525404555E-2</v>
      </c>
      <c r="L8" s="34">
        <f t="shared" si="4"/>
        <v>6.7874058386526073E-3</v>
      </c>
    </row>
    <row r="9" spans="1:12" x14ac:dyDescent="0.2">
      <c r="A9" s="17">
        <v>0.54166666666666663</v>
      </c>
      <c r="B9" t="s">
        <v>80</v>
      </c>
      <c r="C9" t="s">
        <v>143</v>
      </c>
      <c r="D9">
        <v>42.134500000000003</v>
      </c>
      <c r="E9"/>
      <c r="F9">
        <v>1120</v>
      </c>
      <c r="G9">
        <v>242</v>
      </c>
      <c r="H9" s="32">
        <f t="shared" si="0"/>
        <v>37334.500000000007</v>
      </c>
      <c r="I9">
        <f t="shared" si="1"/>
        <v>1038</v>
      </c>
      <c r="J9" s="33">
        <f t="shared" si="2"/>
        <v>241</v>
      </c>
      <c r="K9" s="11">
        <f t="shared" si="3"/>
        <v>2.7802702594115356E-2</v>
      </c>
      <c r="L9" s="34">
        <f t="shared" si="4"/>
        <v>6.4551554192502896E-3</v>
      </c>
    </row>
    <row r="10" spans="1:12" x14ac:dyDescent="0.2">
      <c r="A10" s="17">
        <v>0.54236111111111118</v>
      </c>
      <c r="B10" t="s">
        <v>81</v>
      </c>
      <c r="C10" t="s">
        <v>144</v>
      </c>
      <c r="D10">
        <v>52.594299999999997</v>
      </c>
      <c r="E10"/>
      <c r="F10">
        <v>1370</v>
      </c>
      <c r="G10">
        <v>327</v>
      </c>
      <c r="H10" s="32">
        <f t="shared" si="0"/>
        <v>47794.3</v>
      </c>
      <c r="I10">
        <f t="shared" si="1"/>
        <v>1288</v>
      </c>
      <c r="J10" s="33">
        <f t="shared" si="2"/>
        <v>326</v>
      </c>
      <c r="K10" s="11">
        <f t="shared" si="3"/>
        <v>2.6948820256808864E-2</v>
      </c>
      <c r="L10" s="34">
        <f t="shared" si="4"/>
        <v>6.8208970525773993E-3</v>
      </c>
    </row>
    <row r="11" spans="1:12" x14ac:dyDescent="0.2">
      <c r="A11" s="17">
        <v>0.54305555555555596</v>
      </c>
      <c r="B11" t="s">
        <v>82</v>
      </c>
      <c r="C11" t="s">
        <v>145</v>
      </c>
      <c r="D11">
        <v>50.840800000000002</v>
      </c>
      <c r="E11"/>
      <c r="F11">
        <v>1390</v>
      </c>
      <c r="G11">
        <v>313</v>
      </c>
      <c r="H11" s="32">
        <f t="shared" si="0"/>
        <v>46040.800000000003</v>
      </c>
      <c r="I11">
        <f t="shared" si="1"/>
        <v>1308</v>
      </c>
      <c r="J11" s="33">
        <f t="shared" si="2"/>
        <v>312</v>
      </c>
      <c r="K11" s="11">
        <f t="shared" si="3"/>
        <v>2.8409584542405865E-2</v>
      </c>
      <c r="L11" s="34">
        <f t="shared" si="4"/>
        <v>6.7765981477298388E-3</v>
      </c>
    </row>
    <row r="12" spans="1:12" x14ac:dyDescent="0.2">
      <c r="A12" s="17">
        <v>0.54374999999999996</v>
      </c>
      <c r="B12" t="s">
        <v>83</v>
      </c>
      <c r="C12" t="s">
        <v>146</v>
      </c>
      <c r="D12">
        <v>50.515799999999999</v>
      </c>
      <c r="E12"/>
      <c r="F12">
        <v>1300</v>
      </c>
      <c r="G12">
        <v>263</v>
      </c>
      <c r="H12" s="32">
        <f t="shared" si="0"/>
        <v>45715.8</v>
      </c>
      <c r="I12">
        <f t="shared" si="1"/>
        <v>1218</v>
      </c>
      <c r="J12" s="33">
        <f t="shared" si="2"/>
        <v>262</v>
      </c>
      <c r="K12" s="11">
        <f t="shared" si="3"/>
        <v>2.664286745501555E-2</v>
      </c>
      <c r="L12" s="34">
        <f t="shared" si="4"/>
        <v>5.731060158632245E-3</v>
      </c>
    </row>
    <row r="13" spans="1:12" x14ac:dyDescent="0.2">
      <c r="A13" s="17">
        <v>0.54444444444444495</v>
      </c>
      <c r="B13" t="s">
        <v>84</v>
      </c>
      <c r="C13" t="s">
        <v>147</v>
      </c>
      <c r="D13">
        <v>20.426400000000001</v>
      </c>
      <c r="E13"/>
      <c r="F13">
        <v>543</v>
      </c>
      <c r="G13">
        <v>214</v>
      </c>
      <c r="H13" s="32">
        <f t="shared" si="0"/>
        <v>15626.4</v>
      </c>
      <c r="I13">
        <f t="shared" si="1"/>
        <v>461</v>
      </c>
      <c r="J13" s="33">
        <f t="shared" si="2"/>
        <v>213</v>
      </c>
      <c r="K13" s="11">
        <f t="shared" si="3"/>
        <v>2.9501356678441611E-2</v>
      </c>
      <c r="L13" s="34">
        <f t="shared" si="4"/>
        <v>1.3630778682230072E-2</v>
      </c>
    </row>
    <row r="14" spans="1:12" x14ac:dyDescent="0.2">
      <c r="A14" s="17">
        <v>0.54513888888888895</v>
      </c>
      <c r="B14" t="s">
        <v>85</v>
      </c>
      <c r="C14" t="s">
        <v>148</v>
      </c>
      <c r="D14">
        <v>39.6967</v>
      </c>
      <c r="E14"/>
      <c r="F14">
        <v>1040</v>
      </c>
      <c r="G14">
        <v>159</v>
      </c>
      <c r="H14" s="32">
        <f t="shared" si="0"/>
        <v>34896.700000000004</v>
      </c>
      <c r="I14">
        <f t="shared" si="1"/>
        <v>958</v>
      </c>
      <c r="J14" s="33">
        <f t="shared" si="2"/>
        <v>158</v>
      </c>
      <c r="K14" s="11">
        <f t="shared" si="3"/>
        <v>2.7452452524164173E-2</v>
      </c>
      <c r="L14" s="34">
        <f t="shared" si="4"/>
        <v>4.5276487461565129E-3</v>
      </c>
    </row>
    <row r="15" spans="1:12" x14ac:dyDescent="0.2">
      <c r="A15" s="17">
        <v>0.54583333333333395</v>
      </c>
      <c r="B15" t="s">
        <v>86</v>
      </c>
      <c r="C15" t="s">
        <v>149</v>
      </c>
      <c r="D15">
        <v>30.201000000000001</v>
      </c>
      <c r="E15"/>
      <c r="F15">
        <v>791</v>
      </c>
      <c r="G15">
        <v>126</v>
      </c>
      <c r="H15" s="32">
        <f t="shared" si="0"/>
        <v>25401</v>
      </c>
      <c r="I15">
        <f t="shared" si="1"/>
        <v>709</v>
      </c>
      <c r="J15" s="33">
        <f t="shared" si="2"/>
        <v>125</v>
      </c>
      <c r="K15" s="11">
        <f t="shared" si="3"/>
        <v>2.791228691783788E-2</v>
      </c>
      <c r="L15" s="34">
        <f t="shared" si="4"/>
        <v>4.9210660997598523E-3</v>
      </c>
    </row>
    <row r="16" spans="1:12" x14ac:dyDescent="0.2">
      <c r="A16" s="17">
        <v>0.54652777777777894</v>
      </c>
      <c r="B16" t="s">
        <v>87</v>
      </c>
      <c r="C16" t="s">
        <v>150</v>
      </c>
      <c r="D16">
        <v>28.330300000000001</v>
      </c>
      <c r="E16"/>
      <c r="F16">
        <v>726</v>
      </c>
      <c r="G16">
        <v>111</v>
      </c>
      <c r="H16" s="32">
        <f t="shared" si="0"/>
        <v>23530.3</v>
      </c>
      <c r="I16">
        <f t="shared" si="1"/>
        <v>644</v>
      </c>
      <c r="J16" s="33">
        <f t="shared" si="2"/>
        <v>110</v>
      </c>
      <c r="K16" s="11">
        <f t="shared" si="3"/>
        <v>2.7368966821502489E-2</v>
      </c>
      <c r="L16" s="34">
        <f t="shared" si="4"/>
        <v>4.6748235254119161E-3</v>
      </c>
    </row>
    <row r="17" spans="1:12" x14ac:dyDescent="0.2">
      <c r="A17" s="17">
        <v>0.54722222222222305</v>
      </c>
      <c r="B17" t="s">
        <v>88</v>
      </c>
      <c r="C17" t="s">
        <v>151</v>
      </c>
      <c r="D17">
        <v>23.684100000000001</v>
      </c>
      <c r="E17"/>
      <c r="F17">
        <v>619</v>
      </c>
      <c r="G17">
        <v>69.3</v>
      </c>
      <c r="H17" s="32">
        <f t="shared" si="0"/>
        <v>18884.099999999999</v>
      </c>
      <c r="I17">
        <f t="shared" si="1"/>
        <v>537</v>
      </c>
      <c r="J17" s="33">
        <f t="shared" si="2"/>
        <v>68.3</v>
      </c>
      <c r="K17" s="11">
        <f t="shared" si="3"/>
        <v>2.8436621284572739E-2</v>
      </c>
      <c r="L17" s="34">
        <f t="shared" si="4"/>
        <v>3.6167993179447261E-3</v>
      </c>
    </row>
    <row r="18" spans="1:12" x14ac:dyDescent="0.2">
      <c r="A18" s="17">
        <v>0.54791666666666805</v>
      </c>
      <c r="B18" t="s">
        <v>89</v>
      </c>
      <c r="C18" t="s">
        <v>152</v>
      </c>
      <c r="D18">
        <v>20.2761</v>
      </c>
      <c r="E18"/>
      <c r="F18">
        <v>519</v>
      </c>
      <c r="G18">
        <v>47.8</v>
      </c>
      <c r="H18" s="32">
        <f t="shared" si="0"/>
        <v>15476.099999999999</v>
      </c>
      <c r="I18">
        <f t="shared" si="1"/>
        <v>437</v>
      </c>
      <c r="J18" s="33">
        <f t="shared" si="2"/>
        <v>46.8</v>
      </c>
      <c r="K18" s="11">
        <f t="shared" si="3"/>
        <v>2.8237088155284602E-2</v>
      </c>
      <c r="L18" s="34">
        <f t="shared" si="4"/>
        <v>3.0240176788725844E-3</v>
      </c>
    </row>
    <row r="19" spans="1:12" x14ac:dyDescent="0.2">
      <c r="A19" s="17">
        <v>0.54861111111111205</v>
      </c>
      <c r="B19" t="s">
        <v>90</v>
      </c>
      <c r="C19" t="s">
        <v>153</v>
      </c>
      <c r="D19">
        <v>17.7807</v>
      </c>
      <c r="E19"/>
      <c r="F19">
        <v>450</v>
      </c>
      <c r="G19">
        <v>42.2</v>
      </c>
      <c r="H19" s="32">
        <f t="shared" si="0"/>
        <v>12980.699999999999</v>
      </c>
      <c r="I19">
        <f t="shared" si="1"/>
        <v>368</v>
      </c>
      <c r="J19" s="33">
        <f t="shared" si="2"/>
        <v>41.2</v>
      </c>
      <c r="K19" s="11">
        <f t="shared" si="3"/>
        <v>2.8349780828460718E-2</v>
      </c>
      <c r="L19" s="34">
        <f t="shared" si="4"/>
        <v>3.1739428536211459E-3</v>
      </c>
    </row>
    <row r="20" spans="1:12" x14ac:dyDescent="0.2">
      <c r="A20" s="17">
        <v>0.54930555555555705</v>
      </c>
      <c r="B20" t="s">
        <v>91</v>
      </c>
      <c r="C20" t="s">
        <v>154</v>
      </c>
      <c r="D20">
        <v>13.767099999999999</v>
      </c>
      <c r="E20"/>
      <c r="F20">
        <v>349</v>
      </c>
      <c r="G20">
        <v>28.6</v>
      </c>
      <c r="H20" s="32">
        <f t="shared" si="0"/>
        <v>8967.0999999999985</v>
      </c>
      <c r="I20">
        <f t="shared" si="1"/>
        <v>267</v>
      </c>
      <c r="J20" s="33">
        <f t="shared" si="2"/>
        <v>27.6</v>
      </c>
      <c r="K20" s="11">
        <f t="shared" si="3"/>
        <v>2.9775512707564324E-2</v>
      </c>
      <c r="L20" s="34">
        <f t="shared" si="4"/>
        <v>3.0779181675235031E-3</v>
      </c>
    </row>
    <row r="21" spans="1:12" x14ac:dyDescent="0.2">
      <c r="A21" s="17">
        <v>0.55000000000000104</v>
      </c>
      <c r="B21" t="s">
        <v>92</v>
      </c>
      <c r="C21" t="s">
        <v>155</v>
      </c>
      <c r="D21">
        <v>13.7392</v>
      </c>
      <c r="E21"/>
      <c r="F21">
        <v>339</v>
      </c>
      <c r="G21">
        <v>25.1</v>
      </c>
      <c r="H21" s="32">
        <f t="shared" si="0"/>
        <v>8939.1999999999989</v>
      </c>
      <c r="I21">
        <f t="shared" si="1"/>
        <v>257</v>
      </c>
      <c r="J21" s="33">
        <f t="shared" si="2"/>
        <v>24.1</v>
      </c>
      <c r="K21" s="11">
        <f t="shared" si="3"/>
        <v>2.8749776266332561E-2</v>
      </c>
      <c r="L21" s="34">
        <f t="shared" si="4"/>
        <v>2.6959906926794347E-3</v>
      </c>
    </row>
    <row r="22" spans="1:12" x14ac:dyDescent="0.2">
      <c r="A22" s="17">
        <v>0.55138888888888882</v>
      </c>
      <c r="B22" t="s">
        <v>93</v>
      </c>
      <c r="C22" t="s">
        <v>156</v>
      </c>
      <c r="D22">
        <v>11.3726</v>
      </c>
      <c r="E22"/>
      <c r="F22">
        <v>274</v>
      </c>
      <c r="G22">
        <v>14.6</v>
      </c>
      <c r="H22" s="32">
        <f t="shared" si="0"/>
        <v>6572.6</v>
      </c>
      <c r="I22">
        <f t="shared" si="1"/>
        <v>192</v>
      </c>
      <c r="J22" s="33">
        <f t="shared" si="2"/>
        <v>13.6</v>
      </c>
      <c r="K22" s="11">
        <f t="shared" si="3"/>
        <v>2.9212183915041229E-2</v>
      </c>
      <c r="L22" s="34">
        <f t="shared" si="4"/>
        <v>2.0691963606487536E-3</v>
      </c>
    </row>
    <row r="23" spans="1:12" x14ac:dyDescent="0.2">
      <c r="A23" s="17">
        <v>0.55277777777777704</v>
      </c>
      <c r="B23" t="s">
        <v>94</v>
      </c>
      <c r="C23" t="s">
        <v>157</v>
      </c>
      <c r="D23">
        <v>9.6249000000000002</v>
      </c>
      <c r="E23"/>
      <c r="F23">
        <v>220</v>
      </c>
      <c r="G23">
        <v>8.84</v>
      </c>
      <c r="H23" s="32">
        <f t="shared" si="0"/>
        <v>4824.9000000000005</v>
      </c>
      <c r="I23">
        <f t="shared" si="1"/>
        <v>138</v>
      </c>
      <c r="J23" s="33">
        <f t="shared" si="2"/>
        <v>7.84</v>
      </c>
      <c r="K23" s="11">
        <f t="shared" si="3"/>
        <v>2.8601629049306718E-2</v>
      </c>
      <c r="L23" s="34">
        <f t="shared" si="4"/>
        <v>1.6249041430910483E-3</v>
      </c>
    </row>
    <row r="24" spans="1:12" x14ac:dyDescent="0.2">
      <c r="A24" s="17">
        <v>0.55416666666666403</v>
      </c>
      <c r="B24" t="s">
        <v>95</v>
      </c>
      <c r="C24" t="s">
        <v>158</v>
      </c>
      <c r="D24">
        <v>8.0855999999999995</v>
      </c>
      <c r="E24"/>
      <c r="F24">
        <v>173</v>
      </c>
      <c r="G24">
        <v>6.1</v>
      </c>
      <c r="H24" s="32">
        <f t="shared" si="0"/>
        <v>3285.5999999999995</v>
      </c>
      <c r="I24">
        <f t="shared" si="1"/>
        <v>91</v>
      </c>
      <c r="J24" s="33">
        <f t="shared" si="2"/>
        <v>5.0999999999999996</v>
      </c>
      <c r="K24" s="11">
        <f t="shared" si="3"/>
        <v>2.7696615534453378E-2</v>
      </c>
      <c r="L24" s="34">
        <f t="shared" si="4"/>
        <v>1.552227903579255E-3</v>
      </c>
    </row>
    <row r="25" spans="1:12" x14ac:dyDescent="0.2">
      <c r="A25" s="17">
        <v>0.55555555555555203</v>
      </c>
      <c r="B25" t="s">
        <v>96</v>
      </c>
      <c r="C25" t="s">
        <v>159</v>
      </c>
      <c r="D25">
        <v>7.3285999999999998</v>
      </c>
      <c r="E25"/>
      <c r="F25">
        <v>163</v>
      </c>
      <c r="G25">
        <v>4.3099999999999996</v>
      </c>
      <c r="H25" s="32">
        <f t="shared" si="0"/>
        <v>2528.6</v>
      </c>
      <c r="I25">
        <f t="shared" si="1"/>
        <v>81</v>
      </c>
      <c r="J25" s="33">
        <f t="shared" si="2"/>
        <v>3.3099999999999996</v>
      </c>
      <c r="K25" s="11">
        <f t="shared" si="3"/>
        <v>3.2033536344222104E-2</v>
      </c>
      <c r="L25" s="34">
        <f t="shared" si="4"/>
        <v>1.3090247567824091E-3</v>
      </c>
    </row>
    <row r="26" spans="1:12" x14ac:dyDescent="0.2">
      <c r="A26" s="17">
        <v>0.55694444444444002</v>
      </c>
      <c r="B26" t="s">
        <v>97</v>
      </c>
      <c r="C26" t="s">
        <v>160</v>
      </c>
      <c r="D26">
        <v>6.7118000000000002</v>
      </c>
      <c r="E26"/>
      <c r="F26">
        <v>145</v>
      </c>
      <c r="G26">
        <v>3.61</v>
      </c>
      <c r="H26" s="32">
        <f t="shared" si="0"/>
        <v>1911.8000000000004</v>
      </c>
      <c r="I26">
        <f t="shared" si="1"/>
        <v>63</v>
      </c>
      <c r="J26" s="33">
        <f t="shared" si="2"/>
        <v>2.61</v>
      </c>
      <c r="K26" s="11">
        <f t="shared" si="3"/>
        <v>3.2953237786379319E-2</v>
      </c>
      <c r="L26" s="34">
        <f t="shared" si="4"/>
        <v>1.3652055654357147E-3</v>
      </c>
    </row>
    <row r="27" spans="1:12" x14ac:dyDescent="0.2">
      <c r="A27" s="17">
        <v>0.55856481481481479</v>
      </c>
      <c r="B27" t="s">
        <v>98</v>
      </c>
      <c r="C27" t="s">
        <v>161</v>
      </c>
      <c r="D27">
        <v>5.5186999999999999</v>
      </c>
      <c r="E27"/>
      <c r="F27">
        <v>133</v>
      </c>
      <c r="G27">
        <v>2.76</v>
      </c>
      <c r="H27" s="32">
        <f t="shared" si="0"/>
        <v>718.70000000000016</v>
      </c>
      <c r="I27">
        <f t="shared" si="1"/>
        <v>51</v>
      </c>
      <c r="J27" s="33">
        <f t="shared" si="2"/>
        <v>1.7599999999999998</v>
      </c>
      <c r="K27" s="11">
        <f t="shared" si="3"/>
        <v>7.0961458188395693E-2</v>
      </c>
      <c r="L27" s="34">
        <f t="shared" si="4"/>
        <v>2.4488660080701258E-3</v>
      </c>
    </row>
    <row r="28" spans="1:12" x14ac:dyDescent="0.2">
      <c r="A28" s="17">
        <v>0.5600694444444444</v>
      </c>
      <c r="B28" t="s">
        <v>99</v>
      </c>
      <c r="C28" t="s">
        <v>162</v>
      </c>
      <c r="D28">
        <v>4.8249000000000004</v>
      </c>
      <c r="E28"/>
      <c r="F28">
        <v>121</v>
      </c>
      <c r="G28">
        <v>3.39</v>
      </c>
      <c r="H28" s="32">
        <f t="shared" si="0"/>
        <v>24.900000000000588</v>
      </c>
      <c r="I28">
        <f t="shared" si="1"/>
        <v>39</v>
      </c>
      <c r="J28" s="33">
        <f t="shared" si="2"/>
        <v>2.39</v>
      </c>
      <c r="K28" s="11">
        <f t="shared" si="3"/>
        <v>1.5662650602409269</v>
      </c>
      <c r="L28" s="34"/>
    </row>
    <row r="29" spans="1:12" x14ac:dyDescent="0.2">
      <c r="A29" s="17">
        <v>0.56111111111111112</v>
      </c>
      <c r="B29" t="s">
        <v>100</v>
      </c>
      <c r="C29" t="s">
        <v>163</v>
      </c>
      <c r="D29">
        <v>5.9123000000000001</v>
      </c>
      <c r="E29"/>
      <c r="F29">
        <v>116</v>
      </c>
      <c r="G29">
        <v>2.31</v>
      </c>
      <c r="H29" s="32">
        <f t="shared" si="0"/>
        <v>1112.3000000000002</v>
      </c>
      <c r="I29">
        <f t="shared" si="1"/>
        <v>34</v>
      </c>
      <c r="J29" s="33">
        <f t="shared" si="2"/>
        <v>1.31</v>
      </c>
      <c r="K29" s="11">
        <f t="shared" si="3"/>
        <v>3.0567292996493748E-2</v>
      </c>
      <c r="L29" s="34">
        <f t="shared" si="4"/>
        <v>1.1777398183943179E-3</v>
      </c>
    </row>
    <row r="30" spans="1:12" x14ac:dyDescent="0.2">
      <c r="A30" s="17">
        <v>0.5625</v>
      </c>
      <c r="B30" t="s">
        <v>101</v>
      </c>
      <c r="C30" t="s">
        <v>165</v>
      </c>
      <c r="D30">
        <v>5.7473000000000001</v>
      </c>
      <c r="E30"/>
      <c r="F30">
        <v>111</v>
      </c>
      <c r="G30">
        <v>2.61</v>
      </c>
      <c r="H30" s="32">
        <f t="shared" si="0"/>
        <v>947.3000000000003</v>
      </c>
      <c r="I30">
        <f t="shared" si="1"/>
        <v>29</v>
      </c>
      <c r="J30" s="33">
        <f t="shared" si="2"/>
        <v>1.6099999999999999</v>
      </c>
      <c r="K30" s="11">
        <f t="shared" si="3"/>
        <v>3.0613322073260837E-2</v>
      </c>
      <c r="L30" s="34">
        <f t="shared" si="4"/>
        <v>1.6995671909637911E-3</v>
      </c>
    </row>
    <row r="31" spans="1:12" x14ac:dyDescent="0.2">
      <c r="A31" s="17">
        <v>0.56666666666666665</v>
      </c>
      <c r="B31" t="s">
        <v>102</v>
      </c>
      <c r="C31" t="s">
        <v>166</v>
      </c>
      <c r="D31">
        <v>5.3703000000000003</v>
      </c>
      <c r="E31"/>
      <c r="F31">
        <v>101</v>
      </c>
      <c r="G31">
        <v>2.5299999999999998</v>
      </c>
      <c r="H31" s="32">
        <f t="shared" si="0"/>
        <v>570.30000000000052</v>
      </c>
      <c r="I31">
        <f t="shared" si="1"/>
        <v>19</v>
      </c>
      <c r="J31" s="33">
        <f t="shared" si="2"/>
        <v>1.5299999999999998</v>
      </c>
      <c r="K31" s="11">
        <f t="shared" si="3"/>
        <v>3.3315798702437283E-2</v>
      </c>
      <c r="L31" s="34">
        <f t="shared" si="4"/>
        <v>2.682798527091002E-3</v>
      </c>
    </row>
    <row r="32" spans="1:12" x14ac:dyDescent="0.2">
      <c r="A32" s="17">
        <v>0.57303240740740746</v>
      </c>
      <c r="B32" t="s">
        <v>103</v>
      </c>
      <c r="C32" t="s">
        <v>167</v>
      </c>
      <c r="D32">
        <v>5.0892999999999997</v>
      </c>
      <c r="E32"/>
      <c r="F32">
        <v>92.9</v>
      </c>
      <c r="G32">
        <v>2.5499999999999998</v>
      </c>
      <c r="H32" s="32">
        <f t="shared" si="0"/>
        <v>289.2999999999999</v>
      </c>
      <c r="I32">
        <f t="shared" si="1"/>
        <v>10.900000000000006</v>
      </c>
      <c r="J32" s="33">
        <f t="shared" si="2"/>
        <v>1.5499999999999998</v>
      </c>
      <c r="K32" s="11">
        <f t="shared" si="3"/>
        <v>3.7677151745592843E-2</v>
      </c>
      <c r="L32" s="34">
        <f t="shared" si="4"/>
        <v>5.3577601106118231E-3</v>
      </c>
    </row>
    <row r="33" spans="1:12" x14ac:dyDescent="0.2">
      <c r="A33" s="17">
        <v>0.5805555555555556</v>
      </c>
      <c r="B33" t="s">
        <v>104</v>
      </c>
      <c r="C33" t="s">
        <v>168</v>
      </c>
      <c r="D33">
        <v>5.3078000000000003</v>
      </c>
      <c r="E33"/>
      <c r="F33">
        <v>91.3</v>
      </c>
      <c r="G33">
        <v>1.71</v>
      </c>
      <c r="H33" s="32">
        <f t="shared" si="0"/>
        <v>507.80000000000047</v>
      </c>
      <c r="I33">
        <f t="shared" si="1"/>
        <v>9.2999999999999972</v>
      </c>
      <c r="J33" s="33">
        <f t="shared" si="2"/>
        <v>0.71</v>
      </c>
      <c r="K33" s="11">
        <f t="shared" si="3"/>
        <v>1.8314296967309941E-2</v>
      </c>
      <c r="L33" s="34">
        <f t="shared" si="4"/>
        <v>1.3981882630957057E-3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ColWidth="10.75" defaultRowHeight="12.75" x14ac:dyDescent="0.2"/>
  <cols>
    <col min="1" max="1" width="10.75" style="11"/>
    <col min="2" max="2" width="10.75" style="12"/>
    <col min="3" max="3" width="10.75" style="11"/>
    <col min="4" max="6" width="10.75" style="12"/>
    <col min="7" max="7" width="13.125" style="12" customWidth="1"/>
    <col min="8" max="9" width="10.75" style="12"/>
    <col min="12" max="16384" width="10.75" style="11"/>
  </cols>
  <sheetData>
    <row r="1" spans="1:10" ht="15.75" x14ac:dyDescent="0.25">
      <c r="A1" s="17" t="s">
        <v>52</v>
      </c>
      <c r="B1" s="18" t="s">
        <v>22</v>
      </c>
      <c r="C1" s="18" t="s">
        <v>23</v>
      </c>
      <c r="D1" s="12" t="s">
        <v>53</v>
      </c>
      <c r="E1" s="24" t="s">
        <v>198</v>
      </c>
      <c r="F1" s="12" t="s">
        <v>19</v>
      </c>
      <c r="G1" s="24" t="s">
        <v>199</v>
      </c>
      <c r="H1" s="12" t="s">
        <v>20</v>
      </c>
      <c r="I1" s="12" t="s">
        <v>21</v>
      </c>
      <c r="J1" s="24" t="s">
        <v>196</v>
      </c>
    </row>
    <row r="2" spans="1:10" x14ac:dyDescent="0.2">
      <c r="A2" s="17">
        <v>0.60277777777777775</v>
      </c>
      <c r="B2" t="s">
        <v>105</v>
      </c>
      <c r="C2" t="s">
        <v>169</v>
      </c>
      <c r="D2">
        <v>5.0757000000000003</v>
      </c>
      <c r="E2">
        <f>(D2-5)*1000</f>
        <v>75.70000000000033</v>
      </c>
      <c r="F2" s="31">
        <v>34.1</v>
      </c>
      <c r="G2">
        <f>F2-28</f>
        <v>6.1000000000000014</v>
      </c>
      <c r="H2">
        <v>84.7</v>
      </c>
      <c r="I2">
        <v>2.23</v>
      </c>
      <c r="J2">
        <f>G2/E2</f>
        <v>8.0581241743724899E-2</v>
      </c>
    </row>
    <row r="3" spans="1:10" x14ac:dyDescent="0.2">
      <c r="A3" s="17">
        <v>0.60416666666666663</v>
      </c>
      <c r="B3" t="s">
        <v>106</v>
      </c>
      <c r="C3" t="s">
        <v>170</v>
      </c>
      <c r="D3">
        <v>5.1341000000000001</v>
      </c>
      <c r="E3">
        <f t="shared" ref="E3:E35" si="0">(D3-5)*1000</f>
        <v>134.10000000000011</v>
      </c>
      <c r="F3" s="31">
        <v>33.299999999999997</v>
      </c>
      <c r="G3">
        <f t="shared" ref="G3:G35" si="1">F3-28</f>
        <v>5.2999999999999972</v>
      </c>
      <c r="H3">
        <v>84.9</v>
      </c>
      <c r="I3">
        <v>2.81</v>
      </c>
      <c r="J3">
        <f t="shared" ref="J3:J35" si="2">G3/E3</f>
        <v>3.9522744220730745E-2</v>
      </c>
    </row>
    <row r="4" spans="1:10" x14ac:dyDescent="0.2">
      <c r="A4" s="17">
        <v>0.60555555555555551</v>
      </c>
      <c r="B4" t="s">
        <v>107</v>
      </c>
      <c r="C4" t="s">
        <v>171</v>
      </c>
      <c r="D4">
        <v>5.0174000000000003</v>
      </c>
      <c r="E4">
        <f t="shared" si="0"/>
        <v>17.400000000000304</v>
      </c>
      <c r="F4" s="31">
        <v>28.5</v>
      </c>
      <c r="G4">
        <f t="shared" si="1"/>
        <v>0.5</v>
      </c>
      <c r="H4">
        <v>84.6</v>
      </c>
      <c r="I4"/>
      <c r="J4">
        <f t="shared" si="2"/>
        <v>2.8735632183907543E-2</v>
      </c>
    </row>
    <row r="5" spans="1:10" x14ac:dyDescent="0.2">
      <c r="A5" s="17">
        <v>0.6069444444444444</v>
      </c>
      <c r="B5" t="s">
        <v>108</v>
      </c>
      <c r="C5" t="s">
        <v>172</v>
      </c>
      <c r="D5">
        <v>5.1181000000000001</v>
      </c>
      <c r="E5">
        <f t="shared" si="0"/>
        <v>118.10000000000009</v>
      </c>
      <c r="F5" s="31">
        <v>36.700000000000003</v>
      </c>
      <c r="G5">
        <f t="shared" si="1"/>
        <v>8.7000000000000028</v>
      </c>
      <c r="H5">
        <v>84.4</v>
      </c>
      <c r="I5"/>
      <c r="J5">
        <f t="shared" si="2"/>
        <v>7.3666384419983036E-2</v>
      </c>
    </row>
    <row r="6" spans="1:10" x14ac:dyDescent="0.2">
      <c r="A6" s="17">
        <v>0.60763888888888895</v>
      </c>
      <c r="B6" t="s">
        <v>109</v>
      </c>
      <c r="C6" t="s">
        <v>173</v>
      </c>
      <c r="D6">
        <v>5.1942000000000004</v>
      </c>
      <c r="E6">
        <f t="shared" si="0"/>
        <v>194.20000000000039</v>
      </c>
      <c r="F6" s="31">
        <v>41.5</v>
      </c>
      <c r="G6">
        <f t="shared" si="1"/>
        <v>13.5</v>
      </c>
      <c r="H6">
        <v>84.8</v>
      </c>
      <c r="I6"/>
      <c r="J6">
        <f t="shared" si="2"/>
        <v>6.9515962924819638E-2</v>
      </c>
    </row>
    <row r="7" spans="1:10" x14ac:dyDescent="0.2">
      <c r="A7" s="17">
        <v>0.60833333333333395</v>
      </c>
      <c r="B7" t="s">
        <v>110</v>
      </c>
      <c r="C7" t="s">
        <v>174</v>
      </c>
      <c r="D7">
        <v>5.4119999999999999</v>
      </c>
      <c r="E7">
        <f t="shared" si="0"/>
        <v>411.99999999999994</v>
      </c>
      <c r="F7" s="31">
        <v>40</v>
      </c>
      <c r="G7">
        <f t="shared" si="1"/>
        <v>12</v>
      </c>
      <c r="H7">
        <v>84.2</v>
      </c>
      <c r="I7"/>
      <c r="J7">
        <f t="shared" si="2"/>
        <v>2.9126213592233014E-2</v>
      </c>
    </row>
    <row r="8" spans="1:10" x14ac:dyDescent="0.2">
      <c r="A8" s="17">
        <v>0.60902777777777795</v>
      </c>
      <c r="B8" t="s">
        <v>111</v>
      </c>
      <c r="C8" t="s">
        <v>175</v>
      </c>
      <c r="D8">
        <v>9.2224000000000004</v>
      </c>
      <c r="E8">
        <f t="shared" si="0"/>
        <v>4222.4000000000005</v>
      </c>
      <c r="F8" s="31">
        <v>67.8</v>
      </c>
      <c r="G8">
        <f t="shared" si="1"/>
        <v>39.799999999999997</v>
      </c>
      <c r="H8">
        <v>84.8</v>
      </c>
      <c r="I8"/>
      <c r="J8">
        <f t="shared" si="2"/>
        <v>9.4259189086775275E-3</v>
      </c>
    </row>
    <row r="9" spans="1:10" x14ac:dyDescent="0.2">
      <c r="A9" s="17">
        <v>0.60972222222222305</v>
      </c>
      <c r="B9" t="s">
        <v>112</v>
      </c>
      <c r="C9" t="s">
        <v>176</v>
      </c>
      <c r="D9">
        <v>18.6435</v>
      </c>
      <c r="E9">
        <f t="shared" si="0"/>
        <v>13643.5</v>
      </c>
      <c r="F9" s="31">
        <v>130</v>
      </c>
      <c r="G9">
        <f t="shared" si="1"/>
        <v>102</v>
      </c>
      <c r="H9">
        <v>83.8</v>
      </c>
      <c r="I9"/>
      <c r="J9">
        <f t="shared" si="2"/>
        <v>7.4760875142009017E-3</v>
      </c>
    </row>
    <row r="10" spans="1:10" x14ac:dyDescent="0.2">
      <c r="A10" s="17">
        <v>0.61041666666666705</v>
      </c>
      <c r="B10" t="s">
        <v>113</v>
      </c>
      <c r="C10" t="s">
        <v>177</v>
      </c>
      <c r="D10">
        <v>33.628599999999999</v>
      </c>
      <c r="E10">
        <f t="shared" si="0"/>
        <v>28628.6</v>
      </c>
      <c r="F10" s="31">
        <v>246</v>
      </c>
      <c r="G10">
        <f t="shared" si="1"/>
        <v>218</v>
      </c>
      <c r="H10">
        <v>83.8</v>
      </c>
      <c r="I10"/>
      <c r="J10">
        <f t="shared" si="2"/>
        <v>7.6147628595181049E-3</v>
      </c>
    </row>
    <row r="11" spans="1:10" x14ac:dyDescent="0.2">
      <c r="A11" s="17">
        <v>0.61111111111111205</v>
      </c>
      <c r="B11" t="s">
        <v>114</v>
      </c>
      <c r="C11" t="s">
        <v>178</v>
      </c>
      <c r="D11">
        <v>47.625799999999998</v>
      </c>
      <c r="E11">
        <f t="shared" si="0"/>
        <v>42625.799999999996</v>
      </c>
      <c r="F11" s="31">
        <v>345</v>
      </c>
      <c r="G11">
        <f t="shared" si="1"/>
        <v>317</v>
      </c>
      <c r="H11">
        <v>83.8</v>
      </c>
      <c r="I11"/>
      <c r="J11">
        <f t="shared" si="2"/>
        <v>7.4368105701241981E-3</v>
      </c>
    </row>
    <row r="12" spans="1:10" x14ac:dyDescent="0.2">
      <c r="A12" s="17">
        <v>0.61180555555555605</v>
      </c>
      <c r="B12" t="s">
        <v>115</v>
      </c>
      <c r="C12" t="s">
        <v>179</v>
      </c>
      <c r="D12">
        <v>50.824599999999997</v>
      </c>
      <c r="E12">
        <f t="shared" si="0"/>
        <v>45824.6</v>
      </c>
      <c r="F12" s="31">
        <v>411</v>
      </c>
      <c r="G12">
        <f t="shared" si="1"/>
        <v>383</v>
      </c>
      <c r="H12">
        <v>83.1</v>
      </c>
      <c r="I12"/>
      <c r="J12">
        <f t="shared" si="2"/>
        <v>8.3579562069281566E-3</v>
      </c>
    </row>
    <row r="13" spans="1:10" x14ac:dyDescent="0.2">
      <c r="A13" s="17">
        <v>0.61250000000000104</v>
      </c>
      <c r="B13" t="s">
        <v>116</v>
      </c>
      <c r="C13" t="s">
        <v>180</v>
      </c>
      <c r="D13">
        <v>55.8703</v>
      </c>
      <c r="E13">
        <f t="shared" si="0"/>
        <v>50870.3</v>
      </c>
      <c r="F13" s="31">
        <v>392</v>
      </c>
      <c r="G13">
        <f t="shared" si="1"/>
        <v>364</v>
      </c>
      <c r="H13">
        <v>89</v>
      </c>
      <c r="I13"/>
      <c r="J13">
        <f t="shared" si="2"/>
        <v>7.1554521990237919E-3</v>
      </c>
    </row>
    <row r="14" spans="1:10" x14ac:dyDescent="0.2">
      <c r="A14" s="17">
        <v>0.61319444444444504</v>
      </c>
      <c r="B14" t="s">
        <v>117</v>
      </c>
      <c r="C14" t="s">
        <v>181</v>
      </c>
      <c r="D14">
        <v>48.368000000000002</v>
      </c>
      <c r="E14">
        <f t="shared" si="0"/>
        <v>43368</v>
      </c>
      <c r="F14" s="31">
        <v>353</v>
      </c>
      <c r="G14">
        <f t="shared" si="1"/>
        <v>325</v>
      </c>
      <c r="H14">
        <v>74.7</v>
      </c>
      <c r="I14"/>
      <c r="J14">
        <f t="shared" si="2"/>
        <v>7.4940047961630698E-3</v>
      </c>
    </row>
    <row r="15" spans="1:10" x14ac:dyDescent="0.2">
      <c r="A15" s="17">
        <v>0.61388888888889004</v>
      </c>
      <c r="B15" t="s">
        <v>118</v>
      </c>
      <c r="C15" t="s">
        <v>182</v>
      </c>
      <c r="D15">
        <v>47.854300000000002</v>
      </c>
      <c r="E15">
        <f t="shared" si="0"/>
        <v>42854.3</v>
      </c>
      <c r="F15" s="31">
        <v>336</v>
      </c>
      <c r="G15">
        <f t="shared" si="1"/>
        <v>308</v>
      </c>
      <c r="H15">
        <v>83.3</v>
      </c>
      <c r="I15"/>
      <c r="J15">
        <f t="shared" si="2"/>
        <v>7.187143413846451E-3</v>
      </c>
    </row>
    <row r="16" spans="1:10" x14ac:dyDescent="0.2">
      <c r="A16" s="17">
        <v>0.61458333333333404</v>
      </c>
      <c r="B16" t="s">
        <v>119</v>
      </c>
      <c r="C16" t="s">
        <v>183</v>
      </c>
      <c r="D16">
        <v>41.804000000000002</v>
      </c>
      <c r="E16">
        <f t="shared" si="0"/>
        <v>36804</v>
      </c>
      <c r="F16" s="31">
        <v>295</v>
      </c>
      <c r="G16">
        <f t="shared" si="1"/>
        <v>267</v>
      </c>
      <c r="H16">
        <v>83.6</v>
      </c>
      <c r="I16"/>
      <c r="J16">
        <f t="shared" si="2"/>
        <v>7.2546462341049889E-3</v>
      </c>
    </row>
    <row r="17" spans="1:10" x14ac:dyDescent="0.2">
      <c r="A17" s="17">
        <v>0.61527777777777903</v>
      </c>
      <c r="B17" t="s">
        <v>120</v>
      </c>
      <c r="C17" t="s">
        <v>184</v>
      </c>
      <c r="D17">
        <v>34.044899999999998</v>
      </c>
      <c r="E17">
        <f t="shared" si="0"/>
        <v>29044.899999999998</v>
      </c>
      <c r="F17" s="31">
        <v>244</v>
      </c>
      <c r="G17">
        <f t="shared" si="1"/>
        <v>216</v>
      </c>
      <c r="H17">
        <v>83.2</v>
      </c>
      <c r="I17"/>
      <c r="J17">
        <f t="shared" si="2"/>
        <v>7.4367617034315839E-3</v>
      </c>
    </row>
    <row r="18" spans="1:10" x14ac:dyDescent="0.2">
      <c r="A18" s="17">
        <v>0.61597222222222403</v>
      </c>
      <c r="B18" t="s">
        <v>121</v>
      </c>
      <c r="C18" t="s">
        <v>185</v>
      </c>
      <c r="D18">
        <v>30.546099999999999</v>
      </c>
      <c r="E18">
        <f t="shared" si="0"/>
        <v>25546.1</v>
      </c>
      <c r="F18" s="31">
        <v>221</v>
      </c>
      <c r="G18">
        <f t="shared" si="1"/>
        <v>193</v>
      </c>
      <c r="H18">
        <v>84.4</v>
      </c>
      <c r="I18"/>
      <c r="J18">
        <f t="shared" si="2"/>
        <v>7.5549692516665955E-3</v>
      </c>
    </row>
    <row r="19" spans="1:10" x14ac:dyDescent="0.2">
      <c r="A19" s="17">
        <v>0.61666666666666803</v>
      </c>
      <c r="B19" t="s">
        <v>122</v>
      </c>
      <c r="C19" t="s">
        <v>186</v>
      </c>
      <c r="D19">
        <v>25.935199999999998</v>
      </c>
      <c r="E19">
        <f t="shared" si="0"/>
        <v>20935.199999999997</v>
      </c>
      <c r="F19" s="31">
        <v>205</v>
      </c>
      <c r="G19">
        <f t="shared" si="1"/>
        <v>177</v>
      </c>
      <c r="H19">
        <v>84.3</v>
      </c>
      <c r="I19"/>
      <c r="J19">
        <f t="shared" si="2"/>
        <v>8.4546600940043574E-3</v>
      </c>
    </row>
    <row r="20" spans="1:10" x14ac:dyDescent="0.2">
      <c r="A20" s="17">
        <v>0.61736111111111303</v>
      </c>
      <c r="B20" t="s">
        <v>123</v>
      </c>
      <c r="C20" t="s">
        <v>187</v>
      </c>
      <c r="D20">
        <v>22.054400000000001</v>
      </c>
      <c r="E20">
        <f t="shared" si="0"/>
        <v>17054.400000000001</v>
      </c>
      <c r="F20" s="31">
        <v>163</v>
      </c>
      <c r="G20">
        <f t="shared" si="1"/>
        <v>135</v>
      </c>
      <c r="H20">
        <v>83.7</v>
      </c>
      <c r="I20"/>
      <c r="J20">
        <f t="shared" si="2"/>
        <v>7.9158457641429775E-3</v>
      </c>
    </row>
    <row r="21" spans="1:10" x14ac:dyDescent="0.2">
      <c r="A21" s="17">
        <v>0.61805555555555702</v>
      </c>
      <c r="B21" t="s">
        <v>124</v>
      </c>
      <c r="C21" t="s">
        <v>188</v>
      </c>
      <c r="D21">
        <v>18.716799999999999</v>
      </c>
      <c r="E21">
        <f t="shared" si="0"/>
        <v>13716.8</v>
      </c>
      <c r="F21" s="31">
        <v>138</v>
      </c>
      <c r="G21">
        <f t="shared" si="1"/>
        <v>110</v>
      </c>
      <c r="H21">
        <v>83.1</v>
      </c>
      <c r="I21"/>
      <c r="J21">
        <f t="shared" si="2"/>
        <v>8.0193631167619281E-3</v>
      </c>
    </row>
    <row r="22" spans="1:10" x14ac:dyDescent="0.2">
      <c r="A22" s="17">
        <v>0.61875000000000202</v>
      </c>
      <c r="B22" t="s">
        <v>125</v>
      </c>
      <c r="C22" t="s">
        <v>190</v>
      </c>
      <c r="D22">
        <v>16.600000000000001</v>
      </c>
      <c r="E22">
        <f t="shared" si="0"/>
        <v>11600.000000000002</v>
      </c>
      <c r="F22" s="31">
        <v>127</v>
      </c>
      <c r="G22">
        <f t="shared" si="1"/>
        <v>99</v>
      </c>
      <c r="H22">
        <v>82.9</v>
      </c>
      <c r="I22"/>
      <c r="J22">
        <f t="shared" si="2"/>
        <v>8.5344827586206883E-3</v>
      </c>
    </row>
    <row r="23" spans="1:10" x14ac:dyDescent="0.2">
      <c r="A23" s="17">
        <v>0.61944444444444602</v>
      </c>
      <c r="B23" t="s">
        <v>126</v>
      </c>
      <c r="C23" t="s">
        <v>191</v>
      </c>
      <c r="D23">
        <v>14.5472</v>
      </c>
      <c r="E23">
        <f t="shared" si="0"/>
        <v>9547.2000000000007</v>
      </c>
      <c r="F23" s="31">
        <v>109</v>
      </c>
      <c r="G23">
        <f t="shared" si="1"/>
        <v>81</v>
      </c>
      <c r="H23">
        <v>83.3</v>
      </c>
      <c r="I23"/>
      <c r="J23">
        <f t="shared" si="2"/>
        <v>8.4841628959276012E-3</v>
      </c>
    </row>
    <row r="24" spans="1:10" x14ac:dyDescent="0.2">
      <c r="A24" s="28">
        <v>0.62083333333333335</v>
      </c>
      <c r="B24" t="s">
        <v>127</v>
      </c>
      <c r="C24" t="s">
        <v>192</v>
      </c>
      <c r="D24">
        <v>11.915100000000001</v>
      </c>
      <c r="E24">
        <f t="shared" si="0"/>
        <v>6915.1</v>
      </c>
      <c r="F24" s="31">
        <v>91.9</v>
      </c>
      <c r="G24">
        <f t="shared" si="1"/>
        <v>63.900000000000006</v>
      </c>
      <c r="H24">
        <v>83</v>
      </c>
      <c r="I24"/>
      <c r="J24">
        <f t="shared" si="2"/>
        <v>9.2406472791427465E-3</v>
      </c>
    </row>
    <row r="25" spans="1:10" x14ac:dyDescent="0.2">
      <c r="A25" s="28">
        <v>0.62222222222222223</v>
      </c>
      <c r="B25" t="s">
        <v>128</v>
      </c>
      <c r="C25" t="s">
        <v>0</v>
      </c>
      <c r="D25">
        <v>10.2705</v>
      </c>
      <c r="E25">
        <f t="shared" si="0"/>
        <v>5270.5</v>
      </c>
      <c r="F25" s="31">
        <v>75.3</v>
      </c>
      <c r="G25">
        <f t="shared" si="1"/>
        <v>47.3</v>
      </c>
      <c r="H25">
        <v>82.7</v>
      </c>
      <c r="I25"/>
      <c r="J25">
        <f t="shared" si="2"/>
        <v>8.9744805995636088E-3</v>
      </c>
    </row>
    <row r="26" spans="1:10" x14ac:dyDescent="0.2">
      <c r="A26" s="28">
        <v>0.62361111111111101</v>
      </c>
      <c r="B26" t="s">
        <v>129</v>
      </c>
      <c r="C26" t="s">
        <v>1</v>
      </c>
      <c r="D26">
        <v>8.8088999999999995</v>
      </c>
      <c r="E26">
        <f t="shared" si="0"/>
        <v>3808.8999999999996</v>
      </c>
      <c r="F26" s="31">
        <v>65.900000000000006</v>
      </c>
      <c r="G26">
        <f t="shared" si="1"/>
        <v>37.900000000000006</v>
      </c>
      <c r="H26">
        <v>83.2</v>
      </c>
      <c r="I26"/>
      <c r="J26">
        <f t="shared" si="2"/>
        <v>9.9503793746225973E-3</v>
      </c>
    </row>
    <row r="27" spans="1:10" x14ac:dyDescent="0.2">
      <c r="A27" s="28">
        <v>0.625</v>
      </c>
      <c r="B27" t="s">
        <v>130</v>
      </c>
      <c r="C27" t="s">
        <v>2</v>
      </c>
      <c r="D27">
        <v>7.9336000000000002</v>
      </c>
      <c r="E27">
        <f t="shared" si="0"/>
        <v>2933.6000000000004</v>
      </c>
      <c r="F27" s="31">
        <v>59.5</v>
      </c>
      <c r="G27">
        <f t="shared" si="1"/>
        <v>31.5</v>
      </c>
      <c r="H27">
        <v>83.6</v>
      </c>
      <c r="I27"/>
      <c r="J27">
        <f t="shared" si="2"/>
        <v>1.0737660212707934E-2</v>
      </c>
    </row>
    <row r="28" spans="1:10" x14ac:dyDescent="0.2">
      <c r="A28" s="28">
        <v>0.62638888888888899</v>
      </c>
      <c r="B28" t="s">
        <v>131</v>
      </c>
      <c r="C28" t="s">
        <v>3</v>
      </c>
      <c r="D28">
        <v>7.1287000000000003</v>
      </c>
      <c r="E28">
        <f t="shared" si="0"/>
        <v>2128.7000000000003</v>
      </c>
      <c r="F28" s="31">
        <v>55.4</v>
      </c>
      <c r="G28">
        <f t="shared" si="1"/>
        <v>27.4</v>
      </c>
      <c r="H28">
        <v>82.3</v>
      </c>
      <c r="I28"/>
      <c r="J28">
        <f t="shared" si="2"/>
        <v>1.2871705735895146E-2</v>
      </c>
    </row>
    <row r="29" spans="1:10" x14ac:dyDescent="0.2">
      <c r="A29" s="28">
        <v>0.62777777777777799</v>
      </c>
      <c r="B29" t="s">
        <v>132</v>
      </c>
      <c r="C29" t="s">
        <v>4</v>
      </c>
      <c r="D29">
        <v>6.7923</v>
      </c>
      <c r="E29">
        <f t="shared" si="0"/>
        <v>1792.3</v>
      </c>
      <c r="F29" s="31">
        <v>56.5</v>
      </c>
      <c r="G29">
        <f t="shared" si="1"/>
        <v>28.5</v>
      </c>
      <c r="H29">
        <v>82.2</v>
      </c>
      <c r="I29"/>
      <c r="J29">
        <f t="shared" si="2"/>
        <v>1.59013557998103E-2</v>
      </c>
    </row>
    <row r="30" spans="1:10" x14ac:dyDescent="0.2">
      <c r="A30" s="28">
        <v>0.62916666666666698</v>
      </c>
      <c r="B30" t="s">
        <v>133</v>
      </c>
      <c r="C30" t="s">
        <v>5</v>
      </c>
      <c r="D30">
        <v>6.4362000000000004</v>
      </c>
      <c r="E30">
        <f t="shared" si="0"/>
        <v>1436.2000000000003</v>
      </c>
      <c r="F30" s="31">
        <v>48</v>
      </c>
      <c r="G30">
        <f t="shared" si="1"/>
        <v>20</v>
      </c>
      <c r="H30">
        <v>82.2</v>
      </c>
      <c r="I30"/>
      <c r="J30">
        <f t="shared" si="2"/>
        <v>1.3925637097897226E-2</v>
      </c>
    </row>
    <row r="31" spans="1:10" x14ac:dyDescent="0.2">
      <c r="A31" s="28">
        <v>0.63055555555555598</v>
      </c>
      <c r="B31" t="s">
        <v>134</v>
      </c>
      <c r="C31" t="s">
        <v>6</v>
      </c>
      <c r="D31">
        <v>6.1829999999999998</v>
      </c>
      <c r="E31">
        <f t="shared" si="0"/>
        <v>1182.9999999999998</v>
      </c>
      <c r="F31" s="31">
        <v>47.7</v>
      </c>
      <c r="G31">
        <f t="shared" si="1"/>
        <v>19.700000000000003</v>
      </c>
      <c r="H31">
        <v>82.6</v>
      </c>
      <c r="I31"/>
      <c r="J31">
        <f t="shared" si="2"/>
        <v>1.6652578191039734E-2</v>
      </c>
    </row>
    <row r="32" spans="1:10" x14ac:dyDescent="0.2">
      <c r="A32" s="28">
        <v>0.6333333333333333</v>
      </c>
      <c r="B32" t="s">
        <v>135</v>
      </c>
      <c r="C32" t="s">
        <v>7</v>
      </c>
      <c r="D32">
        <v>5.7908999999999997</v>
      </c>
      <c r="E32">
        <f t="shared" si="0"/>
        <v>790.89999999999975</v>
      </c>
      <c r="F32" s="31">
        <v>47.7</v>
      </c>
      <c r="G32">
        <f t="shared" si="1"/>
        <v>19.700000000000003</v>
      </c>
      <c r="H32">
        <v>82.1</v>
      </c>
      <c r="I32"/>
      <c r="J32">
        <f t="shared" si="2"/>
        <v>2.4908332279681387E-2</v>
      </c>
    </row>
    <row r="33" spans="1:10" x14ac:dyDescent="0.2">
      <c r="A33" s="28">
        <v>0.63749999999999996</v>
      </c>
      <c r="B33" t="s">
        <v>136</v>
      </c>
      <c r="C33" t="s">
        <v>8</v>
      </c>
      <c r="D33">
        <v>5.5345000000000004</v>
      </c>
      <c r="E33">
        <f t="shared" si="0"/>
        <v>534.50000000000045</v>
      </c>
      <c r="F33" s="31">
        <v>38.4</v>
      </c>
      <c r="G33">
        <f t="shared" si="1"/>
        <v>10.399999999999999</v>
      </c>
      <c r="H33">
        <v>83.6</v>
      </c>
      <c r="I33"/>
      <c r="J33">
        <f t="shared" si="2"/>
        <v>1.9457436856875565E-2</v>
      </c>
    </row>
    <row r="34" spans="1:10" x14ac:dyDescent="0.2">
      <c r="A34" s="28">
        <v>0.65</v>
      </c>
      <c r="B34" t="s">
        <v>137</v>
      </c>
      <c r="C34" t="s">
        <v>9</v>
      </c>
      <c r="D34">
        <v>5.2587999999999999</v>
      </c>
      <c r="E34">
        <f t="shared" si="0"/>
        <v>258.7999999999999</v>
      </c>
      <c r="F34" s="31">
        <v>46.7</v>
      </c>
      <c r="G34">
        <f t="shared" si="1"/>
        <v>18.700000000000003</v>
      </c>
      <c r="H34">
        <v>82.7</v>
      </c>
      <c r="I34"/>
      <c r="J34">
        <f t="shared" si="2"/>
        <v>7.2256568778979943E-2</v>
      </c>
    </row>
    <row r="35" spans="1:10" x14ac:dyDescent="0.2">
      <c r="A35" s="28">
        <v>0.65555555555555556</v>
      </c>
      <c r="B35" t="s">
        <v>138</v>
      </c>
      <c r="C35" t="s">
        <v>10</v>
      </c>
      <c r="D35">
        <v>5.2218999999999998</v>
      </c>
      <c r="E35">
        <f t="shared" si="0"/>
        <v>221.89999999999975</v>
      </c>
      <c r="F35" s="31">
        <v>40.299999999999997</v>
      </c>
      <c r="G35">
        <f t="shared" si="1"/>
        <v>12.299999999999997</v>
      </c>
      <c r="H35">
        <v>82.3</v>
      </c>
      <c r="I35"/>
      <c r="J35">
        <f t="shared" si="2"/>
        <v>5.5430374042361473E-2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InjBup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2012-09-13T18:33:58Z</dcterms:modified>
</cp:coreProperties>
</file>