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LAPTOP\Downloads\"/>
    </mc:Choice>
  </mc:AlternateContent>
  <bookViews>
    <workbookView xWindow="-110" yWindow="-110" windowWidth="27600" windowHeight="14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" i="1" l="1"/>
  <c r="O21" i="1"/>
  <c r="O33" i="1"/>
  <c r="O45" i="1"/>
  <c r="O57" i="1"/>
  <c r="O69" i="1"/>
  <c r="O81" i="1"/>
  <c r="O93" i="1"/>
  <c r="O105" i="1"/>
  <c r="N8" i="1"/>
  <c r="O8" i="1" s="1"/>
  <c r="N9" i="1"/>
  <c r="N20" i="1"/>
  <c r="O20" i="1" s="1"/>
  <c r="N21" i="1"/>
  <c r="N32" i="1"/>
  <c r="O32" i="1" s="1"/>
  <c r="N33" i="1"/>
  <c r="N44" i="1"/>
  <c r="O44" i="1" s="1"/>
  <c r="N45" i="1"/>
  <c r="N56" i="1"/>
  <c r="O56" i="1" s="1"/>
  <c r="N57" i="1"/>
  <c r="N68" i="1"/>
  <c r="O68" i="1" s="1"/>
  <c r="N69" i="1"/>
  <c r="N80" i="1"/>
  <c r="O80" i="1" s="1"/>
  <c r="N81" i="1"/>
  <c r="N92" i="1"/>
  <c r="O92" i="1" s="1"/>
  <c r="N93" i="1"/>
  <c r="N104" i="1"/>
  <c r="O104" i="1" s="1"/>
  <c r="N105" i="1"/>
  <c r="L6" i="1"/>
  <c r="M6" i="1" s="1"/>
  <c r="L7" i="1"/>
  <c r="N7" i="1" s="1"/>
  <c r="O7" i="1" s="1"/>
  <c r="L8" i="1"/>
  <c r="M8" i="1" s="1"/>
  <c r="L9" i="1"/>
  <c r="M9" i="1" s="1"/>
  <c r="L10" i="1"/>
  <c r="N10" i="1" s="1"/>
  <c r="O10" i="1" s="1"/>
  <c r="L11" i="1"/>
  <c r="N11" i="1" s="1"/>
  <c r="O11" i="1" s="1"/>
  <c r="L18" i="1"/>
  <c r="N18" i="1" s="1"/>
  <c r="O18" i="1" s="1"/>
  <c r="L20" i="1"/>
  <c r="M20" i="1" s="1"/>
  <c r="L21" i="1"/>
  <c r="M21" i="1" s="1"/>
  <c r="L23" i="1"/>
  <c r="N23" i="1" s="1"/>
  <c r="O23" i="1" s="1"/>
  <c r="L30" i="1"/>
  <c r="M30" i="1" s="1"/>
  <c r="L31" i="1"/>
  <c r="N31" i="1" s="1"/>
  <c r="O31" i="1" s="1"/>
  <c r="L32" i="1"/>
  <c r="M32" i="1" s="1"/>
  <c r="L33" i="1"/>
  <c r="M33" i="1" s="1"/>
  <c r="L35" i="1"/>
  <c r="N35" i="1" s="1"/>
  <c r="O35" i="1" s="1"/>
  <c r="L42" i="1"/>
  <c r="N42" i="1" s="1"/>
  <c r="O42" i="1" s="1"/>
  <c r="L44" i="1"/>
  <c r="M44" i="1" s="1"/>
  <c r="L45" i="1"/>
  <c r="M45" i="1" s="1"/>
  <c r="L47" i="1"/>
  <c r="N47" i="1" s="1"/>
  <c r="O47" i="1" s="1"/>
  <c r="L54" i="1"/>
  <c r="M54" i="1" s="1"/>
  <c r="L55" i="1"/>
  <c r="N55" i="1" s="1"/>
  <c r="O55" i="1" s="1"/>
  <c r="L56" i="1"/>
  <c r="M56" i="1" s="1"/>
  <c r="L57" i="1"/>
  <c r="M57" i="1" s="1"/>
  <c r="L58" i="1"/>
  <c r="N58" i="1" s="1"/>
  <c r="O58" i="1" s="1"/>
  <c r="L59" i="1"/>
  <c r="N59" i="1" s="1"/>
  <c r="O59" i="1" s="1"/>
  <c r="L68" i="1"/>
  <c r="M68" i="1" s="1"/>
  <c r="L69" i="1"/>
  <c r="M69" i="1" s="1"/>
  <c r="L71" i="1"/>
  <c r="N71" i="1" s="1"/>
  <c r="O71" i="1" s="1"/>
  <c r="L79" i="1"/>
  <c r="N79" i="1" s="1"/>
  <c r="O79" i="1" s="1"/>
  <c r="L80" i="1"/>
  <c r="M80" i="1" s="1"/>
  <c r="L81" i="1"/>
  <c r="M81" i="1" s="1"/>
  <c r="L83" i="1"/>
  <c r="N83" i="1" s="1"/>
  <c r="O83" i="1" s="1"/>
  <c r="L92" i="1"/>
  <c r="M92" i="1" s="1"/>
  <c r="L93" i="1"/>
  <c r="M93" i="1" s="1"/>
  <c r="L95" i="1"/>
  <c r="N95" i="1" s="1"/>
  <c r="O95" i="1" s="1"/>
  <c r="L103" i="1"/>
  <c r="M103" i="1" s="1"/>
  <c r="L104" i="1"/>
  <c r="M104" i="1" s="1"/>
  <c r="L105" i="1"/>
  <c r="M105" i="1" s="1"/>
  <c r="L106" i="1"/>
  <c r="N106" i="1" s="1"/>
  <c r="O106" i="1" s="1"/>
  <c r="L107" i="1"/>
  <c r="N107" i="1" s="1"/>
  <c r="O107" i="1" s="1"/>
  <c r="K7" i="1"/>
  <c r="K10" i="1"/>
  <c r="K19" i="1"/>
  <c r="L19" i="1" s="1"/>
  <c r="K22" i="1"/>
  <c r="L22" i="1" s="1"/>
  <c r="K31" i="1"/>
  <c r="K34" i="1"/>
  <c r="L34" i="1" s="1"/>
  <c r="K55" i="1"/>
  <c r="K58" i="1"/>
  <c r="K67" i="1"/>
  <c r="L67" i="1" s="1"/>
  <c r="K70" i="1"/>
  <c r="L70" i="1" s="1"/>
  <c r="K79" i="1"/>
  <c r="K82" i="1"/>
  <c r="L82" i="1" s="1"/>
  <c r="K103" i="1"/>
  <c r="K106" i="1"/>
  <c r="J3" i="1"/>
  <c r="K3" i="1" s="1"/>
  <c r="L3" i="1" s="1"/>
  <c r="J4" i="1"/>
  <c r="K4" i="1" s="1"/>
  <c r="L4" i="1" s="1"/>
  <c r="J5" i="1"/>
  <c r="K5" i="1" s="1"/>
  <c r="L5" i="1" s="1"/>
  <c r="J6" i="1"/>
  <c r="K6" i="1" s="1"/>
  <c r="J7" i="1"/>
  <c r="J8" i="1"/>
  <c r="K8" i="1" s="1"/>
  <c r="J9" i="1"/>
  <c r="K9" i="1" s="1"/>
  <c r="J10" i="1"/>
  <c r="J11" i="1"/>
  <c r="K11" i="1" s="1"/>
  <c r="J12" i="1"/>
  <c r="K12" i="1" s="1"/>
  <c r="L12" i="1" s="1"/>
  <c r="J13" i="1"/>
  <c r="K13" i="1" s="1"/>
  <c r="L13" i="1" s="1"/>
  <c r="J14" i="1"/>
  <c r="K14" i="1" s="1"/>
  <c r="L14" i="1" s="1"/>
  <c r="J15" i="1"/>
  <c r="K15" i="1" s="1"/>
  <c r="L15" i="1" s="1"/>
  <c r="J16" i="1"/>
  <c r="K16" i="1" s="1"/>
  <c r="L16" i="1" s="1"/>
  <c r="J17" i="1"/>
  <c r="K17" i="1" s="1"/>
  <c r="L17" i="1" s="1"/>
  <c r="J18" i="1"/>
  <c r="K18" i="1" s="1"/>
  <c r="J19" i="1"/>
  <c r="J20" i="1"/>
  <c r="K20" i="1" s="1"/>
  <c r="J21" i="1"/>
  <c r="K21" i="1" s="1"/>
  <c r="J22" i="1"/>
  <c r="J23" i="1"/>
  <c r="K23" i="1" s="1"/>
  <c r="J24" i="1"/>
  <c r="K24" i="1" s="1"/>
  <c r="L24" i="1" s="1"/>
  <c r="J25" i="1"/>
  <c r="K25" i="1" s="1"/>
  <c r="L25" i="1" s="1"/>
  <c r="J26" i="1"/>
  <c r="K26" i="1" s="1"/>
  <c r="L26" i="1" s="1"/>
  <c r="J27" i="1"/>
  <c r="K27" i="1" s="1"/>
  <c r="L27" i="1" s="1"/>
  <c r="J28" i="1"/>
  <c r="K28" i="1" s="1"/>
  <c r="L28" i="1" s="1"/>
  <c r="J29" i="1"/>
  <c r="K29" i="1" s="1"/>
  <c r="L29" i="1" s="1"/>
  <c r="J30" i="1"/>
  <c r="K30" i="1" s="1"/>
  <c r="J31" i="1"/>
  <c r="J32" i="1"/>
  <c r="K32" i="1" s="1"/>
  <c r="J33" i="1"/>
  <c r="K33" i="1" s="1"/>
  <c r="J34" i="1"/>
  <c r="J35" i="1"/>
  <c r="K35" i="1" s="1"/>
  <c r="J36" i="1"/>
  <c r="K36" i="1" s="1"/>
  <c r="L36" i="1" s="1"/>
  <c r="J37" i="1"/>
  <c r="K37" i="1" s="1"/>
  <c r="L37" i="1" s="1"/>
  <c r="J38" i="1"/>
  <c r="K38" i="1" s="1"/>
  <c r="L38" i="1" s="1"/>
  <c r="J39" i="1"/>
  <c r="K39" i="1" s="1"/>
  <c r="L39" i="1" s="1"/>
  <c r="J40" i="1"/>
  <c r="K40" i="1" s="1"/>
  <c r="L40" i="1" s="1"/>
  <c r="J41" i="1"/>
  <c r="K41" i="1" s="1"/>
  <c r="L41" i="1" s="1"/>
  <c r="J42" i="1"/>
  <c r="K42" i="1" s="1"/>
  <c r="J43" i="1"/>
  <c r="K43" i="1" s="1"/>
  <c r="L43" i="1" s="1"/>
  <c r="J44" i="1"/>
  <c r="K44" i="1" s="1"/>
  <c r="J45" i="1"/>
  <c r="K45" i="1" s="1"/>
  <c r="J46" i="1"/>
  <c r="K46" i="1" s="1"/>
  <c r="L46" i="1" s="1"/>
  <c r="J47" i="1"/>
  <c r="K47" i="1" s="1"/>
  <c r="J48" i="1"/>
  <c r="K48" i="1" s="1"/>
  <c r="L48" i="1" s="1"/>
  <c r="J49" i="1"/>
  <c r="K49" i="1" s="1"/>
  <c r="L49" i="1" s="1"/>
  <c r="J50" i="1"/>
  <c r="K50" i="1" s="1"/>
  <c r="L50" i="1" s="1"/>
  <c r="J51" i="1"/>
  <c r="K51" i="1" s="1"/>
  <c r="L51" i="1" s="1"/>
  <c r="J52" i="1"/>
  <c r="K52" i="1" s="1"/>
  <c r="L52" i="1" s="1"/>
  <c r="J53" i="1"/>
  <c r="K53" i="1" s="1"/>
  <c r="L53" i="1" s="1"/>
  <c r="J54" i="1"/>
  <c r="K54" i="1" s="1"/>
  <c r="J55" i="1"/>
  <c r="J56" i="1"/>
  <c r="K56" i="1" s="1"/>
  <c r="J57" i="1"/>
  <c r="K57" i="1" s="1"/>
  <c r="J58" i="1"/>
  <c r="J59" i="1"/>
  <c r="K59" i="1" s="1"/>
  <c r="J60" i="1"/>
  <c r="K60" i="1" s="1"/>
  <c r="L60" i="1" s="1"/>
  <c r="J61" i="1"/>
  <c r="K61" i="1" s="1"/>
  <c r="L61" i="1" s="1"/>
  <c r="J62" i="1"/>
  <c r="K62" i="1" s="1"/>
  <c r="L62" i="1" s="1"/>
  <c r="J63" i="1"/>
  <c r="K63" i="1" s="1"/>
  <c r="L63" i="1" s="1"/>
  <c r="J64" i="1"/>
  <c r="K64" i="1" s="1"/>
  <c r="L64" i="1" s="1"/>
  <c r="J65" i="1"/>
  <c r="K65" i="1" s="1"/>
  <c r="L65" i="1" s="1"/>
  <c r="J66" i="1"/>
  <c r="K66" i="1" s="1"/>
  <c r="L66" i="1" s="1"/>
  <c r="J67" i="1"/>
  <c r="J68" i="1"/>
  <c r="K68" i="1" s="1"/>
  <c r="J69" i="1"/>
  <c r="K69" i="1" s="1"/>
  <c r="J70" i="1"/>
  <c r="J71" i="1"/>
  <c r="K71" i="1" s="1"/>
  <c r="J72" i="1"/>
  <c r="K72" i="1" s="1"/>
  <c r="L72" i="1" s="1"/>
  <c r="J73" i="1"/>
  <c r="K73" i="1" s="1"/>
  <c r="L73" i="1" s="1"/>
  <c r="J74" i="1"/>
  <c r="K74" i="1" s="1"/>
  <c r="L74" i="1" s="1"/>
  <c r="J75" i="1"/>
  <c r="K75" i="1" s="1"/>
  <c r="L75" i="1" s="1"/>
  <c r="J76" i="1"/>
  <c r="K76" i="1" s="1"/>
  <c r="L76" i="1" s="1"/>
  <c r="J77" i="1"/>
  <c r="K77" i="1" s="1"/>
  <c r="L77" i="1" s="1"/>
  <c r="J78" i="1"/>
  <c r="K78" i="1" s="1"/>
  <c r="L78" i="1" s="1"/>
  <c r="J79" i="1"/>
  <c r="J80" i="1"/>
  <c r="K80" i="1" s="1"/>
  <c r="J81" i="1"/>
  <c r="K81" i="1" s="1"/>
  <c r="J82" i="1"/>
  <c r="J83" i="1"/>
  <c r="K83" i="1" s="1"/>
  <c r="J84" i="1"/>
  <c r="K84" i="1" s="1"/>
  <c r="L84" i="1" s="1"/>
  <c r="J85" i="1"/>
  <c r="K85" i="1" s="1"/>
  <c r="L85" i="1" s="1"/>
  <c r="J86" i="1"/>
  <c r="K86" i="1" s="1"/>
  <c r="L86" i="1" s="1"/>
  <c r="J87" i="1"/>
  <c r="K87" i="1" s="1"/>
  <c r="L87" i="1" s="1"/>
  <c r="J88" i="1"/>
  <c r="K88" i="1" s="1"/>
  <c r="L88" i="1" s="1"/>
  <c r="J89" i="1"/>
  <c r="K89" i="1" s="1"/>
  <c r="L89" i="1" s="1"/>
  <c r="J90" i="1"/>
  <c r="K90" i="1" s="1"/>
  <c r="L90" i="1" s="1"/>
  <c r="J91" i="1"/>
  <c r="K91" i="1" s="1"/>
  <c r="L91" i="1" s="1"/>
  <c r="J92" i="1"/>
  <c r="K92" i="1" s="1"/>
  <c r="J93" i="1"/>
  <c r="K93" i="1" s="1"/>
  <c r="J94" i="1"/>
  <c r="K94" i="1" s="1"/>
  <c r="L94" i="1" s="1"/>
  <c r="J95" i="1"/>
  <c r="K95" i="1" s="1"/>
  <c r="J96" i="1"/>
  <c r="K96" i="1" s="1"/>
  <c r="L96" i="1" s="1"/>
  <c r="J97" i="1"/>
  <c r="K97" i="1" s="1"/>
  <c r="L97" i="1" s="1"/>
  <c r="J98" i="1"/>
  <c r="K98" i="1" s="1"/>
  <c r="L98" i="1" s="1"/>
  <c r="J99" i="1"/>
  <c r="K99" i="1" s="1"/>
  <c r="L99" i="1" s="1"/>
  <c r="J100" i="1"/>
  <c r="K100" i="1" s="1"/>
  <c r="L100" i="1" s="1"/>
  <c r="J101" i="1"/>
  <c r="K101" i="1" s="1"/>
  <c r="L101" i="1" s="1"/>
  <c r="J102" i="1"/>
  <c r="K102" i="1" s="1"/>
  <c r="L102" i="1" s="1"/>
  <c r="J103" i="1"/>
  <c r="J104" i="1"/>
  <c r="K104" i="1" s="1"/>
  <c r="J105" i="1"/>
  <c r="K105" i="1" s="1"/>
  <c r="J106" i="1"/>
  <c r="J107" i="1"/>
  <c r="K107" i="1" s="1"/>
  <c r="J108" i="1"/>
  <c r="K108" i="1" s="1"/>
  <c r="L108" i="1" s="1"/>
  <c r="J109" i="1"/>
  <c r="K109" i="1" s="1"/>
  <c r="L109" i="1" s="1"/>
  <c r="J2" i="1"/>
  <c r="K2" i="1" s="1"/>
  <c r="L2" i="1" s="1"/>
  <c r="N15" i="1" l="1"/>
  <c r="O15" i="1" s="1"/>
  <c r="M15" i="1"/>
  <c r="N14" i="1"/>
  <c r="O14" i="1" s="1"/>
  <c r="M14" i="1"/>
  <c r="N2" i="1"/>
  <c r="M2" i="1"/>
  <c r="N63" i="1"/>
  <c r="O63" i="1" s="1"/>
  <c r="M63" i="1"/>
  <c r="N74" i="1"/>
  <c r="O74" i="1" s="1"/>
  <c r="M74" i="1"/>
  <c r="N85" i="1"/>
  <c r="O85" i="1" s="1"/>
  <c r="M85" i="1"/>
  <c r="N13" i="1"/>
  <c r="O13" i="1" s="1"/>
  <c r="M13" i="1"/>
  <c r="M36" i="1"/>
  <c r="N36" i="1"/>
  <c r="O36" i="1" s="1"/>
  <c r="N99" i="1"/>
  <c r="O99" i="1" s="1"/>
  <c r="M99" i="1"/>
  <c r="N27" i="1"/>
  <c r="O27" i="1" s="1"/>
  <c r="M27" i="1"/>
  <c r="N86" i="1"/>
  <c r="O86" i="1" s="1"/>
  <c r="M86" i="1"/>
  <c r="N38" i="1"/>
  <c r="O38" i="1" s="1"/>
  <c r="M38" i="1"/>
  <c r="N61" i="1"/>
  <c r="O61" i="1" s="1"/>
  <c r="M61" i="1"/>
  <c r="M72" i="1"/>
  <c r="N72" i="1"/>
  <c r="O72" i="1" s="1"/>
  <c r="M12" i="1"/>
  <c r="N12" i="1"/>
  <c r="O12" i="1" s="1"/>
  <c r="N46" i="1"/>
  <c r="O46" i="1" s="1"/>
  <c r="M46" i="1"/>
  <c r="N70" i="1"/>
  <c r="O70" i="1" s="1"/>
  <c r="M70" i="1"/>
  <c r="N43" i="1"/>
  <c r="O43" i="1" s="1"/>
  <c r="M43" i="1"/>
  <c r="N75" i="1"/>
  <c r="O75" i="1" s="1"/>
  <c r="M75" i="1"/>
  <c r="N3" i="1"/>
  <c r="O3" i="1" s="1"/>
  <c r="M3" i="1"/>
  <c r="N62" i="1"/>
  <c r="O62" i="1" s="1"/>
  <c r="M62" i="1"/>
  <c r="N19" i="1"/>
  <c r="O19" i="1" s="1"/>
  <c r="M19" i="1"/>
  <c r="N97" i="1"/>
  <c r="O97" i="1" s="1"/>
  <c r="M97" i="1"/>
  <c r="N37" i="1"/>
  <c r="O37" i="1" s="1"/>
  <c r="M37" i="1"/>
  <c r="M108" i="1"/>
  <c r="N108" i="1"/>
  <c r="O108" i="1" s="1"/>
  <c r="M48" i="1"/>
  <c r="N48" i="1"/>
  <c r="O48" i="1" s="1"/>
  <c r="N67" i="1"/>
  <c r="O67" i="1" s="1"/>
  <c r="M67" i="1"/>
  <c r="N90" i="1"/>
  <c r="O90" i="1" s="1"/>
  <c r="M90" i="1"/>
  <c r="N66" i="1"/>
  <c r="O66" i="1" s="1"/>
  <c r="M66" i="1"/>
  <c r="N87" i="1"/>
  <c r="O87" i="1" s="1"/>
  <c r="M87" i="1"/>
  <c r="N39" i="1"/>
  <c r="O39" i="1" s="1"/>
  <c r="M39" i="1"/>
  <c r="N22" i="1"/>
  <c r="O22" i="1" s="1"/>
  <c r="M22" i="1"/>
  <c r="N50" i="1"/>
  <c r="O50" i="1" s="1"/>
  <c r="M50" i="1"/>
  <c r="N73" i="1"/>
  <c r="O73" i="1" s="1"/>
  <c r="M73" i="1"/>
  <c r="N25" i="1"/>
  <c r="O25" i="1" s="1"/>
  <c r="M25" i="1"/>
  <c r="M84" i="1"/>
  <c r="N84" i="1"/>
  <c r="O84" i="1" s="1"/>
  <c r="M24" i="1"/>
  <c r="N24" i="1"/>
  <c r="O24" i="1" s="1"/>
  <c r="N82" i="1"/>
  <c r="O82" i="1" s="1"/>
  <c r="M82" i="1"/>
  <c r="N91" i="1"/>
  <c r="O91" i="1" s="1"/>
  <c r="M91" i="1"/>
  <c r="N101" i="1"/>
  <c r="O101" i="1" s="1"/>
  <c r="M101" i="1"/>
  <c r="M17" i="1"/>
  <c r="N17" i="1"/>
  <c r="O17" i="1" s="1"/>
  <c r="N51" i="1"/>
  <c r="O51" i="1" s="1"/>
  <c r="M51" i="1"/>
  <c r="N98" i="1"/>
  <c r="O98" i="1" s="1"/>
  <c r="M98" i="1"/>
  <c r="N26" i="1"/>
  <c r="O26" i="1" s="1"/>
  <c r="M26" i="1"/>
  <c r="N109" i="1"/>
  <c r="O109" i="1" s="1"/>
  <c r="M109" i="1"/>
  <c r="N49" i="1"/>
  <c r="O49" i="1" s="1"/>
  <c r="M49" i="1"/>
  <c r="M96" i="1"/>
  <c r="N96" i="1"/>
  <c r="O96" i="1" s="1"/>
  <c r="M60" i="1"/>
  <c r="N60" i="1"/>
  <c r="O60" i="1" s="1"/>
  <c r="N94" i="1"/>
  <c r="O94" i="1" s="1"/>
  <c r="M94" i="1"/>
  <c r="M102" i="1"/>
  <c r="N102" i="1"/>
  <c r="O102" i="1" s="1"/>
  <c r="M78" i="1"/>
  <c r="N78" i="1"/>
  <c r="O78" i="1" s="1"/>
  <c r="M89" i="1"/>
  <c r="N89" i="1"/>
  <c r="O89" i="1" s="1"/>
  <c r="N77" i="1"/>
  <c r="O77" i="1" s="1"/>
  <c r="M77" i="1"/>
  <c r="N65" i="1"/>
  <c r="O65" i="1" s="1"/>
  <c r="M65" i="1"/>
  <c r="N53" i="1"/>
  <c r="O53" i="1" s="1"/>
  <c r="M53" i="1"/>
  <c r="N41" i="1"/>
  <c r="O41" i="1" s="1"/>
  <c r="M41" i="1"/>
  <c r="M29" i="1"/>
  <c r="N29" i="1"/>
  <c r="O29" i="1" s="1"/>
  <c r="N5" i="1"/>
  <c r="O5" i="1" s="1"/>
  <c r="M5" i="1"/>
  <c r="N34" i="1"/>
  <c r="O34" i="1" s="1"/>
  <c r="M34" i="1"/>
  <c r="N100" i="1"/>
  <c r="O100" i="1" s="1"/>
  <c r="M100" i="1"/>
  <c r="M88" i="1"/>
  <c r="N88" i="1"/>
  <c r="O88" i="1" s="1"/>
  <c r="M76" i="1"/>
  <c r="N76" i="1"/>
  <c r="O76" i="1" s="1"/>
  <c r="N64" i="1"/>
  <c r="O64" i="1" s="1"/>
  <c r="M64" i="1"/>
  <c r="N52" i="1"/>
  <c r="O52" i="1" s="1"/>
  <c r="M52" i="1"/>
  <c r="M40" i="1"/>
  <c r="N40" i="1"/>
  <c r="O40" i="1" s="1"/>
  <c r="M28" i="1"/>
  <c r="N28" i="1"/>
  <c r="O28" i="1" s="1"/>
  <c r="M16" i="1"/>
  <c r="N16" i="1"/>
  <c r="O16" i="1" s="1"/>
  <c r="N4" i="1"/>
  <c r="O4" i="1" s="1"/>
  <c r="M4" i="1"/>
  <c r="M79" i="1"/>
  <c r="M107" i="1"/>
  <c r="M95" i="1"/>
  <c r="M83" i="1"/>
  <c r="M71" i="1"/>
  <c r="M59" i="1"/>
  <c r="M47" i="1"/>
  <c r="M35" i="1"/>
  <c r="M23" i="1"/>
  <c r="M11" i="1"/>
  <c r="M106" i="1"/>
  <c r="M58" i="1"/>
  <c r="M10" i="1"/>
  <c r="M7" i="1"/>
  <c r="M31" i="1"/>
  <c r="N103" i="1"/>
  <c r="O103" i="1" s="1"/>
  <c r="M18" i="1"/>
  <c r="M55" i="1"/>
  <c r="M42" i="1"/>
  <c r="N54" i="1"/>
  <c r="O54" i="1" s="1"/>
  <c r="N6" i="1"/>
  <c r="O6" i="1" s="1"/>
  <c r="N30" i="1"/>
  <c r="O30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2" i="1"/>
  <c r="O2" i="1" l="1"/>
  <c r="O110" i="1" s="1"/>
  <c r="N110" i="1"/>
  <c r="M110" i="1"/>
  <c r="E8" i="1"/>
  <c r="F8" i="1" s="1"/>
  <c r="D9" i="1"/>
  <c r="E9" i="1" s="1"/>
  <c r="F9" i="1" s="1"/>
  <c r="D10" i="1"/>
  <c r="E10" i="1" s="1"/>
  <c r="F10" i="1" s="1"/>
  <c r="D11" i="1"/>
  <c r="E11" i="1" s="1"/>
  <c r="F11" i="1" s="1"/>
  <c r="D12" i="1"/>
  <c r="E12" i="1" s="1"/>
  <c r="F12" i="1" s="1"/>
  <c r="D13" i="1"/>
  <c r="E13" i="1" s="1"/>
  <c r="F13" i="1" s="1"/>
  <c r="D14" i="1"/>
  <c r="E14" i="1" s="1"/>
  <c r="F14" i="1" s="1"/>
  <c r="D15" i="1"/>
  <c r="E15" i="1" s="1"/>
  <c r="F15" i="1" s="1"/>
  <c r="D16" i="1"/>
  <c r="E16" i="1" s="1"/>
  <c r="F16" i="1" s="1"/>
  <c r="D17" i="1"/>
  <c r="E17" i="1" s="1"/>
  <c r="F17" i="1" s="1"/>
  <c r="D18" i="1"/>
  <c r="E18" i="1" s="1"/>
  <c r="F18" i="1" s="1"/>
  <c r="D19" i="1"/>
  <c r="E19" i="1" s="1"/>
  <c r="F19" i="1" s="1"/>
  <c r="D20" i="1"/>
  <c r="E20" i="1" s="1"/>
  <c r="F20" i="1" s="1"/>
  <c r="D21" i="1"/>
  <c r="E21" i="1" s="1"/>
  <c r="F21" i="1" s="1"/>
  <c r="D22" i="1"/>
  <c r="E22" i="1" s="1"/>
  <c r="F22" i="1" s="1"/>
  <c r="D23" i="1"/>
  <c r="E23" i="1" s="1"/>
  <c r="F23" i="1" s="1"/>
  <c r="D24" i="1"/>
  <c r="E24" i="1" s="1"/>
  <c r="F24" i="1" s="1"/>
  <c r="D25" i="1"/>
  <c r="E25" i="1" s="1"/>
  <c r="F25" i="1" s="1"/>
  <c r="D26" i="1"/>
  <c r="E26" i="1" s="1"/>
  <c r="F26" i="1" s="1"/>
  <c r="D27" i="1"/>
  <c r="E27" i="1" s="1"/>
  <c r="F27" i="1" s="1"/>
  <c r="D28" i="1"/>
  <c r="E28" i="1" s="1"/>
  <c r="F28" i="1" s="1"/>
  <c r="D29" i="1"/>
  <c r="E29" i="1" s="1"/>
  <c r="F29" i="1" s="1"/>
  <c r="D30" i="1"/>
  <c r="E30" i="1" s="1"/>
  <c r="F30" i="1" s="1"/>
  <c r="D31" i="1"/>
  <c r="E31" i="1" s="1"/>
  <c r="F31" i="1" s="1"/>
  <c r="D32" i="1"/>
  <c r="E32" i="1" s="1"/>
  <c r="F32" i="1" s="1"/>
  <c r="D33" i="1"/>
  <c r="E33" i="1" s="1"/>
  <c r="F33" i="1" s="1"/>
  <c r="D34" i="1"/>
  <c r="E34" i="1" s="1"/>
  <c r="F34" i="1" s="1"/>
  <c r="D35" i="1"/>
  <c r="E35" i="1" s="1"/>
  <c r="F35" i="1" s="1"/>
  <c r="D36" i="1"/>
  <c r="E36" i="1" s="1"/>
  <c r="F36" i="1" s="1"/>
  <c r="D37" i="1"/>
  <c r="E37" i="1" s="1"/>
  <c r="F37" i="1" s="1"/>
  <c r="D38" i="1"/>
  <c r="E38" i="1" s="1"/>
  <c r="F38" i="1" s="1"/>
  <c r="D39" i="1"/>
  <c r="E39" i="1" s="1"/>
  <c r="F39" i="1" s="1"/>
  <c r="D40" i="1"/>
  <c r="E40" i="1" s="1"/>
  <c r="F40" i="1" s="1"/>
  <c r="D41" i="1"/>
  <c r="E41" i="1" s="1"/>
  <c r="F41" i="1" s="1"/>
  <c r="D42" i="1"/>
  <c r="E42" i="1" s="1"/>
  <c r="F42" i="1" s="1"/>
  <c r="D43" i="1"/>
  <c r="E43" i="1" s="1"/>
  <c r="F43" i="1" s="1"/>
  <c r="D44" i="1"/>
  <c r="E44" i="1" s="1"/>
  <c r="F44" i="1" s="1"/>
  <c r="D45" i="1"/>
  <c r="E45" i="1" s="1"/>
  <c r="F45" i="1" s="1"/>
  <c r="D46" i="1"/>
  <c r="E46" i="1" s="1"/>
  <c r="F46" i="1" s="1"/>
  <c r="D47" i="1"/>
  <c r="E47" i="1" s="1"/>
  <c r="F47" i="1" s="1"/>
  <c r="D48" i="1"/>
  <c r="E48" i="1" s="1"/>
  <c r="F48" i="1" s="1"/>
  <c r="D49" i="1"/>
  <c r="E49" i="1" s="1"/>
  <c r="F49" i="1" s="1"/>
  <c r="D50" i="1"/>
  <c r="E50" i="1" s="1"/>
  <c r="F50" i="1" s="1"/>
  <c r="D51" i="1"/>
  <c r="E51" i="1" s="1"/>
  <c r="F51" i="1" s="1"/>
  <c r="D52" i="1"/>
  <c r="E52" i="1" s="1"/>
  <c r="F52" i="1" s="1"/>
  <c r="D53" i="1"/>
  <c r="E53" i="1" s="1"/>
  <c r="F53" i="1" s="1"/>
  <c r="D54" i="1"/>
  <c r="E54" i="1" s="1"/>
  <c r="F54" i="1" s="1"/>
  <c r="D55" i="1"/>
  <c r="E55" i="1" s="1"/>
  <c r="F55" i="1" s="1"/>
  <c r="D56" i="1"/>
  <c r="E56" i="1" s="1"/>
  <c r="F56" i="1" s="1"/>
  <c r="D57" i="1"/>
  <c r="E57" i="1" s="1"/>
  <c r="F57" i="1" s="1"/>
  <c r="D58" i="1"/>
  <c r="E58" i="1" s="1"/>
  <c r="F58" i="1" s="1"/>
  <c r="D59" i="1"/>
  <c r="E59" i="1" s="1"/>
  <c r="F59" i="1" s="1"/>
  <c r="D60" i="1"/>
  <c r="E60" i="1" s="1"/>
  <c r="F60" i="1" s="1"/>
  <c r="D61" i="1"/>
  <c r="E61" i="1" s="1"/>
  <c r="F61" i="1" s="1"/>
  <c r="D62" i="1"/>
  <c r="E62" i="1" s="1"/>
  <c r="F62" i="1" s="1"/>
  <c r="D63" i="1"/>
  <c r="E63" i="1" s="1"/>
  <c r="F63" i="1" s="1"/>
  <c r="D64" i="1"/>
  <c r="E64" i="1" s="1"/>
  <c r="F64" i="1" s="1"/>
  <c r="D65" i="1"/>
  <c r="E65" i="1" s="1"/>
  <c r="F65" i="1" s="1"/>
  <c r="D66" i="1"/>
  <c r="E66" i="1" s="1"/>
  <c r="F66" i="1" s="1"/>
  <c r="D67" i="1"/>
  <c r="E67" i="1" s="1"/>
  <c r="F67" i="1" s="1"/>
  <c r="D68" i="1"/>
  <c r="E68" i="1" s="1"/>
  <c r="F68" i="1" s="1"/>
  <c r="D69" i="1"/>
  <c r="E69" i="1" s="1"/>
  <c r="F69" i="1" s="1"/>
  <c r="D70" i="1"/>
  <c r="E70" i="1" s="1"/>
  <c r="F70" i="1" s="1"/>
  <c r="D71" i="1"/>
  <c r="E71" i="1" s="1"/>
  <c r="F71" i="1" s="1"/>
  <c r="D72" i="1"/>
  <c r="E72" i="1" s="1"/>
  <c r="F72" i="1" s="1"/>
  <c r="D73" i="1"/>
  <c r="E73" i="1" s="1"/>
  <c r="F73" i="1" s="1"/>
  <c r="D74" i="1"/>
  <c r="E74" i="1" s="1"/>
  <c r="F74" i="1" s="1"/>
  <c r="D75" i="1"/>
  <c r="E75" i="1" s="1"/>
  <c r="F75" i="1" s="1"/>
  <c r="D76" i="1"/>
  <c r="E76" i="1" s="1"/>
  <c r="F76" i="1" s="1"/>
  <c r="D77" i="1"/>
  <c r="E77" i="1" s="1"/>
  <c r="F77" i="1" s="1"/>
  <c r="D78" i="1"/>
  <c r="E78" i="1" s="1"/>
  <c r="F78" i="1" s="1"/>
  <c r="D79" i="1"/>
  <c r="E79" i="1" s="1"/>
  <c r="F79" i="1" s="1"/>
  <c r="D80" i="1"/>
  <c r="E80" i="1" s="1"/>
  <c r="F80" i="1" s="1"/>
  <c r="D81" i="1"/>
  <c r="E81" i="1" s="1"/>
  <c r="F81" i="1" s="1"/>
  <c r="D82" i="1"/>
  <c r="E82" i="1" s="1"/>
  <c r="F82" i="1" s="1"/>
  <c r="D83" i="1"/>
  <c r="E83" i="1" s="1"/>
  <c r="F83" i="1" s="1"/>
  <c r="D84" i="1"/>
  <c r="E84" i="1" s="1"/>
  <c r="F84" i="1" s="1"/>
  <c r="D85" i="1"/>
  <c r="E85" i="1" s="1"/>
  <c r="F85" i="1" s="1"/>
  <c r="D86" i="1"/>
  <c r="E86" i="1" s="1"/>
  <c r="F86" i="1" s="1"/>
  <c r="D87" i="1"/>
  <c r="E87" i="1" s="1"/>
  <c r="F87" i="1" s="1"/>
  <c r="D88" i="1"/>
  <c r="E88" i="1" s="1"/>
  <c r="F88" i="1" s="1"/>
  <c r="D89" i="1"/>
  <c r="E89" i="1" s="1"/>
  <c r="F89" i="1" s="1"/>
  <c r="D90" i="1"/>
  <c r="E90" i="1" s="1"/>
  <c r="F90" i="1" s="1"/>
  <c r="D91" i="1"/>
  <c r="E91" i="1" s="1"/>
  <c r="F91" i="1" s="1"/>
  <c r="D92" i="1"/>
  <c r="E92" i="1" s="1"/>
  <c r="F92" i="1" s="1"/>
  <c r="D93" i="1"/>
  <c r="E93" i="1" s="1"/>
  <c r="F93" i="1" s="1"/>
  <c r="D94" i="1"/>
  <c r="E94" i="1" s="1"/>
  <c r="F94" i="1" s="1"/>
  <c r="D95" i="1"/>
  <c r="E95" i="1" s="1"/>
  <c r="F95" i="1" s="1"/>
  <c r="D96" i="1"/>
  <c r="E96" i="1" s="1"/>
  <c r="F96" i="1" s="1"/>
  <c r="D97" i="1"/>
  <c r="E97" i="1" s="1"/>
  <c r="F97" i="1" s="1"/>
  <c r="D98" i="1"/>
  <c r="E98" i="1" s="1"/>
  <c r="F98" i="1" s="1"/>
  <c r="D99" i="1"/>
  <c r="E99" i="1" s="1"/>
  <c r="F99" i="1" s="1"/>
  <c r="D100" i="1"/>
  <c r="E100" i="1" s="1"/>
  <c r="F100" i="1" s="1"/>
  <c r="D101" i="1"/>
  <c r="E101" i="1" s="1"/>
  <c r="F101" i="1" s="1"/>
  <c r="D102" i="1"/>
  <c r="E102" i="1" s="1"/>
  <c r="F102" i="1" s="1"/>
  <c r="D103" i="1"/>
  <c r="E103" i="1" s="1"/>
  <c r="F103" i="1" s="1"/>
  <c r="D104" i="1"/>
  <c r="E104" i="1" s="1"/>
  <c r="F104" i="1" s="1"/>
  <c r="D8" i="1"/>
</calcChain>
</file>

<file path=xl/sharedStrings.xml><?xml version="1.0" encoding="utf-8"?>
<sst xmlns="http://schemas.openxmlformats.org/spreadsheetml/2006/main" count="57" uniqueCount="55">
  <si>
    <t>Date</t>
  </si>
  <si>
    <t>Sales</t>
  </si>
  <si>
    <t>Month</t>
  </si>
  <si>
    <t>12MA</t>
  </si>
  <si>
    <t>Center</t>
  </si>
  <si>
    <t>St</t>
  </si>
  <si>
    <t>t</t>
  </si>
  <si>
    <t>Scaled St</t>
  </si>
  <si>
    <t>Yt/St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</si>
  <si>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</si>
  <si>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</si>
  <si>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</si>
  <si>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</si>
  <si>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</si>
  <si>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</si>
  <si>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</si>
  <si>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</si>
  <si>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</si>
  <si>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</si>
  <si>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</si>
  <si>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</si>
  <si>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</si>
  <si>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</si>
  <si>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</si>
  <si>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</si>
  <si>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</si>
  <si>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</si>
  <si>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</si>
  <si>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</si>
  <si>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</si>
  <si>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</si>
  <si>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</si>
  <si>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</si>
  <si>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SCALE INDEX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</si>
  <si>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</si>
  <si>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</si>
  <si>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</si>
  <si>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</si>
  <si>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</si>
  <si>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</si>
  <si>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</si>
  <si>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</si>
  <si>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</si>
  <si>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</si>
  <si>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</si>
  <si>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</si>
  <si>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Forecast prediction</t>
  </si>
  <si>
    <t>Adjustment</t>
  </si>
  <si>
    <t>error</t>
  </si>
  <si>
    <t>Squared error</t>
  </si>
  <si>
    <t>MSE = 131835.7161</t>
  </si>
  <si>
    <t>Absolute error</t>
  </si>
  <si>
    <t>MAE = 293.9375041</t>
  </si>
  <si>
    <t>APE</t>
  </si>
  <si>
    <t>MAPE = 0.033636548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</si>
</sst>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0" borderId="0" xfId="0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1"/>
  <sheetViews>
    <sheetView tabSelected="1" topLeftCell="J103" workbookViewId="0">
      <selection activeCell="X33" sqref="X33"/>
    </sheetView>
  </sheetViews>
  <sheetFormatPr defaultRowHeight="14.5" x14ac:dyDescent="0.35"/>
  <cols>
    <col min="1" max="1" width="11.81640625" customWidth="1"/>
    <col min="4" max="4" width="14" customWidth="1"/>
    <col min="5" max="5" width="12.54296875" customWidth="1"/>
    <col min="7" max="7" width="18.26953125" customWidth="1"/>
    <col min="8" max="8" width="18" customWidth="1"/>
    <col min="10" max="10" width="22.1796875" customWidth="1"/>
    <col min="11" max="11" width="26.1796875" customWidth="1"/>
    <col min="12" max="12" width="17.6328125" customWidth="1"/>
    <col min="13" max="13" width="28.54296875" customWidth="1"/>
    <col min="14" max="14" width="18.81640625" customWidth="1"/>
    <col min="15" max="15" width="24.90625" customWidth="1"/>
    <col min="17" max="17" width="21.1796875" customWidth="1"/>
    <col min="18" max="18" width="20.36328125" customWidth="1"/>
    <col min="19" max="19" width="18" customWidth="1"/>
  </cols>
  <sheetData>
    <row r="1" spans="1:22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6</v>
      </c>
      <c r="J1" t="s">
        <v>46</v>
      </c>
      <c r="K1" t="s">
        <v>47</v>
      </c>
      <c r="L1" t="s">
        <v>48</v>
      </c>
      <c r="M1" t="s">
        <v>49</v>
      </c>
      <c r="N1" t="s">
        <v>51</v>
      </c>
      <c r="O1" t="s">
        <v>53</v>
      </c>
    </row>
    <row r="2" spans="1:22" x14ac:dyDescent="0.35">
      <c r="A2" s="1">
        <v>37987</v>
      </c>
      <c r="B2">
        <v>1</v>
      </c>
      <c r="C2">
        <v>5629</v>
      </c>
      <c r="G2">
        <v>0.76041695462442593</v>
      </c>
      <c r="H2">
        <f>C2/G2</f>
        <v>7402.5177447288688</v>
      </c>
      <c r="I2">
        <v>1</v>
      </c>
      <c r="J2">
        <f>$R$21*I2+$R$20</f>
        <v>7274.0564446741355</v>
      </c>
      <c r="K2">
        <f>J2*G2</f>
        <v>5531.3158494252848</v>
      </c>
      <c r="L2">
        <f>C2-K2</f>
        <v>97.684150574715204</v>
      </c>
      <c r="M2">
        <f>L2^2</f>
        <v>9542.1932735036335</v>
      </c>
      <c r="N2">
        <f>ABS(L2)</f>
        <v>97.684150574715204</v>
      </c>
      <c r="O2">
        <f>N2/C2</f>
        <v>1.7353730782504035E-2</v>
      </c>
    </row>
    <row r="3" spans="1:22" x14ac:dyDescent="0.35">
      <c r="A3" s="1">
        <v>38018</v>
      </c>
      <c r="B3">
        <v>2</v>
      </c>
      <c r="C3">
        <v>5898</v>
      </c>
      <c r="G3">
        <v>0.83017451578218504</v>
      </c>
      <c r="H3">
        <f t="shared" ref="H3:H66" si="0">C3/G3</f>
        <v>7104.5302979975759</v>
      </c>
      <c r="I3">
        <v>2</v>
      </c>
      <c r="J3">
        <f>$R$21*I3+$R$20</f>
        <v>7302.2491563167687</v>
      </c>
      <c r="K3">
        <f t="shared" ref="K3:K66" si="1">J3*G3</f>
        <v>6062.1411574661424</v>
      </c>
      <c r="L3">
        <f t="shared" ref="L3:L66" si="2">C3-K3</f>
        <v>-164.14115746614243</v>
      </c>
      <c r="M3">
        <f t="shared" ref="M3:M66" si="3">L3^2</f>
        <v>26942.319574324963</v>
      </c>
      <c r="N3">
        <f t="shared" ref="N3:N66" si="4">ABS(L3)</f>
        <v>164.14115746614243</v>
      </c>
      <c r="O3">
        <f t="shared" ref="O3:O66" si="5">N3/C3</f>
        <v>2.7829969051567045E-2</v>
      </c>
    </row>
    <row r="4" spans="1:22" x14ac:dyDescent="0.35">
      <c r="A4" s="1">
        <v>38047</v>
      </c>
      <c r="B4">
        <v>3</v>
      </c>
      <c r="C4">
        <v>7045</v>
      </c>
      <c r="G4">
        <v>0.98554121296497021</v>
      </c>
      <c r="H4">
        <f t="shared" si="0"/>
        <v>7148.3565652270754</v>
      </c>
      <c r="I4">
        <v>3</v>
      </c>
      <c r="J4">
        <f>$R$21*I4+$R$20</f>
        <v>7330.4418679594028</v>
      </c>
      <c r="K4">
        <f t="shared" si="1"/>
        <v>7224.4525701179118</v>
      </c>
      <c r="L4">
        <f t="shared" si="2"/>
        <v>-179.45257011791182</v>
      </c>
      <c r="M4">
        <f t="shared" si="3"/>
        <v>32203.224921924058</v>
      </c>
      <c r="N4">
        <f t="shared" si="4"/>
        <v>179.45257011791182</v>
      </c>
      <c r="O4">
        <f t="shared" si="5"/>
        <v>2.5472330747751855E-2</v>
      </c>
      <c r="Q4" t="s">
        <v>9</v>
      </c>
    </row>
    <row r="5" spans="1:22" ht="15" thickBot="1" x14ac:dyDescent="0.4">
      <c r="A5" s="1">
        <v>38078</v>
      </c>
      <c r="B5">
        <v>4</v>
      </c>
      <c r="C5">
        <v>7094</v>
      </c>
      <c r="G5">
        <v>0.96246611871654009</v>
      </c>
      <c r="H5">
        <f t="shared" si="0"/>
        <v>7370.6490670652729</v>
      </c>
      <c r="I5">
        <v>4</v>
      </c>
      <c r="J5">
        <f>$R$21*I5+$R$20</f>
        <v>7358.6345796020369</v>
      </c>
      <c r="K5">
        <f t="shared" si="1"/>
        <v>7082.4364628828907</v>
      </c>
      <c r="L5">
        <f t="shared" si="2"/>
        <v>11.563537117109263</v>
      </c>
      <c r="M5">
        <f t="shared" si="3"/>
        <v>133.7153906587636</v>
      </c>
      <c r="N5">
        <f t="shared" si="4"/>
        <v>11.563537117109263</v>
      </c>
      <c r="O5">
        <f t="shared" si="5"/>
        <v>1.630044702158058E-3</v>
      </c>
    </row>
    <row r="6" spans="1:22" x14ac:dyDescent="0.35">
      <c r="A6" s="1">
        <v>38108</v>
      </c>
      <c r="B6">
        <v>5</v>
      </c>
      <c r="C6">
        <v>7333</v>
      </c>
      <c r="G6">
        <v>1.0700925220273949</v>
      </c>
      <c r="H6">
        <f t="shared" si="0"/>
        <v>6852.6784825174882</v>
      </c>
      <c r="I6">
        <v>5</v>
      </c>
      <c r="J6">
        <f>$R$21*I6+$R$20</f>
        <v>7386.8272912446701</v>
      </c>
      <c r="K6">
        <f t="shared" si="1"/>
        <v>7904.5886458687992</v>
      </c>
      <c r="L6">
        <f t="shared" si="2"/>
        <v>-571.58864586879918</v>
      </c>
      <c r="M6">
        <f t="shared" si="3"/>
        <v>326713.58008612751</v>
      </c>
      <c r="N6">
        <f t="shared" si="4"/>
        <v>571.58864586879918</v>
      </c>
      <c r="O6">
        <f t="shared" si="5"/>
        <v>7.7947449320714471E-2</v>
      </c>
      <c r="Q6" s="5" t="s">
        <v>10</v>
      </c>
      <c r="R6" s="5"/>
    </row>
    <row r="7" spans="1:22" x14ac:dyDescent="0.35">
      <c r="A7" s="1">
        <v>38139</v>
      </c>
      <c r="B7">
        <v>6</v>
      </c>
      <c r="C7">
        <v>7918</v>
      </c>
      <c r="G7">
        <v>1.1274807916790446</v>
      </c>
      <c r="H7">
        <f t="shared" si="0"/>
        <v>7022.7360487521146</v>
      </c>
      <c r="I7">
        <v>6</v>
      </c>
      <c r="J7">
        <f>$R$21*I7+$R$20</f>
        <v>7415.0200028873041</v>
      </c>
      <c r="K7">
        <f t="shared" si="1"/>
        <v>8360.29262317133</v>
      </c>
      <c r="L7">
        <f t="shared" si="2"/>
        <v>-442.29262317132998</v>
      </c>
      <c r="M7">
        <f t="shared" si="3"/>
        <v>195622.7645117761</v>
      </c>
      <c r="N7">
        <f t="shared" si="4"/>
        <v>442.29262317132998</v>
      </c>
      <c r="O7">
        <f t="shared" si="5"/>
        <v>5.5859134020122506E-2</v>
      </c>
      <c r="Q7" s="2" t="s">
        <v>11</v>
      </c>
      <c r="R7" s="2">
        <v>0.92317047403706931</v>
      </c>
    </row>
    <row r="8" spans="1:22" x14ac:dyDescent="0.35">
      <c r="A8" s="1">
        <v>38169</v>
      </c>
      <c r="B8">
        <v>7</v>
      </c>
      <c r="C8">
        <v>7289</v>
      </c>
      <c r="D8">
        <f>(C2+C3+C4+C5+C6+C7+C8+C9+C10+C11+C12+C13)/12</f>
        <v>7243.166666666667</v>
      </c>
      <c r="E8">
        <f>(D8+D9)/2</f>
        <v>7240.166666666667</v>
      </c>
      <c r="F8">
        <f>(C8/E8)</f>
        <v>1.0067447802766971</v>
      </c>
      <c r="G8">
        <v>0.9869194631008632</v>
      </c>
      <c r="H8">
        <f t="shared" si="0"/>
        <v>7385.6077142285158</v>
      </c>
      <c r="I8">
        <v>7</v>
      </c>
      <c r="J8">
        <f>$R$21*I8+$R$20</f>
        <v>7443.2127145299382</v>
      </c>
      <c r="K8">
        <f t="shared" si="1"/>
        <v>7345.8514959694048</v>
      </c>
      <c r="L8">
        <f t="shared" si="2"/>
        <v>-56.851495969404823</v>
      </c>
      <c r="M8">
        <f t="shared" si="3"/>
        <v>3232.092593959253</v>
      </c>
      <c r="N8">
        <f t="shared" si="4"/>
        <v>56.851495969404823</v>
      </c>
      <c r="O8">
        <f t="shared" si="5"/>
        <v>7.7996290258478288E-3</v>
      </c>
      <c r="Q8" s="2" t="s">
        <v>12</v>
      </c>
      <c r="R8" s="2">
        <v>0.85224372413382732</v>
      </c>
    </row>
    <row r="9" spans="1:22" x14ac:dyDescent="0.35">
      <c r="A9" s="1">
        <v>38200</v>
      </c>
      <c r="B9">
        <v>8</v>
      </c>
      <c r="C9">
        <v>7396</v>
      </c>
      <c r="D9">
        <f t="shared" ref="D9:D72" si="6">(C3+C4+C5+C6+C7+C8+C9+C10+C11+C12+C13+C14)/12</f>
        <v>7237.166666666667</v>
      </c>
      <c r="E9">
        <f t="shared" ref="E9:E72" si="7">(D9+D10)/2</f>
        <v>7251.291666666667</v>
      </c>
      <c r="F9">
        <f t="shared" ref="F9:F72" si="8">(C9/E9)</f>
        <v>1.0199562146973815</v>
      </c>
      <c r="G9">
        <v>1.0505245770409877</v>
      </c>
      <c r="H9">
        <f t="shared" si="0"/>
        <v>7040.2922136598763</v>
      </c>
      <c r="I9">
        <v>8</v>
      </c>
      <c r="J9">
        <f>$R$21*I9+$R$20</f>
        <v>7471.4054261725723</v>
      </c>
      <c r="K9">
        <f t="shared" si="1"/>
        <v>7848.8950252316818</v>
      </c>
      <c r="L9">
        <f t="shared" si="2"/>
        <v>-452.89502523168176</v>
      </c>
      <c r="M9">
        <f t="shared" si="3"/>
        <v>205113.90387960564</v>
      </c>
      <c r="N9">
        <f t="shared" si="4"/>
        <v>452.89502523168176</v>
      </c>
      <c r="O9">
        <f t="shared" si="5"/>
        <v>6.1235130507258213E-2</v>
      </c>
      <c r="Q9" s="2" t="s">
        <v>13</v>
      </c>
      <c r="R9" s="2">
        <v>0.85084979700301433</v>
      </c>
    </row>
    <row r="10" spans="1:22" x14ac:dyDescent="0.35">
      <c r="A10" s="1">
        <v>38231</v>
      </c>
      <c r="B10">
        <v>9</v>
      </c>
      <c r="C10">
        <v>7259</v>
      </c>
      <c r="D10">
        <f t="shared" si="6"/>
        <v>7265.416666666667</v>
      </c>
      <c r="E10">
        <f t="shared" si="7"/>
        <v>7293.666666666667</v>
      </c>
      <c r="F10">
        <f t="shared" si="8"/>
        <v>0.99524701796078785</v>
      </c>
      <c r="G10">
        <v>0.99523185006811066</v>
      </c>
      <c r="H10">
        <f t="shared" si="0"/>
        <v>7293.7778262454285</v>
      </c>
      <c r="I10">
        <v>9</v>
      </c>
      <c r="J10">
        <f>$R$21*I10+$R$20</f>
        <v>7499.5981378152055</v>
      </c>
      <c r="K10">
        <f t="shared" si="1"/>
        <v>7463.8389294651843</v>
      </c>
      <c r="L10">
        <f t="shared" si="2"/>
        <v>-204.83892946518426</v>
      </c>
      <c r="M10">
        <f t="shared" si="3"/>
        <v>41958.987024442737</v>
      </c>
      <c r="N10">
        <f t="shared" si="4"/>
        <v>204.83892946518426</v>
      </c>
      <c r="O10">
        <f t="shared" si="5"/>
        <v>2.8218615438102255E-2</v>
      </c>
      <c r="Q10" s="2" t="s">
        <v>14</v>
      </c>
      <c r="R10" s="2">
        <v>369.40381097360478</v>
      </c>
    </row>
    <row r="11" spans="1:22" ht="15" thickBot="1" x14ac:dyDescent="0.4">
      <c r="A11" s="1">
        <v>38261</v>
      </c>
      <c r="B11">
        <v>10</v>
      </c>
      <c r="C11">
        <v>7268</v>
      </c>
      <c r="D11">
        <f t="shared" si="6"/>
        <v>7321.916666666667</v>
      </c>
      <c r="E11">
        <f t="shared" si="7"/>
        <v>7328.916666666667</v>
      </c>
      <c r="F11">
        <f t="shared" si="8"/>
        <v>0.99168817583317226</v>
      </c>
      <c r="G11">
        <v>1.0236210272722996</v>
      </c>
      <c r="H11">
        <f t="shared" si="0"/>
        <v>7100.2839980411964</v>
      </c>
      <c r="I11">
        <v>10</v>
      </c>
      <c r="J11">
        <f>$R$21*I11+$R$20</f>
        <v>7527.7908494578396</v>
      </c>
      <c r="K11">
        <f t="shared" si="1"/>
        <v>7705.6050024130509</v>
      </c>
      <c r="L11">
        <f t="shared" si="2"/>
        <v>-437.6050024130509</v>
      </c>
      <c r="M11">
        <f t="shared" si="3"/>
        <v>191498.13813692628</v>
      </c>
      <c r="N11">
        <f t="shared" si="4"/>
        <v>437.6050024130509</v>
      </c>
      <c r="O11">
        <f t="shared" si="5"/>
        <v>6.0209824217535894E-2</v>
      </c>
      <c r="Q11" s="3" t="s">
        <v>15</v>
      </c>
      <c r="R11" s="3">
        <v>108</v>
      </c>
    </row>
    <row r="12" spans="1:22" x14ac:dyDescent="0.35">
      <c r="A12" s="1">
        <v>38292</v>
      </c>
      <c r="B12">
        <v>11</v>
      </c>
      <c r="C12">
        <v>7731</v>
      </c>
      <c r="D12">
        <f t="shared" si="6"/>
        <v>7335.916666666667</v>
      </c>
      <c r="E12">
        <f t="shared" si="7"/>
        <v>7373.75</v>
      </c>
      <c r="F12">
        <f t="shared" si="8"/>
        <v>1.0484488896423123</v>
      </c>
      <c r="G12">
        <v>1.0369421162037697</v>
      </c>
      <c r="H12">
        <f t="shared" si="0"/>
        <v>7455.5752719381098</v>
      </c>
      <c r="I12">
        <v>11</v>
      </c>
      <c r="J12">
        <f>$R$21*I12+$R$20</f>
        <v>7555.9835611004737</v>
      </c>
      <c r="K12">
        <f t="shared" si="1"/>
        <v>7835.1175838484214</v>
      </c>
      <c r="L12">
        <f t="shared" si="2"/>
        <v>-104.11758384842142</v>
      </c>
      <c r="M12">
        <f t="shared" si="3"/>
        <v>10840.471266433065</v>
      </c>
      <c r="N12">
        <f t="shared" si="4"/>
        <v>104.11758384842142</v>
      </c>
      <c r="O12">
        <f t="shared" si="5"/>
        <v>1.3467544153204168E-2</v>
      </c>
    </row>
    <row r="13" spans="1:22" ht="15" thickBot="1" x14ac:dyDescent="0.4">
      <c r="A13" s="1">
        <v>38322</v>
      </c>
      <c r="B13">
        <v>12</v>
      </c>
      <c r="C13">
        <v>9058</v>
      </c>
      <c r="D13">
        <f t="shared" si="6"/>
        <v>7411.583333333333</v>
      </c>
      <c r="E13">
        <f t="shared" si="7"/>
        <v>7446.5416666666661</v>
      </c>
      <c r="F13">
        <f t="shared" si="8"/>
        <v>1.2164035877952295</v>
      </c>
      <c r="G13">
        <v>1.170588850519408</v>
      </c>
      <c r="H13">
        <f t="shared" si="0"/>
        <v>7737.9858829005834</v>
      </c>
      <c r="I13">
        <v>12</v>
      </c>
      <c r="J13">
        <f>$R$21*I13+$R$20</f>
        <v>7584.1762727431069</v>
      </c>
      <c r="K13">
        <f t="shared" si="1"/>
        <v>8877.9521852469206</v>
      </c>
      <c r="L13">
        <f t="shared" si="2"/>
        <v>180.04781475307936</v>
      </c>
      <c r="M13">
        <f t="shared" si="3"/>
        <v>32417.215597359183</v>
      </c>
      <c r="N13">
        <f t="shared" si="4"/>
        <v>180.04781475307936</v>
      </c>
      <c r="O13">
        <f t="shared" si="5"/>
        <v>1.987721514165151E-2</v>
      </c>
      <c r="Q13" t="s">
        <v>16</v>
      </c>
    </row>
    <row r="14" spans="1:22" x14ac:dyDescent="0.35">
      <c r="A14" s="1">
        <v>38353</v>
      </c>
      <c r="B14">
        <v>1</v>
      </c>
      <c r="C14">
        <v>5557</v>
      </c>
      <c r="D14">
        <f t="shared" si="6"/>
        <v>7481.5</v>
      </c>
      <c r="E14">
        <f t="shared" si="7"/>
        <v>7484.125</v>
      </c>
      <c r="F14">
        <f t="shared" si="8"/>
        <v>0.74250496885073403</v>
      </c>
      <c r="G14">
        <v>0.76041695462442593</v>
      </c>
      <c r="H14">
        <f t="shared" si="0"/>
        <v>7307.8328490776912</v>
      </c>
      <c r="I14">
        <v>13</v>
      </c>
      <c r="J14">
        <f>$R$21*I14+$R$20</f>
        <v>7612.368984385741</v>
      </c>
      <c r="K14">
        <f t="shared" si="1"/>
        <v>5788.5744405840396</v>
      </c>
      <c r="L14">
        <f t="shared" si="2"/>
        <v>-231.57444058403962</v>
      </c>
      <c r="M14">
        <f t="shared" si="3"/>
        <v>53626.721531810894</v>
      </c>
      <c r="N14">
        <f t="shared" si="4"/>
        <v>231.57444058403962</v>
      </c>
      <c r="O14">
        <f t="shared" si="5"/>
        <v>4.1672564438373152E-2</v>
      </c>
      <c r="Q14" s="4"/>
      <c r="R14" s="4" t="s">
        <v>21</v>
      </c>
      <c r="S14" s="4" t="s">
        <v>22</v>
      </c>
      <c r="T14" s="4" t="s">
        <v>23</v>
      </c>
      <c r="U14" s="4" t="s">
        <v>24</v>
      </c>
      <c r="V14" s="4" t="s">
        <v>25</v>
      </c>
    </row>
    <row r="15" spans="1:22" x14ac:dyDescent="0.35">
      <c r="A15" s="1">
        <v>38384</v>
      </c>
      <c r="B15">
        <v>2</v>
      </c>
      <c r="C15">
        <v>6237</v>
      </c>
      <c r="D15">
        <f t="shared" si="6"/>
        <v>7486.75</v>
      </c>
      <c r="E15">
        <f t="shared" si="7"/>
        <v>7532.5833333333339</v>
      </c>
      <c r="F15">
        <f t="shared" si="8"/>
        <v>0.82800278788817461</v>
      </c>
      <c r="G15">
        <v>0.83017451578218504</v>
      </c>
      <c r="H15">
        <f t="shared" si="0"/>
        <v>7512.8781737217496</v>
      </c>
      <c r="I15">
        <v>14</v>
      </c>
      <c r="J15">
        <f>$R$21*I15+$R$20</f>
        <v>7640.5616960283751</v>
      </c>
      <c r="K15">
        <f t="shared" si="1"/>
        <v>6342.9996063042672</v>
      </c>
      <c r="L15">
        <f t="shared" si="2"/>
        <v>-105.99960630426722</v>
      </c>
      <c r="M15">
        <f t="shared" si="3"/>
        <v>11235.916536659646</v>
      </c>
      <c r="N15">
        <f t="shared" si="4"/>
        <v>105.99960630426722</v>
      </c>
      <c r="O15">
        <f t="shared" si="5"/>
        <v>1.6995287206071383E-2</v>
      </c>
      <c r="Q15" s="2" t="s">
        <v>17</v>
      </c>
      <c r="R15" s="2">
        <v>1</v>
      </c>
      <c r="S15" s="2">
        <v>83430814.568631321</v>
      </c>
      <c r="T15" s="2">
        <v>83430814.568631321</v>
      </c>
      <c r="U15" s="2">
        <v>611.39761562485069</v>
      </c>
      <c r="V15" s="2">
        <v>8.0950796424665008E-46</v>
      </c>
    </row>
    <row r="16" spans="1:22" x14ac:dyDescent="0.35">
      <c r="A16" s="1">
        <v>38412</v>
      </c>
      <c r="B16">
        <v>3</v>
      </c>
      <c r="C16">
        <v>7723</v>
      </c>
      <c r="D16">
        <f t="shared" si="6"/>
        <v>7578.416666666667</v>
      </c>
      <c r="E16">
        <f t="shared" si="7"/>
        <v>7598.5</v>
      </c>
      <c r="F16">
        <f t="shared" si="8"/>
        <v>1.0163848127919983</v>
      </c>
      <c r="G16">
        <v>0.98554121296497021</v>
      </c>
      <c r="H16">
        <f t="shared" si="0"/>
        <v>7836.3034426186941</v>
      </c>
      <c r="I16">
        <v>15</v>
      </c>
      <c r="J16">
        <f>$R$21*I16+$R$20</f>
        <v>7668.7544076710092</v>
      </c>
      <c r="K16">
        <f t="shared" si="1"/>
        <v>7557.8735208665485</v>
      </c>
      <c r="L16">
        <f t="shared" si="2"/>
        <v>165.12647913345154</v>
      </c>
      <c r="M16">
        <f t="shared" si="3"/>
        <v>27266.754111010207</v>
      </c>
      <c r="N16">
        <f t="shared" si="4"/>
        <v>165.12647913345154</v>
      </c>
      <c r="O16">
        <f t="shared" si="5"/>
        <v>2.1381131572374923E-2</v>
      </c>
      <c r="Q16" s="2" t="s">
        <v>18</v>
      </c>
      <c r="R16" s="2">
        <v>106</v>
      </c>
      <c r="S16" s="2">
        <v>14464672.60955321</v>
      </c>
      <c r="T16" s="2">
        <v>136459.17556182275</v>
      </c>
      <c r="U16" s="2"/>
      <c r="V16" s="2"/>
    </row>
    <row r="17" spans="1:25" ht="15" thickBot="1" x14ac:dyDescent="0.4">
      <c r="A17" s="1">
        <v>38443</v>
      </c>
      <c r="B17">
        <v>4</v>
      </c>
      <c r="C17">
        <v>7262</v>
      </c>
      <c r="D17">
        <f t="shared" si="6"/>
        <v>7618.583333333333</v>
      </c>
      <c r="E17">
        <f t="shared" si="7"/>
        <v>7637</v>
      </c>
      <c r="F17">
        <f t="shared" si="8"/>
        <v>0.95089694906376854</v>
      </c>
      <c r="G17">
        <v>0.96246611871654009</v>
      </c>
      <c r="H17">
        <f t="shared" si="0"/>
        <v>7545.2006660597699</v>
      </c>
      <c r="I17">
        <v>16</v>
      </c>
      <c r="J17">
        <f>$R$21*I17+$R$20</f>
        <v>7696.9471193136424</v>
      </c>
      <c r="K17">
        <f t="shared" si="1"/>
        <v>7408.0508198922553</v>
      </c>
      <c r="L17">
        <f t="shared" si="2"/>
        <v>-146.05081989225528</v>
      </c>
      <c r="M17">
        <f t="shared" si="3"/>
        <v>21330.841991199988</v>
      </c>
      <c r="N17">
        <f t="shared" si="4"/>
        <v>146.05081989225528</v>
      </c>
      <c r="O17">
        <f t="shared" si="5"/>
        <v>2.01116524225083E-2</v>
      </c>
      <c r="Q17" s="3" t="s">
        <v>19</v>
      </c>
      <c r="R17" s="3">
        <v>107</v>
      </c>
      <c r="S17" s="3">
        <v>97895487.178184539</v>
      </c>
      <c r="T17" s="3"/>
      <c r="U17" s="3"/>
      <c r="V17" s="3"/>
    </row>
    <row r="18" spans="1:25" ht="15" thickBot="1" x14ac:dyDescent="0.4">
      <c r="A18" s="1">
        <v>38473</v>
      </c>
      <c r="B18">
        <v>5</v>
      </c>
      <c r="C18">
        <v>8241</v>
      </c>
      <c r="D18">
        <f t="shared" si="6"/>
        <v>7655.416666666667</v>
      </c>
      <c r="E18">
        <f t="shared" si="7"/>
        <v>7676.916666666667</v>
      </c>
      <c r="F18">
        <f t="shared" si="8"/>
        <v>1.0734778502654061</v>
      </c>
      <c r="G18">
        <v>1.0700925220273949</v>
      </c>
      <c r="H18">
        <f t="shared" si="0"/>
        <v>7701.203242114635</v>
      </c>
      <c r="I18">
        <v>17</v>
      </c>
      <c r="J18">
        <f>$R$21*I18+$R$20</f>
        <v>7725.1398309562765</v>
      </c>
      <c r="K18">
        <f t="shared" si="1"/>
        <v>8266.6143647222852</v>
      </c>
      <c r="L18">
        <f t="shared" si="2"/>
        <v>-25.614364722285245</v>
      </c>
      <c r="M18">
        <f t="shared" si="3"/>
        <v>656.09568012625084</v>
      </c>
      <c r="N18">
        <f t="shared" si="4"/>
        <v>25.614364722285245</v>
      </c>
      <c r="O18">
        <f t="shared" si="5"/>
        <v>3.1081622038933677E-3</v>
      </c>
    </row>
    <row r="19" spans="1:25" x14ac:dyDescent="0.35">
      <c r="A19" s="1">
        <v>38504</v>
      </c>
      <c r="B19">
        <v>6</v>
      </c>
      <c r="C19">
        <v>8757</v>
      </c>
      <c r="D19">
        <f t="shared" si="6"/>
        <v>7698.416666666667</v>
      </c>
      <c r="E19">
        <f t="shared" si="7"/>
        <v>7691.916666666667</v>
      </c>
      <c r="F19">
        <f t="shared" si="8"/>
        <v>1.1384678721168326</v>
      </c>
      <c r="G19">
        <v>1.1274807916790446</v>
      </c>
      <c r="H19">
        <f t="shared" si="0"/>
        <v>7766.87289453426</v>
      </c>
      <c r="I19">
        <v>18</v>
      </c>
      <c r="J19">
        <f>$R$21*I19+$R$20</f>
        <v>7753.3325425989105</v>
      </c>
      <c r="K19">
        <f t="shared" si="1"/>
        <v>8741.73351328032</v>
      </c>
      <c r="L19">
        <f t="shared" si="2"/>
        <v>15.266486719679961</v>
      </c>
      <c r="M19">
        <f t="shared" si="3"/>
        <v>233.06561676216461</v>
      </c>
      <c r="N19">
        <f t="shared" si="4"/>
        <v>15.266486719679961</v>
      </c>
      <c r="O19">
        <f t="shared" si="5"/>
        <v>1.7433466620623457E-3</v>
      </c>
      <c r="Q19" s="4"/>
      <c r="R19" s="4" t="s">
        <v>26</v>
      </c>
      <c r="S19" s="4" t="s">
        <v>14</v>
      </c>
      <c r="T19" s="4" t="s">
        <v>27</v>
      </c>
      <c r="U19" s="4" t="s">
        <v>28</v>
      </c>
      <c r="V19" s="4" t="s">
        <v>29</v>
      </c>
      <c r="W19" s="4" t="s">
        <v>30</v>
      </c>
      <c r="X19" s="4" t="s">
        <v>31</v>
      </c>
      <c r="Y19" s="4" t="s">
        <v>32</v>
      </c>
    </row>
    <row r="20" spans="1:25" x14ac:dyDescent="0.35">
      <c r="A20" s="1">
        <v>38534</v>
      </c>
      <c r="B20">
        <v>7</v>
      </c>
      <c r="C20">
        <v>7352</v>
      </c>
      <c r="D20">
        <f t="shared" si="6"/>
        <v>7685.416666666667</v>
      </c>
      <c r="E20">
        <f t="shared" si="7"/>
        <v>7706.625</v>
      </c>
      <c r="F20">
        <f t="shared" si="8"/>
        <v>0.95398439654193634</v>
      </c>
      <c r="G20">
        <v>0.9869194631008632</v>
      </c>
      <c r="H20">
        <f t="shared" si="0"/>
        <v>7449.4427102494228</v>
      </c>
      <c r="I20">
        <v>19</v>
      </c>
      <c r="J20">
        <f>$R$21*I20+$R$20</f>
        <v>7781.5252542415437</v>
      </c>
      <c r="K20">
        <f t="shared" si="1"/>
        <v>7679.738726021872</v>
      </c>
      <c r="L20">
        <f t="shared" si="2"/>
        <v>-327.73872602187203</v>
      </c>
      <c r="M20">
        <f t="shared" si="3"/>
        <v>107412.6725344397</v>
      </c>
      <c r="N20">
        <f t="shared" si="4"/>
        <v>327.73872602187203</v>
      </c>
      <c r="O20">
        <f t="shared" si="5"/>
        <v>4.4578172745085964E-2</v>
      </c>
      <c r="Q20" s="2" t="s">
        <v>20</v>
      </c>
      <c r="R20" s="2">
        <v>7245.8637330315014</v>
      </c>
      <c r="S20" s="2">
        <v>71.588369285665976</v>
      </c>
      <c r="T20" s="2">
        <v>101.21565563419432</v>
      </c>
      <c r="U20" s="2">
        <v>2.7445720512192223E-107</v>
      </c>
      <c r="V20" s="2">
        <v>7103.9328281114831</v>
      </c>
      <c r="W20" s="2">
        <v>7387.7946379515197</v>
      </c>
      <c r="X20" s="2">
        <v>7103.9328281114831</v>
      </c>
      <c r="Y20" s="2">
        <v>7387.7946379515197</v>
      </c>
    </row>
    <row r="21" spans="1:25" ht="15" thickBot="1" x14ac:dyDescent="0.4">
      <c r="A21" s="1">
        <v>38565</v>
      </c>
      <c r="B21">
        <v>8</v>
      </c>
      <c r="C21">
        <v>8496</v>
      </c>
      <c r="D21">
        <f t="shared" si="6"/>
        <v>7727.833333333333</v>
      </c>
      <c r="E21">
        <f t="shared" si="7"/>
        <v>7742.5416666666661</v>
      </c>
      <c r="F21">
        <f t="shared" si="8"/>
        <v>1.09731408183144</v>
      </c>
      <c r="G21">
        <v>1.0505245770409877</v>
      </c>
      <c r="H21">
        <f t="shared" si="0"/>
        <v>8087.3881351073969</v>
      </c>
      <c r="I21">
        <v>20</v>
      </c>
      <c r="J21">
        <f>$R$21*I21+$R$20</f>
        <v>7809.7179658841778</v>
      </c>
      <c r="K21">
        <f t="shared" si="1"/>
        <v>8204.300662919879</v>
      </c>
      <c r="L21">
        <f t="shared" si="2"/>
        <v>291.69933708012104</v>
      </c>
      <c r="M21">
        <f t="shared" si="3"/>
        <v>85088.503252982075</v>
      </c>
      <c r="N21">
        <f t="shared" si="4"/>
        <v>291.69933708012104</v>
      </c>
      <c r="O21">
        <f t="shared" si="5"/>
        <v>3.4333726115833456E-2</v>
      </c>
      <c r="Q21" s="3" t="s">
        <v>6</v>
      </c>
      <c r="R21" s="3">
        <v>28.192711642633821</v>
      </c>
      <c r="S21" s="3">
        <v>1.1401840963063703</v>
      </c>
      <c r="T21" s="3">
        <v>24.726455783731936</v>
      </c>
      <c r="U21" s="3">
        <v>8.0950796424665008E-46</v>
      </c>
      <c r="V21" s="3">
        <v>25.932185775388241</v>
      </c>
      <c r="W21" s="3">
        <v>30.453237509879401</v>
      </c>
      <c r="X21" s="3">
        <v>25.932185775388241</v>
      </c>
      <c r="Y21" s="3">
        <v>30.453237509879401</v>
      </c>
    </row>
    <row r="22" spans="1:25" x14ac:dyDescent="0.35">
      <c r="A22" s="1">
        <v>38596</v>
      </c>
      <c r="B22">
        <v>9</v>
      </c>
      <c r="C22">
        <v>7741</v>
      </c>
      <c r="D22">
        <f t="shared" si="6"/>
        <v>7757.25</v>
      </c>
      <c r="E22">
        <f t="shared" si="7"/>
        <v>7765.5833333333339</v>
      </c>
      <c r="F22">
        <f t="shared" si="8"/>
        <v>0.99683432238402347</v>
      </c>
      <c r="G22">
        <v>0.99523185006811066</v>
      </c>
      <c r="H22">
        <f t="shared" si="0"/>
        <v>7778.0870854065106</v>
      </c>
      <c r="I22">
        <v>21</v>
      </c>
      <c r="J22">
        <f>$R$21*I22+$R$20</f>
        <v>7837.9106775268119</v>
      </c>
      <c r="K22">
        <f t="shared" si="1"/>
        <v>7800.5383442636075</v>
      </c>
      <c r="L22">
        <f t="shared" si="2"/>
        <v>-59.538344263607542</v>
      </c>
      <c r="M22">
        <f t="shared" si="3"/>
        <v>3544.8144376518489</v>
      </c>
      <c r="N22">
        <f t="shared" si="4"/>
        <v>59.538344263607542</v>
      </c>
      <c r="O22">
        <f t="shared" si="5"/>
        <v>7.691298832658254E-3</v>
      </c>
    </row>
    <row r="23" spans="1:25" x14ac:dyDescent="0.35">
      <c r="A23" s="1">
        <v>38626</v>
      </c>
      <c r="B23">
        <v>10</v>
      </c>
      <c r="C23">
        <v>7710</v>
      </c>
      <c r="D23">
        <f t="shared" si="6"/>
        <v>7773.916666666667</v>
      </c>
      <c r="E23">
        <f t="shared" si="7"/>
        <v>7776.9583333333339</v>
      </c>
      <c r="F23">
        <f t="shared" si="8"/>
        <v>0.99139016432088378</v>
      </c>
      <c r="G23">
        <v>1.0236210272722996</v>
      </c>
      <c r="H23">
        <f t="shared" si="0"/>
        <v>7532.0844283018196</v>
      </c>
      <c r="I23">
        <v>22</v>
      </c>
      <c r="J23">
        <f>$R$21*I23+$R$20</f>
        <v>7866.1033891694451</v>
      </c>
      <c r="K23">
        <f t="shared" si="1"/>
        <v>8051.9088318517452</v>
      </c>
      <c r="L23">
        <f t="shared" si="2"/>
        <v>-341.90883185174516</v>
      </c>
      <c r="M23">
        <f t="shared" si="3"/>
        <v>116901.64929822495</v>
      </c>
      <c r="N23">
        <f t="shared" si="4"/>
        <v>341.90883185174516</v>
      </c>
      <c r="O23">
        <f t="shared" si="5"/>
        <v>4.4346151991147234E-2</v>
      </c>
    </row>
    <row r="24" spans="1:25" x14ac:dyDescent="0.35">
      <c r="A24" s="1">
        <v>38657</v>
      </c>
      <c r="B24">
        <v>11</v>
      </c>
      <c r="C24">
        <v>8247</v>
      </c>
      <c r="D24">
        <f t="shared" si="6"/>
        <v>7780</v>
      </c>
      <c r="E24">
        <f t="shared" si="7"/>
        <v>7805.0833333333339</v>
      </c>
      <c r="F24">
        <f t="shared" si="8"/>
        <v>1.0566190837168083</v>
      </c>
      <c r="G24">
        <v>1.0369421162037697</v>
      </c>
      <c r="H24">
        <f t="shared" si="0"/>
        <v>7953.1922477911776</v>
      </c>
      <c r="I24">
        <v>23</v>
      </c>
      <c r="J24">
        <f>$R$21*I24+$R$20</f>
        <v>7894.2961008120792</v>
      </c>
      <c r="K24">
        <f t="shared" si="1"/>
        <v>8185.9281047152454</v>
      </c>
      <c r="L24">
        <f t="shared" si="2"/>
        <v>61.071895284754646</v>
      </c>
      <c r="M24">
        <f t="shared" si="3"/>
        <v>3729.7763936720366</v>
      </c>
      <c r="N24">
        <f t="shared" si="4"/>
        <v>61.071895284754646</v>
      </c>
      <c r="O24">
        <f t="shared" si="5"/>
        <v>7.4053468273014003E-3</v>
      </c>
    </row>
    <row r="25" spans="1:25" x14ac:dyDescent="0.35">
      <c r="A25" s="1">
        <v>38687</v>
      </c>
      <c r="B25">
        <v>12</v>
      </c>
      <c r="C25">
        <v>8902</v>
      </c>
      <c r="D25">
        <f t="shared" si="6"/>
        <v>7830.166666666667</v>
      </c>
      <c r="E25">
        <f t="shared" si="7"/>
        <v>7853.916666666667</v>
      </c>
      <c r="F25">
        <f t="shared" si="8"/>
        <v>1.1334472184791027</v>
      </c>
      <c r="G25">
        <v>1.170588850519408</v>
      </c>
      <c r="H25">
        <f t="shared" si="0"/>
        <v>7604.7196212829531</v>
      </c>
      <c r="I25">
        <v>24</v>
      </c>
      <c r="J25">
        <f>$R$21*I25+$R$20</f>
        <v>7922.4888124547133</v>
      </c>
      <c r="K25">
        <f t="shared" si="1"/>
        <v>9273.977072224232</v>
      </c>
      <c r="L25">
        <f t="shared" si="2"/>
        <v>-371.97707222423196</v>
      </c>
      <c r="M25">
        <f t="shared" si="3"/>
        <v>138366.94226051148</v>
      </c>
      <c r="N25">
        <f t="shared" si="4"/>
        <v>371.97707222423196</v>
      </c>
      <c r="O25">
        <f t="shared" si="5"/>
        <v>4.1785786590005834E-2</v>
      </c>
      <c r="Q25" s="6" t="s">
        <v>33</v>
      </c>
      <c r="R25" s="6"/>
      <c r="S25" s="6"/>
    </row>
    <row r="26" spans="1:25" x14ac:dyDescent="0.35">
      <c r="A26" s="1">
        <v>38718</v>
      </c>
      <c r="B26">
        <v>1</v>
      </c>
      <c r="C26">
        <v>6066</v>
      </c>
      <c r="D26">
        <f t="shared" si="6"/>
        <v>7877.666666666667</v>
      </c>
      <c r="E26">
        <f t="shared" si="7"/>
        <v>7896</v>
      </c>
      <c r="F26">
        <f t="shared" si="8"/>
        <v>0.76823708206686925</v>
      </c>
      <c r="G26">
        <v>0.76041695462442593</v>
      </c>
      <c r="H26">
        <f t="shared" si="0"/>
        <v>7977.2024586117104</v>
      </c>
      <c r="I26">
        <v>25</v>
      </c>
      <c r="J26">
        <f>$R$21*I26+$R$20</f>
        <v>7950.6815240973465</v>
      </c>
      <c r="K26">
        <f t="shared" si="1"/>
        <v>6045.8330317427935</v>
      </c>
      <c r="L26">
        <f t="shared" si="2"/>
        <v>20.166968257206463</v>
      </c>
      <c r="M26">
        <f t="shared" si="3"/>
        <v>406.70660868717306</v>
      </c>
      <c r="N26">
        <f t="shared" si="4"/>
        <v>20.166968257206463</v>
      </c>
      <c r="O26">
        <f t="shared" si="5"/>
        <v>3.3245908765589288E-3</v>
      </c>
      <c r="Q26" t="s">
        <v>34</v>
      </c>
      <c r="R26">
        <v>0.760398566</v>
      </c>
      <c r="S26">
        <v>0.76041695499999995</v>
      </c>
    </row>
    <row r="27" spans="1:25" x14ac:dyDescent="0.35">
      <c r="A27" s="1">
        <v>38749</v>
      </c>
      <c r="B27">
        <v>2</v>
      </c>
      <c r="C27">
        <v>6590</v>
      </c>
      <c r="D27">
        <f t="shared" si="6"/>
        <v>7914.333333333333</v>
      </c>
      <c r="E27">
        <f t="shared" si="7"/>
        <v>7941.833333333333</v>
      </c>
      <c r="F27">
        <f t="shared" si="8"/>
        <v>0.82978321546242473</v>
      </c>
      <c r="G27">
        <v>0.83017451578218504</v>
      </c>
      <c r="H27">
        <f t="shared" si="0"/>
        <v>7938.0899735171279</v>
      </c>
      <c r="I27">
        <v>26</v>
      </c>
      <c r="J27">
        <f>$R$21*I27+$R$20</f>
        <v>7978.8742357399806</v>
      </c>
      <c r="K27">
        <f t="shared" si="1"/>
        <v>6623.8580551423902</v>
      </c>
      <c r="L27">
        <f t="shared" si="2"/>
        <v>-33.858055142390185</v>
      </c>
      <c r="M27">
        <f t="shared" si="3"/>
        <v>1146.3678980251345</v>
      </c>
      <c r="N27">
        <f t="shared" si="4"/>
        <v>33.858055142390185</v>
      </c>
      <c r="O27">
        <f t="shared" si="5"/>
        <v>5.1377928895887989E-3</v>
      </c>
      <c r="Q27" t="s">
        <v>35</v>
      </c>
      <c r="R27">
        <v>0.83015444000000005</v>
      </c>
      <c r="S27">
        <v>0.83017451600000003</v>
      </c>
    </row>
    <row r="28" spans="1:25" x14ac:dyDescent="0.35">
      <c r="A28" s="1">
        <v>38777</v>
      </c>
      <c r="B28">
        <v>3</v>
      </c>
      <c r="C28">
        <v>7923</v>
      </c>
      <c r="D28">
        <f t="shared" si="6"/>
        <v>7969.333333333333</v>
      </c>
      <c r="E28">
        <f t="shared" si="7"/>
        <v>7981.6666666666661</v>
      </c>
      <c r="F28">
        <f t="shared" si="8"/>
        <v>0.99264982250991862</v>
      </c>
      <c r="G28">
        <v>0.98554121296497021</v>
      </c>
      <c r="H28">
        <f t="shared" si="0"/>
        <v>8039.2376247401162</v>
      </c>
      <c r="I28">
        <v>27</v>
      </c>
      <c r="J28">
        <f>$R$21*I28+$R$20</f>
        <v>8007.0669473826147</v>
      </c>
      <c r="K28">
        <f t="shared" si="1"/>
        <v>7891.2944716151833</v>
      </c>
      <c r="L28">
        <f t="shared" si="2"/>
        <v>31.705528384816716</v>
      </c>
      <c r="M28">
        <f t="shared" si="3"/>
        <v>1005.2405301604185</v>
      </c>
      <c r="N28">
        <f t="shared" si="4"/>
        <v>31.705528384816716</v>
      </c>
      <c r="O28">
        <f t="shared" si="5"/>
        <v>4.0017074826223294E-3</v>
      </c>
      <c r="Q28" t="s">
        <v>36</v>
      </c>
      <c r="R28">
        <v>0.98551738</v>
      </c>
      <c r="S28">
        <v>0.98554121299999997</v>
      </c>
    </row>
    <row r="29" spans="1:25" x14ac:dyDescent="0.35">
      <c r="A29" s="1">
        <v>38808</v>
      </c>
      <c r="B29">
        <v>4</v>
      </c>
      <c r="C29">
        <v>7335</v>
      </c>
      <c r="D29">
        <f t="shared" si="6"/>
        <v>7994</v>
      </c>
      <c r="E29">
        <f t="shared" si="7"/>
        <v>8032.75</v>
      </c>
      <c r="F29">
        <f t="shared" si="8"/>
        <v>0.91313684603653789</v>
      </c>
      <c r="G29">
        <v>0.96246611871654009</v>
      </c>
      <c r="H29">
        <f t="shared" si="0"/>
        <v>7621.0474918133314</v>
      </c>
      <c r="I29">
        <v>28</v>
      </c>
      <c r="J29">
        <f>$R$21*I29+$R$20</f>
        <v>8035.2596590252488</v>
      </c>
      <c r="K29">
        <f t="shared" si="1"/>
        <v>7733.6651769016207</v>
      </c>
      <c r="L29">
        <f t="shared" si="2"/>
        <v>-398.66517690162073</v>
      </c>
      <c r="M29">
        <f t="shared" si="3"/>
        <v>158933.92327400055</v>
      </c>
      <c r="N29">
        <f t="shared" si="4"/>
        <v>398.66517690162073</v>
      </c>
      <c r="O29">
        <f t="shared" si="5"/>
        <v>5.435108069551748E-2</v>
      </c>
      <c r="Q29" t="s">
        <v>37</v>
      </c>
      <c r="R29">
        <v>0.96244284400000002</v>
      </c>
      <c r="S29">
        <v>0.96246611900000001</v>
      </c>
    </row>
    <row r="30" spans="1:25" x14ac:dyDescent="0.35">
      <c r="A30" s="1">
        <v>38838</v>
      </c>
      <c r="B30">
        <v>5</v>
      </c>
      <c r="C30">
        <v>8843</v>
      </c>
      <c r="D30">
        <f t="shared" si="6"/>
        <v>8071.5</v>
      </c>
      <c r="E30">
        <f t="shared" si="7"/>
        <v>8108.2083333333339</v>
      </c>
      <c r="F30">
        <f t="shared" si="8"/>
        <v>1.0906231853522921</v>
      </c>
      <c r="G30">
        <v>1.0700925220273949</v>
      </c>
      <c r="H30">
        <f t="shared" si="0"/>
        <v>8263.7714197330079</v>
      </c>
      <c r="I30">
        <v>29</v>
      </c>
      <c r="J30">
        <f>$R$21*I30+$R$20</f>
        <v>8063.452370667882</v>
      </c>
      <c r="K30">
        <f t="shared" si="1"/>
        <v>8628.6400835757704</v>
      </c>
      <c r="L30">
        <f t="shared" si="2"/>
        <v>214.3599164242296</v>
      </c>
      <c r="M30">
        <f t="shared" si="3"/>
        <v>45950.173769402696</v>
      </c>
      <c r="N30">
        <f t="shared" si="4"/>
        <v>214.3599164242296</v>
      </c>
      <c r="O30">
        <f t="shared" si="5"/>
        <v>2.4240632864890827E-2</v>
      </c>
      <c r="Q30" t="s">
        <v>38</v>
      </c>
      <c r="R30">
        <v>1.070066644</v>
      </c>
      <c r="S30">
        <v>1.0700925219999999</v>
      </c>
    </row>
    <row r="31" spans="1:25" x14ac:dyDescent="0.35">
      <c r="A31" s="1">
        <v>38869</v>
      </c>
      <c r="B31">
        <v>6</v>
      </c>
      <c r="C31">
        <v>9327</v>
      </c>
      <c r="D31">
        <f t="shared" si="6"/>
        <v>8144.916666666667</v>
      </c>
      <c r="E31">
        <f t="shared" si="7"/>
        <v>8171.7083333333339</v>
      </c>
      <c r="F31">
        <f t="shared" si="8"/>
        <v>1.141377007051769</v>
      </c>
      <c r="G31">
        <v>1.1274807916790446</v>
      </c>
      <c r="H31">
        <f t="shared" si="0"/>
        <v>8272.4247444696866</v>
      </c>
      <c r="I31">
        <v>30</v>
      </c>
      <c r="J31">
        <f>$R$21*I31+$R$20</f>
        <v>8091.645082310516</v>
      </c>
      <c r="K31">
        <f t="shared" si="1"/>
        <v>9123.1744033893083</v>
      </c>
      <c r="L31">
        <f t="shared" si="2"/>
        <v>203.82559661069172</v>
      </c>
      <c r="M31">
        <f t="shared" si="3"/>
        <v>41544.873833704427</v>
      </c>
      <c r="N31">
        <f t="shared" si="4"/>
        <v>203.82559661069172</v>
      </c>
      <c r="O31">
        <f t="shared" si="5"/>
        <v>2.1853285795077917E-2</v>
      </c>
      <c r="Q31" t="s">
        <v>39</v>
      </c>
      <c r="R31">
        <v>1.127453526</v>
      </c>
      <c r="S31">
        <v>1.1274807920000001</v>
      </c>
    </row>
    <row r="32" spans="1:25" x14ac:dyDescent="0.35">
      <c r="A32" s="1">
        <v>38899</v>
      </c>
      <c r="B32">
        <v>7</v>
      </c>
      <c r="C32">
        <v>7792</v>
      </c>
      <c r="D32">
        <f t="shared" si="6"/>
        <v>8198.5</v>
      </c>
      <c r="E32">
        <f t="shared" si="7"/>
        <v>8221.875</v>
      </c>
      <c r="F32">
        <f t="shared" si="8"/>
        <v>0.94771569745343975</v>
      </c>
      <c r="G32">
        <v>0.9869194631008632</v>
      </c>
      <c r="H32">
        <f t="shared" si="0"/>
        <v>7895.2744284906839</v>
      </c>
      <c r="I32">
        <v>31</v>
      </c>
      <c r="J32">
        <f>$R$21*I32+$R$20</f>
        <v>8119.8377939531501</v>
      </c>
      <c r="K32">
        <f t="shared" si="1"/>
        <v>8013.6259560743401</v>
      </c>
      <c r="L32">
        <f t="shared" si="2"/>
        <v>-221.62595607434014</v>
      </c>
      <c r="M32">
        <f t="shared" si="3"/>
        <v>49118.064405865342</v>
      </c>
      <c r="N32">
        <f t="shared" si="4"/>
        <v>221.62595607434014</v>
      </c>
      <c r="O32">
        <f t="shared" si="5"/>
        <v>2.8442756169704844E-2</v>
      </c>
      <c r="Q32" t="s">
        <v>40</v>
      </c>
      <c r="R32">
        <v>0.98689559699999996</v>
      </c>
      <c r="S32">
        <v>0.986919463</v>
      </c>
    </row>
    <row r="33" spans="1:19" x14ac:dyDescent="0.35">
      <c r="A33" s="1">
        <v>38930</v>
      </c>
      <c r="B33">
        <v>8</v>
      </c>
      <c r="C33">
        <v>9156</v>
      </c>
      <c r="D33">
        <f t="shared" si="6"/>
        <v>8245.25</v>
      </c>
      <c r="E33">
        <f t="shared" si="7"/>
        <v>8251.625</v>
      </c>
      <c r="F33">
        <f t="shared" si="8"/>
        <v>1.1095996243164226</v>
      </c>
      <c r="G33">
        <v>1.0505245770409877</v>
      </c>
      <c r="H33">
        <f t="shared" si="0"/>
        <v>8715.6456879759098</v>
      </c>
      <c r="I33">
        <v>32</v>
      </c>
      <c r="J33">
        <f>$R$21*I33+$R$20</f>
        <v>8148.0305055957833</v>
      </c>
      <c r="K33">
        <f t="shared" si="1"/>
        <v>8559.7063006080753</v>
      </c>
      <c r="L33">
        <f t="shared" si="2"/>
        <v>596.29369939192475</v>
      </c>
      <c r="M33">
        <f t="shared" si="3"/>
        <v>355566.1759345071</v>
      </c>
      <c r="N33">
        <f t="shared" si="4"/>
        <v>596.29369939192475</v>
      </c>
      <c r="O33">
        <f t="shared" si="5"/>
        <v>6.5126004739179205E-2</v>
      </c>
      <c r="Q33" t="s">
        <v>41</v>
      </c>
      <c r="R33">
        <v>1.0504991720000001</v>
      </c>
      <c r="S33">
        <v>1.050524577</v>
      </c>
    </row>
    <row r="34" spans="1:19" x14ac:dyDescent="0.35">
      <c r="A34" s="1">
        <v>38961</v>
      </c>
      <c r="B34">
        <v>9</v>
      </c>
      <c r="C34">
        <v>8037</v>
      </c>
      <c r="D34">
        <f t="shared" si="6"/>
        <v>8258</v>
      </c>
      <c r="E34">
        <f t="shared" si="7"/>
        <v>8269.3333333333321</v>
      </c>
      <c r="F34">
        <f t="shared" si="8"/>
        <v>0.97190422444372793</v>
      </c>
      <c r="G34">
        <v>0.99523185006811066</v>
      </c>
      <c r="H34">
        <f t="shared" si="0"/>
        <v>8075.5052196631086</v>
      </c>
      <c r="I34">
        <v>33</v>
      </c>
      <c r="J34">
        <f>$R$21*I34+$R$20</f>
        <v>8176.2232172384174</v>
      </c>
      <c r="K34">
        <f t="shared" si="1"/>
        <v>8137.2377590620299</v>
      </c>
      <c r="L34">
        <f t="shared" si="2"/>
        <v>-100.23775906202991</v>
      </c>
      <c r="M34">
        <f t="shared" si="3"/>
        <v>10047.608341777559</v>
      </c>
      <c r="N34">
        <f t="shared" si="4"/>
        <v>100.23775906202991</v>
      </c>
      <c r="O34">
        <f t="shared" si="5"/>
        <v>1.2472036712956316E-2</v>
      </c>
      <c r="Q34" t="s">
        <v>42</v>
      </c>
      <c r="R34">
        <v>0.99520778300000001</v>
      </c>
      <c r="S34">
        <v>0.99523185000000003</v>
      </c>
    </row>
    <row r="35" spans="1:19" x14ac:dyDescent="0.35">
      <c r="A35" s="1">
        <v>38991</v>
      </c>
      <c r="B35">
        <v>10</v>
      </c>
      <c r="C35">
        <v>8640</v>
      </c>
      <c r="D35">
        <f t="shared" si="6"/>
        <v>8280.6666666666661</v>
      </c>
      <c r="E35">
        <f t="shared" si="7"/>
        <v>8301.2083333333321</v>
      </c>
      <c r="F35">
        <f t="shared" si="8"/>
        <v>1.0408123315380795</v>
      </c>
      <c r="G35">
        <v>1.0236210272722996</v>
      </c>
      <c r="H35">
        <f t="shared" si="0"/>
        <v>8440.6237951397816</v>
      </c>
      <c r="I35">
        <v>34</v>
      </c>
      <c r="J35">
        <f>$R$21*I35+$R$20</f>
        <v>8204.4159288810515</v>
      </c>
      <c r="K35">
        <f t="shared" si="1"/>
        <v>8398.2126612904412</v>
      </c>
      <c r="L35">
        <f t="shared" si="2"/>
        <v>241.78733870955875</v>
      </c>
      <c r="M35">
        <f t="shared" si="3"/>
        <v>58461.117160250891</v>
      </c>
      <c r="N35">
        <f t="shared" si="4"/>
        <v>241.78733870955875</v>
      </c>
      <c r="O35">
        <f t="shared" si="5"/>
        <v>2.7984645683976708E-2</v>
      </c>
      <c r="Q35" t="s">
        <v>43</v>
      </c>
      <c r="R35">
        <v>1.0235962729999999</v>
      </c>
      <c r="S35">
        <v>1.0236210269999999</v>
      </c>
    </row>
    <row r="36" spans="1:19" x14ac:dyDescent="0.35">
      <c r="A36" s="1">
        <v>39022</v>
      </c>
      <c r="B36">
        <v>11</v>
      </c>
      <c r="C36">
        <v>9128</v>
      </c>
      <c r="D36">
        <f t="shared" si="6"/>
        <v>8321.75</v>
      </c>
      <c r="E36">
        <f t="shared" si="7"/>
        <v>8352.0416666666679</v>
      </c>
      <c r="F36">
        <f t="shared" si="8"/>
        <v>1.0929064250757048</v>
      </c>
      <c r="G36">
        <v>1.0369421162037697</v>
      </c>
      <c r="H36">
        <f t="shared" si="0"/>
        <v>8802.8057278813958</v>
      </c>
      <c r="I36">
        <v>35</v>
      </c>
      <c r="J36">
        <f>$R$21*I36+$R$20</f>
        <v>8232.6086405236856</v>
      </c>
      <c r="K36">
        <f t="shared" si="1"/>
        <v>8536.7386255820711</v>
      </c>
      <c r="L36">
        <f t="shared" si="2"/>
        <v>591.26137441792889</v>
      </c>
      <c r="M36">
        <f t="shared" si="3"/>
        <v>349590.01287857827</v>
      </c>
      <c r="N36">
        <f t="shared" si="4"/>
        <v>591.26137441792889</v>
      </c>
      <c r="O36">
        <f t="shared" si="5"/>
        <v>6.4774471342893172E-2</v>
      </c>
      <c r="Q36" t="s">
        <v>44</v>
      </c>
      <c r="R36">
        <v>1.0369170400000001</v>
      </c>
      <c r="S36">
        <v>1.0369421160000001</v>
      </c>
    </row>
    <row r="37" spans="1:19" x14ac:dyDescent="0.35">
      <c r="A37" s="1">
        <v>39052</v>
      </c>
      <c r="B37">
        <v>12</v>
      </c>
      <c r="C37">
        <v>9545</v>
      </c>
      <c r="D37">
        <f t="shared" si="6"/>
        <v>8382.3333333333339</v>
      </c>
      <c r="E37">
        <f t="shared" si="7"/>
        <v>8388.875</v>
      </c>
      <c r="F37">
        <f t="shared" si="8"/>
        <v>1.1378164533384989</v>
      </c>
      <c r="G37">
        <v>1.170588850519408</v>
      </c>
      <c r="H37">
        <f t="shared" si="0"/>
        <v>8154.0158150017742</v>
      </c>
      <c r="I37">
        <v>36</v>
      </c>
      <c r="J37">
        <f>$R$21*I37+$R$20</f>
        <v>8260.8013521663197</v>
      </c>
      <c r="K37">
        <f t="shared" si="1"/>
        <v>9670.0019592015433</v>
      </c>
      <c r="L37">
        <f t="shared" si="2"/>
        <v>-125.00195920154329</v>
      </c>
      <c r="M37">
        <f t="shared" si="3"/>
        <v>15625.489804224293</v>
      </c>
      <c r="N37">
        <f t="shared" si="4"/>
        <v>125.00195920154329</v>
      </c>
      <c r="O37">
        <f t="shared" si="5"/>
        <v>1.3096066967160114E-2</v>
      </c>
      <c r="Q37" t="s">
        <v>45</v>
      </c>
      <c r="R37">
        <v>1.170560542</v>
      </c>
      <c r="S37">
        <v>1.170588851</v>
      </c>
    </row>
    <row r="38" spans="1:19" x14ac:dyDescent="0.35">
      <c r="A38" s="1">
        <v>39083</v>
      </c>
      <c r="B38">
        <v>1</v>
      </c>
      <c r="C38">
        <v>6627</v>
      </c>
      <c r="D38">
        <f t="shared" si="6"/>
        <v>8395.4166666666661</v>
      </c>
      <c r="E38">
        <f t="shared" si="7"/>
        <v>8429.4166666666661</v>
      </c>
      <c r="F38">
        <f t="shared" si="8"/>
        <v>0.7861753976649235</v>
      </c>
      <c r="G38">
        <v>0.76041695462442593</v>
      </c>
      <c r="H38">
        <f t="shared" si="0"/>
        <v>8714.9556038938026</v>
      </c>
      <c r="I38">
        <v>37</v>
      </c>
      <c r="J38">
        <f>$R$21*I38+$R$20</f>
        <v>8288.994063808952</v>
      </c>
      <c r="K38">
        <f t="shared" si="1"/>
        <v>6303.0916229015475</v>
      </c>
      <c r="L38">
        <f t="shared" si="2"/>
        <v>323.90837709845255</v>
      </c>
      <c r="M38">
        <f t="shared" si="3"/>
        <v>104916.63675455334</v>
      </c>
      <c r="N38">
        <f t="shared" si="4"/>
        <v>323.90837709845255</v>
      </c>
      <c r="O38">
        <f t="shared" si="5"/>
        <v>4.887707516198167E-2</v>
      </c>
      <c r="R38">
        <v>11.999709810000001</v>
      </c>
      <c r="S38">
        <v>12</v>
      </c>
    </row>
    <row r="39" spans="1:19" x14ac:dyDescent="0.35">
      <c r="A39" s="1">
        <v>39114</v>
      </c>
      <c r="B39">
        <v>2</v>
      </c>
      <c r="C39">
        <v>6743</v>
      </c>
      <c r="D39">
        <f t="shared" si="6"/>
        <v>8463.4166666666661</v>
      </c>
      <c r="E39">
        <f t="shared" si="7"/>
        <v>8479.5416666666661</v>
      </c>
      <c r="F39">
        <f t="shared" si="8"/>
        <v>0.79520807433577878</v>
      </c>
      <c r="G39">
        <v>0.83017451578218504</v>
      </c>
      <c r="H39">
        <f t="shared" si="0"/>
        <v>8122.3885722952955</v>
      </c>
      <c r="I39">
        <v>38</v>
      </c>
      <c r="J39">
        <f>$R$21*I39+$R$20</f>
        <v>8317.1867754515861</v>
      </c>
      <c r="K39">
        <f t="shared" si="1"/>
        <v>6904.7165039805132</v>
      </c>
      <c r="L39">
        <f t="shared" si="2"/>
        <v>-161.71650398051315</v>
      </c>
      <c r="M39">
        <f t="shared" si="3"/>
        <v>26152.227659679327</v>
      </c>
      <c r="N39">
        <f t="shared" si="4"/>
        <v>161.71650398051315</v>
      </c>
      <c r="O39">
        <f t="shared" si="5"/>
        <v>2.3982871715929579E-2</v>
      </c>
      <c r="R39">
        <v>0.99997581700000004</v>
      </c>
      <c r="S39">
        <v>1</v>
      </c>
    </row>
    <row r="40" spans="1:19" x14ac:dyDescent="0.35">
      <c r="A40" s="1">
        <v>39142</v>
      </c>
      <c r="B40">
        <v>3</v>
      </c>
      <c r="C40">
        <v>8195</v>
      </c>
      <c r="D40">
        <f t="shared" si="6"/>
        <v>8495.6666666666661</v>
      </c>
      <c r="E40">
        <f t="shared" si="7"/>
        <v>8499.25</v>
      </c>
      <c r="F40">
        <f t="shared" si="8"/>
        <v>0.96420272376974436</v>
      </c>
      <c r="G40">
        <v>0.98554121296497021</v>
      </c>
      <c r="H40">
        <f t="shared" si="0"/>
        <v>8315.2281124252495</v>
      </c>
      <c r="I40">
        <v>39</v>
      </c>
      <c r="J40">
        <f>$R$21*I40+$R$20</f>
        <v>8345.3794870942202</v>
      </c>
      <c r="K40">
        <f t="shared" si="1"/>
        <v>8224.715422363819</v>
      </c>
      <c r="L40">
        <f t="shared" si="2"/>
        <v>-29.715422363819016</v>
      </c>
      <c r="M40">
        <f t="shared" si="3"/>
        <v>883.00632626015533</v>
      </c>
      <c r="N40">
        <f t="shared" si="4"/>
        <v>29.715422363819016</v>
      </c>
      <c r="O40">
        <f t="shared" si="5"/>
        <v>3.6260429974153772E-3</v>
      </c>
    </row>
    <row r="41" spans="1:19" x14ac:dyDescent="0.35">
      <c r="A41" s="1">
        <v>39173</v>
      </c>
      <c r="B41">
        <v>4</v>
      </c>
      <c r="C41">
        <v>7828</v>
      </c>
      <c r="D41">
        <f t="shared" si="6"/>
        <v>8502.8333333333339</v>
      </c>
      <c r="E41">
        <f t="shared" si="7"/>
        <v>8544.875</v>
      </c>
      <c r="F41">
        <f t="shared" si="8"/>
        <v>0.91610468263140188</v>
      </c>
      <c r="G41">
        <v>0.96246611871654009</v>
      </c>
      <c r="H41">
        <f t="shared" si="0"/>
        <v>8133.2733150531367</v>
      </c>
      <c r="I41">
        <v>40</v>
      </c>
      <c r="J41">
        <f>$R$21*I41+$R$20</f>
        <v>8373.5721987368543</v>
      </c>
      <c r="K41">
        <f t="shared" si="1"/>
        <v>8059.2795339109844</v>
      </c>
      <c r="L41">
        <f t="shared" si="2"/>
        <v>-231.27953391098436</v>
      </c>
      <c r="M41">
        <f t="shared" si="3"/>
        <v>53490.222806082165</v>
      </c>
      <c r="N41">
        <f t="shared" si="4"/>
        <v>231.27953391098436</v>
      </c>
      <c r="O41">
        <f t="shared" si="5"/>
        <v>2.9545162737734332E-2</v>
      </c>
    </row>
    <row r="42" spans="1:19" x14ac:dyDescent="0.35">
      <c r="A42" s="1">
        <v>39203</v>
      </c>
      <c r="B42">
        <v>5</v>
      </c>
      <c r="C42">
        <v>9570</v>
      </c>
      <c r="D42">
        <f t="shared" si="6"/>
        <v>8586.9166666666661</v>
      </c>
      <c r="E42">
        <f t="shared" si="7"/>
        <v>8597.8333333333321</v>
      </c>
      <c r="F42">
        <f t="shared" si="8"/>
        <v>1.1130711225696397</v>
      </c>
      <c r="G42">
        <v>1.0700925220273949</v>
      </c>
      <c r="H42">
        <f t="shared" si="0"/>
        <v>8943.1519265910756</v>
      </c>
      <c r="I42">
        <v>41</v>
      </c>
      <c r="J42">
        <f>$R$21*I42+$R$20</f>
        <v>8401.7649103794884</v>
      </c>
      <c r="K42">
        <f t="shared" si="1"/>
        <v>8990.6658024292556</v>
      </c>
      <c r="L42">
        <f t="shared" si="2"/>
        <v>579.33419757074444</v>
      </c>
      <c r="M42">
        <f t="shared" si="3"/>
        <v>335628.11247493833</v>
      </c>
      <c r="N42">
        <f t="shared" si="4"/>
        <v>579.33419757074444</v>
      </c>
      <c r="O42">
        <f t="shared" si="5"/>
        <v>6.0536488774372461E-2</v>
      </c>
    </row>
    <row r="43" spans="1:19" x14ac:dyDescent="0.35">
      <c r="A43" s="1">
        <v>39234</v>
      </c>
      <c r="B43">
        <v>6</v>
      </c>
      <c r="C43">
        <v>9484</v>
      </c>
      <c r="D43">
        <f t="shared" si="6"/>
        <v>8608.75</v>
      </c>
      <c r="E43">
        <f t="shared" si="7"/>
        <v>8630.4166666666679</v>
      </c>
      <c r="F43">
        <f t="shared" si="8"/>
        <v>1.0989040699077872</v>
      </c>
      <c r="G43">
        <v>1.1274807916790446</v>
      </c>
      <c r="H43">
        <f t="shared" si="0"/>
        <v>8411.6732364694435</v>
      </c>
      <c r="I43">
        <v>42</v>
      </c>
      <c r="J43">
        <f>$R$21*I43+$R$20</f>
        <v>8429.9576220221225</v>
      </c>
      <c r="K43">
        <f t="shared" si="1"/>
        <v>9504.6152934982983</v>
      </c>
      <c r="L43">
        <f t="shared" si="2"/>
        <v>-20.615293498298342</v>
      </c>
      <c r="M43">
        <f t="shared" si="3"/>
        <v>424.99032602098191</v>
      </c>
      <c r="N43">
        <f t="shared" si="4"/>
        <v>20.615293498298342</v>
      </c>
      <c r="O43">
        <f t="shared" si="5"/>
        <v>2.173691849251196E-3</v>
      </c>
    </row>
    <row r="44" spans="1:19" x14ac:dyDescent="0.35">
      <c r="A44" s="1">
        <v>39264</v>
      </c>
      <c r="B44">
        <v>7</v>
      </c>
      <c r="C44">
        <v>8608</v>
      </c>
      <c r="D44">
        <f t="shared" si="6"/>
        <v>8652.0833333333339</v>
      </c>
      <c r="E44">
        <f t="shared" si="7"/>
        <v>8671.5</v>
      </c>
      <c r="F44">
        <f t="shared" si="8"/>
        <v>0.99267716081416135</v>
      </c>
      <c r="G44">
        <v>0.9869194631008632</v>
      </c>
      <c r="H44">
        <f t="shared" si="0"/>
        <v>8722.0896150472036</v>
      </c>
      <c r="I44">
        <v>43</v>
      </c>
      <c r="J44">
        <f>$R$21*I44+$R$20</f>
        <v>8458.1503336647547</v>
      </c>
      <c r="K44">
        <f t="shared" si="1"/>
        <v>8347.5131861268073</v>
      </c>
      <c r="L44">
        <f t="shared" si="2"/>
        <v>260.48681387319266</v>
      </c>
      <c r="M44">
        <f t="shared" si="3"/>
        <v>67853.380201807318</v>
      </c>
      <c r="N44">
        <f t="shared" si="4"/>
        <v>260.48681387319266</v>
      </c>
      <c r="O44">
        <f t="shared" si="5"/>
        <v>3.0261014622815132E-2</v>
      </c>
    </row>
    <row r="45" spans="1:19" x14ac:dyDescent="0.35">
      <c r="A45" s="1">
        <v>39295</v>
      </c>
      <c r="B45">
        <v>8</v>
      </c>
      <c r="C45">
        <v>9543</v>
      </c>
      <c r="D45">
        <f t="shared" si="6"/>
        <v>8690.9166666666661</v>
      </c>
      <c r="E45">
        <f t="shared" si="7"/>
        <v>8721.75</v>
      </c>
      <c r="F45">
        <f t="shared" si="8"/>
        <v>1.094161148852008</v>
      </c>
      <c r="G45">
        <v>1.0505245770409877</v>
      </c>
      <c r="H45">
        <f t="shared" si="0"/>
        <v>9084.0330712488103</v>
      </c>
      <c r="I45">
        <v>44</v>
      </c>
      <c r="J45">
        <f>$R$21*I45+$R$20</f>
        <v>8486.3430453073888</v>
      </c>
      <c r="K45">
        <f t="shared" si="1"/>
        <v>8915.1119382962715</v>
      </c>
      <c r="L45">
        <f t="shared" si="2"/>
        <v>627.88806170372845</v>
      </c>
      <c r="M45">
        <f t="shared" si="3"/>
        <v>394243.41803006514</v>
      </c>
      <c r="N45">
        <f t="shared" si="4"/>
        <v>627.88806170372845</v>
      </c>
      <c r="O45">
        <f t="shared" si="5"/>
        <v>6.5795668207453473E-2</v>
      </c>
    </row>
    <row r="46" spans="1:19" x14ac:dyDescent="0.35">
      <c r="A46" s="1">
        <v>39326</v>
      </c>
      <c r="B46">
        <v>9</v>
      </c>
      <c r="C46">
        <v>8123</v>
      </c>
      <c r="D46">
        <f t="shared" si="6"/>
        <v>8752.5833333333339</v>
      </c>
      <c r="E46">
        <f t="shared" si="7"/>
        <v>8759.6666666666679</v>
      </c>
      <c r="F46">
        <f t="shared" si="8"/>
        <v>0.92731839111077274</v>
      </c>
      <c r="G46">
        <v>0.99523185006811066</v>
      </c>
      <c r="H46">
        <f t="shared" si="0"/>
        <v>8161.9172451565801</v>
      </c>
      <c r="I46">
        <v>45</v>
      </c>
      <c r="J46">
        <f>$R$21*I46+$R$20</f>
        <v>8514.5357569500229</v>
      </c>
      <c r="K46">
        <f t="shared" si="1"/>
        <v>8473.9371738604532</v>
      </c>
      <c r="L46">
        <f t="shared" si="2"/>
        <v>-350.93717386045319</v>
      </c>
      <c r="M46">
        <f t="shared" si="3"/>
        <v>123156.89999716195</v>
      </c>
      <c r="N46">
        <f t="shared" si="4"/>
        <v>350.93717386045319</v>
      </c>
      <c r="O46">
        <f t="shared" si="5"/>
        <v>4.3202902112575797E-2</v>
      </c>
    </row>
    <row r="47" spans="1:19" x14ac:dyDescent="0.35">
      <c r="A47" s="1">
        <v>39356</v>
      </c>
      <c r="B47">
        <v>10</v>
      </c>
      <c r="C47">
        <v>9649</v>
      </c>
      <c r="D47">
        <f t="shared" si="6"/>
        <v>8766.75</v>
      </c>
      <c r="E47">
        <f t="shared" si="7"/>
        <v>8811.2083333333321</v>
      </c>
      <c r="F47">
        <f t="shared" si="8"/>
        <v>1.0950824943608757</v>
      </c>
      <c r="G47">
        <v>1.0236210272722996</v>
      </c>
      <c r="H47">
        <f t="shared" si="0"/>
        <v>9426.3401619564538</v>
      </c>
      <c r="I47">
        <v>46</v>
      </c>
      <c r="J47">
        <f>$R$21*I47+$R$20</f>
        <v>8542.728468592657</v>
      </c>
      <c r="K47">
        <f t="shared" si="1"/>
        <v>8744.5164907291346</v>
      </c>
      <c r="L47">
        <f t="shared" si="2"/>
        <v>904.4835092708654</v>
      </c>
      <c r="M47">
        <f t="shared" si="3"/>
        <v>818090.4185429397</v>
      </c>
      <c r="N47">
        <f t="shared" si="4"/>
        <v>904.4835092708654</v>
      </c>
      <c r="O47">
        <f t="shared" si="5"/>
        <v>9.3738574906297584E-2</v>
      </c>
    </row>
    <row r="48" spans="1:19" x14ac:dyDescent="0.35">
      <c r="A48" s="1">
        <v>39387</v>
      </c>
      <c r="B48">
        <v>11</v>
      </c>
      <c r="C48">
        <v>9390</v>
      </c>
      <c r="D48">
        <f t="shared" si="6"/>
        <v>8855.6666666666661</v>
      </c>
      <c r="E48">
        <f t="shared" si="7"/>
        <v>8865</v>
      </c>
      <c r="F48">
        <f t="shared" si="8"/>
        <v>1.0592216582064298</v>
      </c>
      <c r="G48">
        <v>1.0369421162037697</v>
      </c>
      <c r="H48">
        <f t="shared" si="0"/>
        <v>9055.4717117447744</v>
      </c>
      <c r="I48">
        <v>47</v>
      </c>
      <c r="J48">
        <f>$R$21*I48+$R$20</f>
        <v>8570.9211802352911</v>
      </c>
      <c r="K48">
        <f t="shared" si="1"/>
        <v>8887.549146448895</v>
      </c>
      <c r="L48">
        <f t="shared" si="2"/>
        <v>502.45085355110496</v>
      </c>
      <c r="M48">
        <f t="shared" si="3"/>
        <v>252456.86023423393</v>
      </c>
      <c r="N48">
        <f t="shared" si="4"/>
        <v>502.45085355110496</v>
      </c>
      <c r="O48">
        <f t="shared" si="5"/>
        <v>5.3509143083184767E-2</v>
      </c>
    </row>
    <row r="49" spans="1:15" x14ac:dyDescent="0.35">
      <c r="A49" s="1">
        <v>39417</v>
      </c>
      <c r="B49">
        <v>12</v>
      </c>
      <c r="C49">
        <v>10065</v>
      </c>
      <c r="D49">
        <f t="shared" si="6"/>
        <v>8874.3333333333339</v>
      </c>
      <c r="E49">
        <f t="shared" si="7"/>
        <v>8894.875</v>
      </c>
      <c r="F49">
        <f t="shared" si="8"/>
        <v>1.1315504714793632</v>
      </c>
      <c r="G49">
        <v>1.170588850519408</v>
      </c>
      <c r="H49">
        <f t="shared" si="0"/>
        <v>8598.2366870605401</v>
      </c>
      <c r="I49">
        <v>48</v>
      </c>
      <c r="J49">
        <f>$R$21*I49+$R$20</f>
        <v>8599.1138918779252</v>
      </c>
      <c r="K49">
        <f t="shared" si="1"/>
        <v>10066.026846178853</v>
      </c>
      <c r="L49">
        <f t="shared" si="2"/>
        <v>-1.0268461788527929</v>
      </c>
      <c r="M49">
        <f t="shared" si="3"/>
        <v>1.0544130750245821</v>
      </c>
      <c r="N49">
        <f t="shared" si="4"/>
        <v>1.0268461788527929</v>
      </c>
      <c r="O49">
        <f t="shared" si="5"/>
        <v>1.0202147827648216E-4</v>
      </c>
    </row>
    <row r="50" spans="1:15" x14ac:dyDescent="0.35">
      <c r="A50" s="1">
        <v>39448</v>
      </c>
      <c r="B50">
        <v>1</v>
      </c>
      <c r="C50">
        <v>7093</v>
      </c>
      <c r="D50">
        <f t="shared" si="6"/>
        <v>8915.4166666666661</v>
      </c>
      <c r="E50">
        <f t="shared" si="7"/>
        <v>8954.7916666666661</v>
      </c>
      <c r="F50">
        <f t="shared" si="8"/>
        <v>0.79208989600539759</v>
      </c>
      <c r="G50">
        <v>0.76041695462442593</v>
      </c>
      <c r="H50">
        <f t="shared" si="0"/>
        <v>9327.7772896361457</v>
      </c>
      <c r="I50">
        <v>49</v>
      </c>
      <c r="J50">
        <f>$R$21*I50+$R$20</f>
        <v>8627.3066035205593</v>
      </c>
      <c r="K50">
        <f t="shared" si="1"/>
        <v>6560.3502140603032</v>
      </c>
      <c r="L50">
        <f t="shared" si="2"/>
        <v>532.64978593969681</v>
      </c>
      <c r="M50">
        <f t="shared" si="3"/>
        <v>283715.79446160485</v>
      </c>
      <c r="N50">
        <f t="shared" si="4"/>
        <v>532.64978593969681</v>
      </c>
      <c r="O50">
        <f t="shared" si="5"/>
        <v>7.5095134067347635E-2</v>
      </c>
    </row>
    <row r="51" spans="1:15" x14ac:dyDescent="0.35">
      <c r="A51" s="1">
        <v>39479</v>
      </c>
      <c r="B51">
        <v>2</v>
      </c>
      <c r="C51">
        <v>7483</v>
      </c>
      <c r="D51">
        <f t="shared" si="6"/>
        <v>8994.1666666666661</v>
      </c>
      <c r="E51">
        <f t="shared" si="7"/>
        <v>8987.1666666666661</v>
      </c>
      <c r="F51">
        <f t="shared" si="8"/>
        <v>0.83263171559445881</v>
      </c>
      <c r="G51">
        <v>0.83017451578218504</v>
      </c>
      <c r="H51">
        <f t="shared" si="0"/>
        <v>9013.7674160589795</v>
      </c>
      <c r="I51">
        <v>50</v>
      </c>
      <c r="J51">
        <f>$R$21*I51+$R$20</f>
        <v>8655.4993151631934</v>
      </c>
      <c r="K51">
        <f t="shared" si="1"/>
        <v>7185.5749528186379</v>
      </c>
      <c r="L51">
        <f t="shared" si="2"/>
        <v>297.42504718136206</v>
      </c>
      <c r="M51">
        <f t="shared" si="3"/>
        <v>88461.658690835451</v>
      </c>
      <c r="N51">
        <f t="shared" si="4"/>
        <v>297.42504718136206</v>
      </c>
      <c r="O51">
        <f t="shared" si="5"/>
        <v>3.9746765626267812E-2</v>
      </c>
    </row>
    <row r="52" spans="1:15" x14ac:dyDescent="0.35">
      <c r="A52" s="1">
        <v>39508</v>
      </c>
      <c r="B52">
        <v>3</v>
      </c>
      <c r="C52">
        <v>8365</v>
      </c>
      <c r="D52">
        <f t="shared" si="6"/>
        <v>8980.1666666666661</v>
      </c>
      <c r="E52">
        <f t="shared" si="7"/>
        <v>9026.0833333333321</v>
      </c>
      <c r="F52">
        <f t="shared" si="8"/>
        <v>0.92675856083757269</v>
      </c>
      <c r="G52">
        <v>0.98554121296497021</v>
      </c>
      <c r="H52">
        <f t="shared" si="0"/>
        <v>8487.7221672284577</v>
      </c>
      <c r="I52">
        <v>51</v>
      </c>
      <c r="J52">
        <f>$R$21*I52+$R$20</f>
        <v>8683.6920268058257</v>
      </c>
      <c r="K52">
        <f t="shared" si="1"/>
        <v>8558.1363731124547</v>
      </c>
      <c r="L52">
        <f t="shared" si="2"/>
        <v>-193.13637311245475</v>
      </c>
      <c r="M52">
        <f t="shared" si="3"/>
        <v>37301.658619033333</v>
      </c>
      <c r="N52">
        <f t="shared" si="4"/>
        <v>193.13637311245475</v>
      </c>
      <c r="O52">
        <f t="shared" si="5"/>
        <v>2.3088627987143426E-2</v>
      </c>
    </row>
    <row r="53" spans="1:15" x14ac:dyDescent="0.35">
      <c r="A53" s="1">
        <v>39539</v>
      </c>
      <c r="B53">
        <v>4</v>
      </c>
      <c r="C53">
        <v>8895</v>
      </c>
      <c r="D53">
        <f t="shared" si="6"/>
        <v>9072</v>
      </c>
      <c r="E53">
        <f t="shared" si="7"/>
        <v>9084.4583333333321</v>
      </c>
      <c r="F53">
        <f t="shared" si="8"/>
        <v>0.97914478482022882</v>
      </c>
      <c r="G53">
        <v>0.96246611871654009</v>
      </c>
      <c r="H53">
        <f t="shared" si="0"/>
        <v>9241.8837681908099</v>
      </c>
      <c r="I53">
        <v>52</v>
      </c>
      <c r="J53">
        <f>$R$21*I53+$R$20</f>
        <v>8711.8847384484598</v>
      </c>
      <c r="K53">
        <f t="shared" si="1"/>
        <v>8384.8938909203498</v>
      </c>
      <c r="L53">
        <f t="shared" si="2"/>
        <v>510.1061090796502</v>
      </c>
      <c r="M53">
        <f t="shared" si="3"/>
        <v>260208.24252037998</v>
      </c>
      <c r="N53">
        <f t="shared" si="4"/>
        <v>510.1061090796502</v>
      </c>
      <c r="O53">
        <f t="shared" si="5"/>
        <v>5.7347510857745948E-2</v>
      </c>
    </row>
    <row r="54" spans="1:15" x14ac:dyDescent="0.35">
      <c r="A54" s="1">
        <v>39569</v>
      </c>
      <c r="B54">
        <v>5</v>
      </c>
      <c r="C54">
        <v>9794</v>
      </c>
      <c r="D54">
        <f t="shared" si="6"/>
        <v>9096.9166666666661</v>
      </c>
      <c r="E54">
        <f t="shared" si="7"/>
        <v>9070.5833333333321</v>
      </c>
      <c r="F54">
        <f t="shared" si="8"/>
        <v>1.079754150321093</v>
      </c>
      <c r="G54">
        <v>1.0700925220273949</v>
      </c>
      <c r="H54">
        <f t="shared" si="0"/>
        <v>9152.4796205886105</v>
      </c>
      <c r="I54">
        <v>53</v>
      </c>
      <c r="J54">
        <f>$R$21*I54+$R$20</f>
        <v>8740.0774500910939</v>
      </c>
      <c r="K54">
        <f t="shared" si="1"/>
        <v>9352.6915212827407</v>
      </c>
      <c r="L54">
        <f t="shared" si="2"/>
        <v>441.30847871725928</v>
      </c>
      <c r="M54">
        <f t="shared" si="3"/>
        <v>194753.17338774167</v>
      </c>
      <c r="N54">
        <f t="shared" si="4"/>
        <v>441.30847871725928</v>
      </c>
      <c r="O54">
        <f t="shared" si="5"/>
        <v>4.5059064602538217E-2</v>
      </c>
    </row>
    <row r="55" spans="1:15" x14ac:dyDescent="0.35">
      <c r="A55" s="1">
        <v>39600</v>
      </c>
      <c r="B55">
        <v>6</v>
      </c>
      <c r="C55">
        <v>9977</v>
      </c>
      <c r="D55">
        <f t="shared" si="6"/>
        <v>9044.25</v>
      </c>
      <c r="E55">
        <f t="shared" si="7"/>
        <v>9076.5</v>
      </c>
      <c r="F55">
        <f t="shared" si="8"/>
        <v>1.0992122514184983</v>
      </c>
      <c r="G55">
        <v>1.1274807916790446</v>
      </c>
      <c r="H55">
        <f t="shared" si="0"/>
        <v>8848.9312400100844</v>
      </c>
      <c r="I55">
        <v>54</v>
      </c>
      <c r="J55">
        <f>$R$21*I55+$R$20</f>
        <v>8768.2701617337279</v>
      </c>
      <c r="K55">
        <f t="shared" si="1"/>
        <v>9886.0561836072884</v>
      </c>
      <c r="L55">
        <f t="shared" si="2"/>
        <v>90.943816392711597</v>
      </c>
      <c r="M55">
        <f t="shared" si="3"/>
        <v>8270.7777400712384</v>
      </c>
      <c r="N55">
        <f t="shared" si="4"/>
        <v>90.943816392711597</v>
      </c>
      <c r="O55">
        <f t="shared" si="5"/>
        <v>9.1153469372267804E-3</v>
      </c>
    </row>
    <row r="56" spans="1:15" x14ac:dyDescent="0.35">
      <c r="A56" s="1">
        <v>39630</v>
      </c>
      <c r="B56">
        <v>7</v>
      </c>
      <c r="C56">
        <v>9553</v>
      </c>
      <c r="D56">
        <f t="shared" si="6"/>
        <v>9108.75</v>
      </c>
      <c r="E56">
        <f t="shared" si="7"/>
        <v>9115.9583333333321</v>
      </c>
      <c r="F56">
        <f t="shared" si="8"/>
        <v>1.0479424818198857</v>
      </c>
      <c r="G56">
        <v>0.9869194631008632</v>
      </c>
      <c r="H56">
        <f t="shared" si="0"/>
        <v>9679.6145553608185</v>
      </c>
      <c r="I56">
        <v>55</v>
      </c>
      <c r="J56">
        <f>$R$21*I56+$R$20</f>
        <v>8796.462873376362</v>
      </c>
      <c r="K56">
        <f t="shared" si="1"/>
        <v>8681.4004161792764</v>
      </c>
      <c r="L56">
        <f t="shared" si="2"/>
        <v>871.59958382072364</v>
      </c>
      <c r="M56">
        <f t="shared" si="3"/>
        <v>759685.83451645868</v>
      </c>
      <c r="N56">
        <f t="shared" si="4"/>
        <v>871.59958382072364</v>
      </c>
      <c r="O56">
        <f t="shared" si="5"/>
        <v>9.1238310878333895E-2</v>
      </c>
    </row>
    <row r="57" spans="1:15" x14ac:dyDescent="0.35">
      <c r="A57" s="1">
        <v>39661</v>
      </c>
      <c r="B57">
        <v>8</v>
      </c>
      <c r="C57">
        <v>9375</v>
      </c>
      <c r="D57">
        <f t="shared" si="6"/>
        <v>9123.1666666666661</v>
      </c>
      <c r="E57">
        <f t="shared" si="7"/>
        <v>9127.125</v>
      </c>
      <c r="F57">
        <f t="shared" si="8"/>
        <v>1.0271580590821316</v>
      </c>
      <c r="G57">
        <v>1.0505245770409877</v>
      </c>
      <c r="H57">
        <f t="shared" si="0"/>
        <v>8924.1129668822796</v>
      </c>
      <c r="I57">
        <v>56</v>
      </c>
      <c r="J57">
        <f>$R$21*I57+$R$20</f>
        <v>8824.6555850189961</v>
      </c>
      <c r="K57">
        <f t="shared" si="1"/>
        <v>9270.5175759844697</v>
      </c>
      <c r="L57">
        <f t="shared" si="2"/>
        <v>104.48242401553034</v>
      </c>
      <c r="M57">
        <f t="shared" si="3"/>
        <v>10916.576928161072</v>
      </c>
      <c r="N57">
        <f t="shared" si="4"/>
        <v>104.48242401553034</v>
      </c>
      <c r="O57">
        <f t="shared" si="5"/>
        <v>1.1144791894989903E-2</v>
      </c>
    </row>
    <row r="58" spans="1:15" x14ac:dyDescent="0.35">
      <c r="A58" s="1">
        <v>39692</v>
      </c>
      <c r="B58">
        <v>9</v>
      </c>
      <c r="C58">
        <v>9225</v>
      </c>
      <c r="D58">
        <f t="shared" si="6"/>
        <v>9131.0833333333339</v>
      </c>
      <c r="E58">
        <f t="shared" si="7"/>
        <v>9144.5416666666679</v>
      </c>
      <c r="F58">
        <f t="shared" si="8"/>
        <v>1.0087985091288518</v>
      </c>
      <c r="G58">
        <v>0.99523185006811066</v>
      </c>
      <c r="H58">
        <f t="shared" si="0"/>
        <v>9269.1969206659414</v>
      </c>
      <c r="I58">
        <v>57</v>
      </c>
      <c r="J58">
        <f>$R$21*I58+$R$20</f>
        <v>8852.8482966616284</v>
      </c>
      <c r="K58">
        <f t="shared" si="1"/>
        <v>8810.6365886588737</v>
      </c>
      <c r="L58">
        <f t="shared" si="2"/>
        <v>414.36341134112627</v>
      </c>
      <c r="M58">
        <f t="shared" si="3"/>
        <v>171697.03665825541</v>
      </c>
      <c r="N58">
        <f t="shared" si="4"/>
        <v>414.36341134112627</v>
      </c>
      <c r="O58">
        <f t="shared" si="5"/>
        <v>4.4917442963807723E-2</v>
      </c>
    </row>
    <row r="59" spans="1:15" x14ac:dyDescent="0.35">
      <c r="A59" s="1">
        <v>39722</v>
      </c>
      <c r="B59">
        <v>10</v>
      </c>
      <c r="C59">
        <v>9948</v>
      </c>
      <c r="D59">
        <f t="shared" si="6"/>
        <v>9158</v>
      </c>
      <c r="E59">
        <f t="shared" si="7"/>
        <v>9169.125</v>
      </c>
      <c r="F59">
        <f t="shared" si="8"/>
        <v>1.0849454010060937</v>
      </c>
      <c r="G59">
        <v>1.0236210272722996</v>
      </c>
      <c r="H59">
        <f t="shared" si="0"/>
        <v>9718.4404530151096</v>
      </c>
      <c r="I59">
        <v>58</v>
      </c>
      <c r="J59">
        <f>$R$21*I59+$R$20</f>
        <v>8881.0410083042625</v>
      </c>
      <c r="K59">
        <f t="shared" si="1"/>
        <v>9090.8203201678298</v>
      </c>
      <c r="L59">
        <f t="shared" si="2"/>
        <v>857.17967983217022</v>
      </c>
      <c r="M59">
        <f t="shared" si="3"/>
        <v>734757.00351718185</v>
      </c>
      <c r="N59">
        <f t="shared" si="4"/>
        <v>857.17967983217022</v>
      </c>
      <c r="O59">
        <f t="shared" si="5"/>
        <v>8.616603134621735E-2</v>
      </c>
    </row>
    <row r="60" spans="1:15" x14ac:dyDescent="0.35">
      <c r="A60" s="1">
        <v>39753</v>
      </c>
      <c r="B60">
        <v>11</v>
      </c>
      <c r="C60">
        <v>8758</v>
      </c>
      <c r="D60">
        <f t="shared" si="6"/>
        <v>9180.25</v>
      </c>
      <c r="E60">
        <f t="shared" si="7"/>
        <v>9162.5416666666679</v>
      </c>
      <c r="F60">
        <f t="shared" si="8"/>
        <v>0.95584831355928335</v>
      </c>
      <c r="G60">
        <v>1.0369421162037697</v>
      </c>
      <c r="H60">
        <f t="shared" si="0"/>
        <v>8445.9873537231888</v>
      </c>
      <c r="I60">
        <v>59</v>
      </c>
      <c r="J60">
        <f>$R$21*I60+$R$20</f>
        <v>8909.2337199468966</v>
      </c>
      <c r="K60">
        <f t="shared" si="1"/>
        <v>9238.359667315719</v>
      </c>
      <c r="L60">
        <f t="shared" si="2"/>
        <v>-480.35966731571898</v>
      </c>
      <c r="M60">
        <f t="shared" si="3"/>
        <v>230745.40998366821</v>
      </c>
      <c r="N60">
        <f t="shared" si="4"/>
        <v>480.35966731571898</v>
      </c>
      <c r="O60">
        <f t="shared" si="5"/>
        <v>5.4848100858154711E-2</v>
      </c>
    </row>
    <row r="61" spans="1:15" x14ac:dyDescent="0.35">
      <c r="A61" s="1">
        <v>39783</v>
      </c>
      <c r="B61">
        <v>12</v>
      </c>
      <c r="C61">
        <v>10839</v>
      </c>
      <c r="D61">
        <f t="shared" si="6"/>
        <v>9144.8333333333339</v>
      </c>
      <c r="E61">
        <f t="shared" si="7"/>
        <v>9152.75</v>
      </c>
      <c r="F61">
        <f t="shared" si="8"/>
        <v>1.1842342465379259</v>
      </c>
      <c r="G61">
        <v>1.170588850519408</v>
      </c>
      <c r="H61">
        <f t="shared" si="0"/>
        <v>9259.4423697018574</v>
      </c>
      <c r="I61">
        <v>60</v>
      </c>
      <c r="J61">
        <f>$R$21*I61+$R$20</f>
        <v>8937.4264315895307</v>
      </c>
      <c r="K61">
        <f t="shared" si="1"/>
        <v>10462.051733156162</v>
      </c>
      <c r="L61">
        <f t="shared" si="2"/>
        <v>376.9482668438377</v>
      </c>
      <c r="M61">
        <f t="shared" si="3"/>
        <v>142089.99587657308</v>
      </c>
      <c r="N61">
        <f t="shared" si="4"/>
        <v>376.9482668438377</v>
      </c>
      <c r="O61">
        <f t="shared" si="5"/>
        <v>3.4777033568026361E-2</v>
      </c>
    </row>
    <row r="62" spans="1:15" x14ac:dyDescent="0.35">
      <c r="A62" s="1">
        <v>39814</v>
      </c>
      <c r="B62">
        <v>1</v>
      </c>
      <c r="C62">
        <v>7266</v>
      </c>
      <c r="D62">
        <f t="shared" si="6"/>
        <v>9160.6666666666661</v>
      </c>
      <c r="E62">
        <f t="shared" si="7"/>
        <v>9158.75</v>
      </c>
      <c r="F62">
        <f t="shared" si="8"/>
        <v>0.79333970247031527</v>
      </c>
      <c r="G62">
        <v>0.76041695462442593</v>
      </c>
      <c r="H62">
        <f t="shared" si="0"/>
        <v>9555.2840527980024</v>
      </c>
      <c r="I62">
        <v>61</v>
      </c>
      <c r="J62">
        <f>$R$21*I62+$R$20</f>
        <v>8965.6191432321648</v>
      </c>
      <c r="K62">
        <f t="shared" si="1"/>
        <v>6817.608805219058</v>
      </c>
      <c r="L62">
        <f t="shared" si="2"/>
        <v>448.39119478094199</v>
      </c>
      <c r="M62">
        <f t="shared" si="3"/>
        <v>201054.66355708067</v>
      </c>
      <c r="N62">
        <f t="shared" si="4"/>
        <v>448.39119478094199</v>
      </c>
      <c r="O62">
        <f t="shared" si="5"/>
        <v>6.1710871838830443E-2</v>
      </c>
    </row>
    <row r="63" spans="1:15" x14ac:dyDescent="0.35">
      <c r="A63" s="1">
        <v>39845</v>
      </c>
      <c r="B63">
        <v>2</v>
      </c>
      <c r="C63">
        <v>7578</v>
      </c>
      <c r="D63">
        <f t="shared" si="6"/>
        <v>9156.8333333333339</v>
      </c>
      <c r="E63">
        <f t="shared" si="7"/>
        <v>9138</v>
      </c>
      <c r="F63">
        <f t="shared" si="8"/>
        <v>0.82928430728824687</v>
      </c>
      <c r="G63">
        <v>0.83017451578218504</v>
      </c>
      <c r="H63">
        <f t="shared" si="0"/>
        <v>9128.2011865421537</v>
      </c>
      <c r="I63">
        <v>62</v>
      </c>
      <c r="J63">
        <f>$R$21*I63+$R$20</f>
        <v>8993.8118548747989</v>
      </c>
      <c r="K63">
        <f t="shared" si="1"/>
        <v>7466.4334016567618</v>
      </c>
      <c r="L63">
        <f t="shared" si="2"/>
        <v>111.56659834323818</v>
      </c>
      <c r="M63">
        <f t="shared" si="3"/>
        <v>12447.105865881436</v>
      </c>
      <c r="N63">
        <f t="shared" si="4"/>
        <v>111.56659834323818</v>
      </c>
      <c r="O63">
        <f t="shared" si="5"/>
        <v>1.4722433141097675E-2</v>
      </c>
    </row>
    <row r="64" spans="1:15" x14ac:dyDescent="0.35">
      <c r="A64" s="1">
        <v>39873</v>
      </c>
      <c r="B64">
        <v>3</v>
      </c>
      <c r="C64">
        <v>8688</v>
      </c>
      <c r="D64">
        <f t="shared" si="6"/>
        <v>9119.1666666666661</v>
      </c>
      <c r="E64">
        <f t="shared" si="7"/>
        <v>9121.125</v>
      </c>
      <c r="F64">
        <f t="shared" si="8"/>
        <v>0.95251408132220527</v>
      </c>
      <c r="G64">
        <v>0.98554121296497021</v>
      </c>
      <c r="H64">
        <f t="shared" si="0"/>
        <v>8815.4608713545531</v>
      </c>
      <c r="I64">
        <v>63</v>
      </c>
      <c r="J64">
        <f>$R$21*I64+$R$20</f>
        <v>9022.004566517433</v>
      </c>
      <c r="K64">
        <f t="shared" si="1"/>
        <v>8891.5573238610905</v>
      </c>
      <c r="L64">
        <f t="shared" si="2"/>
        <v>-203.55732386109048</v>
      </c>
      <c r="M64">
        <f t="shared" si="3"/>
        <v>41435.584097488878</v>
      </c>
      <c r="N64">
        <f t="shared" si="4"/>
        <v>203.55732386109048</v>
      </c>
      <c r="O64">
        <f t="shared" si="5"/>
        <v>2.3429710389167874E-2</v>
      </c>
    </row>
    <row r="65" spans="1:15" x14ac:dyDescent="0.35">
      <c r="A65" s="1">
        <v>39904</v>
      </c>
      <c r="B65">
        <v>4</v>
      </c>
      <c r="C65">
        <v>9162</v>
      </c>
      <c r="D65">
        <f t="shared" si="6"/>
        <v>9123.0833333333339</v>
      </c>
      <c r="E65">
        <f t="shared" si="7"/>
        <v>9086.7083333333339</v>
      </c>
      <c r="F65">
        <f t="shared" si="8"/>
        <v>1.0082859121152232</v>
      </c>
      <c r="G65">
        <v>0.96246611871654009</v>
      </c>
      <c r="H65">
        <f t="shared" si="0"/>
        <v>9519.2961308784925</v>
      </c>
      <c r="I65">
        <v>64</v>
      </c>
      <c r="J65">
        <f>$R$21*I65+$R$20</f>
        <v>9050.1972781600653</v>
      </c>
      <c r="K65">
        <f t="shared" si="1"/>
        <v>8710.5082479297125</v>
      </c>
      <c r="L65">
        <f t="shared" si="2"/>
        <v>451.49175207028748</v>
      </c>
      <c r="M65">
        <f t="shared" si="3"/>
        <v>203844.80218749793</v>
      </c>
      <c r="N65">
        <f t="shared" si="4"/>
        <v>451.49175207028748</v>
      </c>
      <c r="O65">
        <f t="shared" si="5"/>
        <v>4.9278733035394838E-2</v>
      </c>
    </row>
    <row r="66" spans="1:15" x14ac:dyDescent="0.35">
      <c r="A66" s="1">
        <v>39934</v>
      </c>
      <c r="B66">
        <v>5</v>
      </c>
      <c r="C66">
        <v>9369</v>
      </c>
      <c r="D66">
        <f t="shared" si="6"/>
        <v>9050.3333333333339</v>
      </c>
      <c r="E66">
        <f t="shared" si="7"/>
        <v>9058.2916666666679</v>
      </c>
      <c r="F66">
        <f t="shared" si="8"/>
        <v>1.0343009857451044</v>
      </c>
      <c r="G66">
        <v>1.0700925220273949</v>
      </c>
      <c r="H66">
        <f t="shared" si="0"/>
        <v>8755.3177011736461</v>
      </c>
      <c r="I66">
        <v>65</v>
      </c>
      <c r="J66">
        <f>$R$21*I66+$R$20</f>
        <v>9078.3899898026993</v>
      </c>
      <c r="K66">
        <f t="shared" si="1"/>
        <v>9714.7172401362259</v>
      </c>
      <c r="L66">
        <f t="shared" si="2"/>
        <v>-345.71724013622588</v>
      </c>
      <c r="M66">
        <f t="shared" si="3"/>
        <v>119520.41012740888</v>
      </c>
      <c r="N66">
        <f t="shared" si="4"/>
        <v>345.71724013622588</v>
      </c>
      <c r="O66">
        <f t="shared" si="5"/>
        <v>3.6900121692413905E-2</v>
      </c>
    </row>
    <row r="67" spans="1:15" x14ac:dyDescent="0.35">
      <c r="A67" s="1">
        <v>39965</v>
      </c>
      <c r="B67">
        <v>6</v>
      </c>
      <c r="C67">
        <v>10167</v>
      </c>
      <c r="D67">
        <f t="shared" si="6"/>
        <v>9066.25</v>
      </c>
      <c r="E67">
        <f t="shared" si="7"/>
        <v>9066.4166666666679</v>
      </c>
      <c r="F67">
        <f t="shared" si="8"/>
        <v>1.1213912148312912</v>
      </c>
      <c r="G67">
        <v>1.1274807916790446</v>
      </c>
      <c r="H67">
        <f t="shared" ref="H67:H109" si="9">C67/G67</f>
        <v>9017.4485233218929</v>
      </c>
      <c r="I67">
        <v>66</v>
      </c>
      <c r="J67">
        <f>$R$21*I67+$R$20</f>
        <v>9106.5827014453334</v>
      </c>
      <c r="K67">
        <f t="shared" ref="K67:K109" si="10">J67*G67</f>
        <v>10267.497073716277</v>
      </c>
      <c r="L67">
        <f t="shared" ref="L67:L109" si="11">C67-K67</f>
        <v>-100.49707371627665</v>
      </c>
      <c r="M67">
        <f t="shared" ref="M67:M109" si="12">L67^2</f>
        <v>10099.661825534742</v>
      </c>
      <c r="N67">
        <f t="shared" ref="N67:N109" si="13">ABS(L67)</f>
        <v>100.49707371627665</v>
      </c>
      <c r="O67">
        <f t="shared" ref="O67:O110" si="14">N67/C67</f>
        <v>9.8846339840933072E-3</v>
      </c>
    </row>
    <row r="68" spans="1:15" x14ac:dyDescent="0.35">
      <c r="A68" s="1">
        <v>39995</v>
      </c>
      <c r="B68">
        <v>7</v>
      </c>
      <c r="C68">
        <v>9507</v>
      </c>
      <c r="D68">
        <f t="shared" si="6"/>
        <v>9066.5833333333339</v>
      </c>
      <c r="E68">
        <f t="shared" si="7"/>
        <v>9037.0833333333339</v>
      </c>
      <c r="F68">
        <f t="shared" si="8"/>
        <v>1.051998709023007</v>
      </c>
      <c r="G68">
        <v>0.9869194631008632</v>
      </c>
      <c r="H68">
        <f t="shared" si="9"/>
        <v>9633.0048757265049</v>
      </c>
      <c r="I68">
        <v>67</v>
      </c>
      <c r="J68">
        <f>$R$21*I68+$R$20</f>
        <v>9134.7754130879675</v>
      </c>
      <c r="K68">
        <f t="shared" si="10"/>
        <v>9015.2876462317436</v>
      </c>
      <c r="L68">
        <f t="shared" si="11"/>
        <v>491.71235376825643</v>
      </c>
      <c r="M68">
        <f t="shared" si="12"/>
        <v>241781.03884831897</v>
      </c>
      <c r="N68">
        <f t="shared" si="13"/>
        <v>491.71235376825643</v>
      </c>
      <c r="O68">
        <f t="shared" si="14"/>
        <v>5.1721084860445611E-2</v>
      </c>
    </row>
    <row r="69" spans="1:15" x14ac:dyDescent="0.35">
      <c r="A69" s="1">
        <v>40026</v>
      </c>
      <c r="B69">
        <v>8</v>
      </c>
      <c r="C69">
        <v>8923</v>
      </c>
      <c r="D69">
        <f t="shared" si="6"/>
        <v>9007.5833333333339</v>
      </c>
      <c r="E69">
        <f t="shared" si="7"/>
        <v>9003.5416666666679</v>
      </c>
      <c r="F69">
        <f t="shared" si="8"/>
        <v>0.99105444616701743</v>
      </c>
      <c r="G69">
        <v>1.0505245770409877</v>
      </c>
      <c r="H69">
        <f t="shared" si="9"/>
        <v>8493.8517337056619</v>
      </c>
      <c r="I69">
        <v>68</v>
      </c>
      <c r="J69">
        <f>$R$21*I69+$R$20</f>
        <v>9162.9681247306016</v>
      </c>
      <c r="K69">
        <f t="shared" si="10"/>
        <v>9625.9232136726678</v>
      </c>
      <c r="L69">
        <f t="shared" si="11"/>
        <v>-702.92321367266777</v>
      </c>
      <c r="M69">
        <f t="shared" si="12"/>
        <v>494101.04431991093</v>
      </c>
      <c r="N69">
        <f t="shared" si="13"/>
        <v>702.92321367266777</v>
      </c>
      <c r="O69">
        <f t="shared" si="14"/>
        <v>7.8776556502596407E-2</v>
      </c>
    </row>
    <row r="70" spans="1:15" x14ac:dyDescent="0.35">
      <c r="A70" s="1">
        <v>40057</v>
      </c>
      <c r="B70">
        <v>9</v>
      </c>
      <c r="C70">
        <v>9272</v>
      </c>
      <c r="D70">
        <f t="shared" si="6"/>
        <v>8999.5</v>
      </c>
      <c r="E70">
        <f t="shared" si="7"/>
        <v>9032.2916666666679</v>
      </c>
      <c r="F70">
        <f t="shared" si="8"/>
        <v>1.0265390381732209</v>
      </c>
      <c r="G70">
        <v>0.99523185006811066</v>
      </c>
      <c r="H70">
        <f t="shared" si="9"/>
        <v>9316.4220973891188</v>
      </c>
      <c r="I70">
        <v>69</v>
      </c>
      <c r="J70">
        <f>$R$21*I70+$R$20</f>
        <v>9191.1608363732357</v>
      </c>
      <c r="K70">
        <f t="shared" si="10"/>
        <v>9147.3360034572979</v>
      </c>
      <c r="L70">
        <f t="shared" si="11"/>
        <v>124.66399654270208</v>
      </c>
      <c r="M70">
        <f t="shared" si="12"/>
        <v>15541.112033998836</v>
      </c>
      <c r="N70">
        <f t="shared" si="13"/>
        <v>124.66399654270208</v>
      </c>
      <c r="O70">
        <f t="shared" si="14"/>
        <v>1.3445211016253461E-2</v>
      </c>
    </row>
    <row r="71" spans="1:15" x14ac:dyDescent="0.35">
      <c r="A71" s="1">
        <v>40087</v>
      </c>
      <c r="B71">
        <v>10</v>
      </c>
      <c r="C71">
        <v>9075</v>
      </c>
      <c r="D71">
        <f t="shared" si="6"/>
        <v>9065.0833333333339</v>
      </c>
      <c r="E71">
        <f t="shared" si="7"/>
        <v>9076</v>
      </c>
      <c r="F71">
        <f t="shared" si="8"/>
        <v>0.99988981930365795</v>
      </c>
      <c r="G71">
        <v>1.0236210272722996</v>
      </c>
      <c r="H71">
        <f t="shared" si="9"/>
        <v>8865.585757047862</v>
      </c>
      <c r="I71">
        <v>70</v>
      </c>
      <c r="J71">
        <f>$R$21*I71+$R$20</f>
        <v>9219.353548015868</v>
      </c>
      <c r="K71">
        <f t="shared" si="10"/>
        <v>9437.1241496065231</v>
      </c>
      <c r="L71">
        <f t="shared" si="11"/>
        <v>-362.12414960652313</v>
      </c>
      <c r="M71">
        <f t="shared" si="12"/>
        <v>131133.89972824755</v>
      </c>
      <c r="N71">
        <f t="shared" si="13"/>
        <v>362.12414960652313</v>
      </c>
      <c r="O71">
        <f t="shared" si="14"/>
        <v>3.9903487559947451E-2</v>
      </c>
    </row>
    <row r="72" spans="1:15" x14ac:dyDescent="0.35">
      <c r="A72" s="1">
        <v>40118</v>
      </c>
      <c r="B72">
        <v>11</v>
      </c>
      <c r="C72">
        <v>8949</v>
      </c>
      <c r="D72">
        <f t="shared" si="6"/>
        <v>9086.9166666666661</v>
      </c>
      <c r="E72">
        <f t="shared" si="7"/>
        <v>9086.1666666666661</v>
      </c>
      <c r="F72">
        <f t="shared" si="8"/>
        <v>0.98490379147788765</v>
      </c>
      <c r="G72">
        <v>1.0369421162037697</v>
      </c>
      <c r="H72">
        <f t="shared" si="9"/>
        <v>8630.1827847075601</v>
      </c>
      <c r="I72">
        <v>71</v>
      </c>
      <c r="J72">
        <f>$R$21*I72+$R$20</f>
        <v>9247.5462596585021</v>
      </c>
      <c r="K72">
        <f t="shared" si="10"/>
        <v>9589.1701881825429</v>
      </c>
      <c r="L72">
        <f t="shared" si="11"/>
        <v>-640.17018818254292</v>
      </c>
      <c r="M72">
        <f t="shared" si="12"/>
        <v>409817.86983767239</v>
      </c>
      <c r="N72">
        <f t="shared" si="13"/>
        <v>640.17018818254292</v>
      </c>
      <c r="O72">
        <f t="shared" si="14"/>
        <v>7.1535388108452669E-2</v>
      </c>
    </row>
    <row r="73" spans="1:15" x14ac:dyDescent="0.35">
      <c r="A73" s="1">
        <v>40148</v>
      </c>
      <c r="B73">
        <v>12</v>
      </c>
      <c r="C73">
        <v>10843</v>
      </c>
      <c r="D73">
        <f t="shared" ref="D73:D104" si="15">(C67+C68+C69+C70+C71+C72+C73+C74+C75+C76+C77+C78)/12</f>
        <v>9085.4166666666661</v>
      </c>
      <c r="E73">
        <f t="shared" ref="E73:E103" si="16">(D73+D74)/2</f>
        <v>9101.4583333333321</v>
      </c>
      <c r="F73">
        <f t="shared" ref="F73:F104" si="17">(C73/E73)</f>
        <v>1.1913475404582601</v>
      </c>
      <c r="G73">
        <v>1.170588850519408</v>
      </c>
      <c r="H73">
        <f t="shared" si="9"/>
        <v>9262.8594533330779</v>
      </c>
      <c r="I73">
        <v>72</v>
      </c>
      <c r="J73">
        <f>$R$21*I73+$R$20</f>
        <v>9275.7389713011362</v>
      </c>
      <c r="K73">
        <f t="shared" si="10"/>
        <v>10858.076620133474</v>
      </c>
      <c r="L73">
        <f t="shared" si="11"/>
        <v>-15.076620133473625</v>
      </c>
      <c r="M73">
        <f t="shared" si="12"/>
        <v>227.30447464906226</v>
      </c>
      <c r="N73">
        <f t="shared" si="13"/>
        <v>15.076620133473625</v>
      </c>
      <c r="O73">
        <f t="shared" si="14"/>
        <v>1.3904473054942013E-3</v>
      </c>
    </row>
    <row r="74" spans="1:15" x14ac:dyDescent="0.35">
      <c r="A74" s="1">
        <v>40179</v>
      </c>
      <c r="B74">
        <v>1</v>
      </c>
      <c r="C74">
        <v>6558</v>
      </c>
      <c r="D74">
        <f t="shared" si="15"/>
        <v>9117.5</v>
      </c>
      <c r="E74">
        <f t="shared" si="16"/>
        <v>9099.5833333333321</v>
      </c>
      <c r="F74">
        <f t="shared" si="17"/>
        <v>0.7206923393928294</v>
      </c>
      <c r="G74">
        <v>0.76041695462442593</v>
      </c>
      <c r="H74">
        <f t="shared" si="9"/>
        <v>8624.21591222809</v>
      </c>
      <c r="I74">
        <v>73</v>
      </c>
      <c r="J74">
        <f>$R$21*I74+$R$20</f>
        <v>9303.9316829437703</v>
      </c>
      <c r="K74">
        <f t="shared" si="10"/>
        <v>7074.8673963778119</v>
      </c>
      <c r="L74">
        <f t="shared" si="11"/>
        <v>-516.86739637781193</v>
      </c>
      <c r="M74">
        <f t="shared" si="12"/>
        <v>267151.90543837816</v>
      </c>
      <c r="N74">
        <f t="shared" si="13"/>
        <v>516.86739637781193</v>
      </c>
      <c r="O74">
        <f t="shared" si="14"/>
        <v>7.8814790542514779E-2</v>
      </c>
    </row>
    <row r="75" spans="1:15" x14ac:dyDescent="0.35">
      <c r="A75" s="1">
        <v>40210</v>
      </c>
      <c r="B75">
        <v>2</v>
      </c>
      <c r="C75">
        <v>7481</v>
      </c>
      <c r="D75">
        <f t="shared" si="15"/>
        <v>9081.6666666666661</v>
      </c>
      <c r="E75">
        <f t="shared" si="16"/>
        <v>9096.25</v>
      </c>
      <c r="F75">
        <f t="shared" si="17"/>
        <v>0.82242682424075852</v>
      </c>
      <c r="G75">
        <v>0.83017451578218504</v>
      </c>
      <c r="H75">
        <f t="shared" si="9"/>
        <v>9011.358284048807</v>
      </c>
      <c r="I75">
        <v>74</v>
      </c>
      <c r="J75">
        <f>$R$21*I75+$R$20</f>
        <v>9332.1243945864044</v>
      </c>
      <c r="K75">
        <f t="shared" si="10"/>
        <v>7747.2918504948848</v>
      </c>
      <c r="L75">
        <f t="shared" si="11"/>
        <v>-266.29185049488478</v>
      </c>
      <c r="M75">
        <f t="shared" si="12"/>
        <v>70911.349639990076</v>
      </c>
      <c r="N75">
        <f t="shared" si="13"/>
        <v>266.29185049488478</v>
      </c>
      <c r="O75">
        <f t="shared" si="14"/>
        <v>3.5595755981136852E-2</v>
      </c>
    </row>
    <row r="76" spans="1:15" x14ac:dyDescent="0.35">
      <c r="A76" s="1">
        <v>40238</v>
      </c>
      <c r="B76">
        <v>3</v>
      </c>
      <c r="C76">
        <v>9475</v>
      </c>
      <c r="D76">
        <f t="shared" si="15"/>
        <v>9110.8333333333339</v>
      </c>
      <c r="E76">
        <f t="shared" si="16"/>
        <v>9117</v>
      </c>
      <c r="F76">
        <f t="shared" si="17"/>
        <v>1.0392673028408468</v>
      </c>
      <c r="G76">
        <v>0.98554121296497021</v>
      </c>
      <c r="H76">
        <f t="shared" si="9"/>
        <v>9614.0068780023466</v>
      </c>
      <c r="I76">
        <v>75</v>
      </c>
      <c r="J76">
        <f>$R$21*I76+$R$20</f>
        <v>9360.3171062290385</v>
      </c>
      <c r="K76">
        <f t="shared" si="10"/>
        <v>9224.9782746097262</v>
      </c>
      <c r="L76">
        <f t="shared" si="11"/>
        <v>250.02172539027379</v>
      </c>
      <c r="M76">
        <f t="shared" si="12"/>
        <v>62510.863167129479</v>
      </c>
      <c r="N76">
        <f t="shared" si="13"/>
        <v>250.02172539027379</v>
      </c>
      <c r="O76">
        <f t="shared" si="14"/>
        <v>2.6387517191585625E-2</v>
      </c>
    </row>
    <row r="77" spans="1:15" x14ac:dyDescent="0.35">
      <c r="A77" s="1">
        <v>40269</v>
      </c>
      <c r="B77">
        <v>4</v>
      </c>
      <c r="C77">
        <v>9424</v>
      </c>
      <c r="D77">
        <f t="shared" si="15"/>
        <v>9123.1666666666661</v>
      </c>
      <c r="E77">
        <f t="shared" si="16"/>
        <v>9137.25</v>
      </c>
      <c r="F77">
        <f t="shared" si="17"/>
        <v>1.0313825275657336</v>
      </c>
      <c r="G77">
        <v>0.96246611871654009</v>
      </c>
      <c r="H77">
        <f t="shared" si="9"/>
        <v>9791.5135055008632</v>
      </c>
      <c r="I77">
        <v>76</v>
      </c>
      <c r="J77">
        <f>$R$21*I77+$R$20</f>
        <v>9388.5098178716726</v>
      </c>
      <c r="K77">
        <f t="shared" si="10"/>
        <v>9036.1226049390789</v>
      </c>
      <c r="L77">
        <f t="shared" si="11"/>
        <v>387.87739506092112</v>
      </c>
      <c r="M77">
        <f t="shared" si="12"/>
        <v>150448.87359924588</v>
      </c>
      <c r="N77">
        <f t="shared" si="13"/>
        <v>387.87739506092112</v>
      </c>
      <c r="O77">
        <f t="shared" si="14"/>
        <v>4.1158467217839674E-2</v>
      </c>
    </row>
    <row r="78" spans="1:15" x14ac:dyDescent="0.35">
      <c r="A78" s="1">
        <v>40299</v>
      </c>
      <c r="B78">
        <v>5</v>
      </c>
      <c r="C78">
        <v>9351</v>
      </c>
      <c r="D78">
        <f t="shared" si="15"/>
        <v>9151.3333333333339</v>
      </c>
      <c r="E78">
        <f t="shared" si="16"/>
        <v>9189.5416666666679</v>
      </c>
      <c r="F78">
        <f t="shared" si="17"/>
        <v>1.0175697917469586</v>
      </c>
      <c r="G78">
        <v>1.0700925220273949</v>
      </c>
      <c r="H78">
        <f t="shared" si="9"/>
        <v>8738.4967257631288</v>
      </c>
      <c r="I78">
        <v>77</v>
      </c>
      <c r="J78">
        <f>$R$21*I78+$R$20</f>
        <v>9416.7025295143067</v>
      </c>
      <c r="K78">
        <f t="shared" si="10"/>
        <v>10076.742958989713</v>
      </c>
      <c r="L78">
        <f t="shared" si="11"/>
        <v>-725.74295898971286</v>
      </c>
      <c r="M78">
        <f t="shared" si="12"/>
        <v>526702.84252314409</v>
      </c>
      <c r="N78">
        <f t="shared" si="13"/>
        <v>725.74295898971286</v>
      </c>
      <c r="O78">
        <f t="shared" si="14"/>
        <v>7.7611267136104473E-2</v>
      </c>
    </row>
    <row r="79" spans="1:15" x14ac:dyDescent="0.35">
      <c r="A79" s="1">
        <v>40330</v>
      </c>
      <c r="B79">
        <v>6</v>
      </c>
      <c r="C79">
        <v>10552</v>
      </c>
      <c r="D79">
        <f t="shared" si="15"/>
        <v>9227.75</v>
      </c>
      <c r="E79">
        <f t="shared" si="16"/>
        <v>9253.25</v>
      </c>
      <c r="F79">
        <f t="shared" si="17"/>
        <v>1.1403560911031259</v>
      </c>
      <c r="G79">
        <v>1.1274807916790446</v>
      </c>
      <c r="H79">
        <f t="shared" si="9"/>
        <v>9358.9177552958226</v>
      </c>
      <c r="I79">
        <v>78</v>
      </c>
      <c r="J79">
        <f>$R$21*I79+$R$20</f>
        <v>9444.8952411569389</v>
      </c>
      <c r="K79">
        <f t="shared" si="10"/>
        <v>10648.937963825267</v>
      </c>
      <c r="L79">
        <f t="shared" si="11"/>
        <v>-96.937963825266706</v>
      </c>
      <c r="M79">
        <f t="shared" si="12"/>
        <v>9396.9688305887157</v>
      </c>
      <c r="N79">
        <f t="shared" si="13"/>
        <v>96.937963825266706</v>
      </c>
      <c r="O79">
        <f t="shared" si="14"/>
        <v>9.1866910372693997E-3</v>
      </c>
    </row>
    <row r="80" spans="1:15" x14ac:dyDescent="0.35">
      <c r="A80" s="1">
        <v>40360</v>
      </c>
      <c r="B80">
        <v>7</v>
      </c>
      <c r="C80">
        <v>9077</v>
      </c>
      <c r="D80">
        <f t="shared" si="15"/>
        <v>9278.75</v>
      </c>
      <c r="E80">
        <f t="shared" si="16"/>
        <v>9293.0416666666679</v>
      </c>
      <c r="F80">
        <f t="shared" si="17"/>
        <v>0.97675231916353178</v>
      </c>
      <c r="G80">
        <v>0.9869194631008632</v>
      </c>
      <c r="H80">
        <f t="shared" si="9"/>
        <v>9197.3056965361829</v>
      </c>
      <c r="I80">
        <v>79</v>
      </c>
      <c r="J80">
        <f>$R$21*I80+$R$20</f>
        <v>9473.087952799573</v>
      </c>
      <c r="K80">
        <f t="shared" si="10"/>
        <v>9349.1748762842108</v>
      </c>
      <c r="L80">
        <f t="shared" si="11"/>
        <v>-272.17487628421077</v>
      </c>
      <c r="M80">
        <f t="shared" si="12"/>
        <v>74079.163280325432</v>
      </c>
      <c r="N80">
        <f t="shared" si="13"/>
        <v>272.17487628421077</v>
      </c>
      <c r="O80">
        <f t="shared" si="14"/>
        <v>2.9985113615094278E-2</v>
      </c>
    </row>
    <row r="81" spans="1:15" x14ac:dyDescent="0.35">
      <c r="A81" s="1">
        <v>40391</v>
      </c>
      <c r="B81">
        <v>8</v>
      </c>
      <c r="C81">
        <v>9273</v>
      </c>
      <c r="D81">
        <f t="shared" si="15"/>
        <v>9307.3333333333339</v>
      </c>
      <c r="E81">
        <f t="shared" si="16"/>
        <v>9329.5416666666679</v>
      </c>
      <c r="F81">
        <f t="shared" si="17"/>
        <v>0.99393950220848637</v>
      </c>
      <c r="G81">
        <v>1.0505245770409877</v>
      </c>
      <c r="H81">
        <f t="shared" si="9"/>
        <v>8827.0186178025997</v>
      </c>
      <c r="I81">
        <v>80</v>
      </c>
      <c r="J81">
        <f>$R$21*I81+$R$20</f>
        <v>9501.2806644422071</v>
      </c>
      <c r="K81">
        <f t="shared" si="10"/>
        <v>9981.3288513608641</v>
      </c>
      <c r="L81">
        <f t="shared" si="11"/>
        <v>-708.32885136086406</v>
      </c>
      <c r="M81">
        <f t="shared" si="12"/>
        <v>501729.76167020109</v>
      </c>
      <c r="N81">
        <f t="shared" si="13"/>
        <v>708.32885136086406</v>
      </c>
      <c r="O81">
        <f t="shared" si="14"/>
        <v>7.6386158887184738E-2</v>
      </c>
    </row>
    <row r="82" spans="1:15" x14ac:dyDescent="0.35">
      <c r="A82" s="1">
        <v>40422</v>
      </c>
      <c r="B82">
        <v>9</v>
      </c>
      <c r="C82">
        <v>9420</v>
      </c>
      <c r="D82">
        <f t="shared" si="15"/>
        <v>9351.75</v>
      </c>
      <c r="E82">
        <f t="shared" si="16"/>
        <v>9366.625</v>
      </c>
      <c r="F82">
        <f t="shared" si="17"/>
        <v>1.0056984239253732</v>
      </c>
      <c r="G82">
        <v>0.99523185006811066</v>
      </c>
      <c r="H82">
        <f t="shared" si="9"/>
        <v>9465.1311645174173</v>
      </c>
      <c r="I82">
        <v>81</v>
      </c>
      <c r="J82">
        <f>$R$21*I82+$R$20</f>
        <v>9529.4733760848412</v>
      </c>
      <c r="K82">
        <f t="shared" si="10"/>
        <v>9484.0354182557203</v>
      </c>
      <c r="L82">
        <f t="shared" si="11"/>
        <v>-64.035418255720288</v>
      </c>
      <c r="M82">
        <f t="shared" si="12"/>
        <v>4100.5347911850349</v>
      </c>
      <c r="N82">
        <f t="shared" si="13"/>
        <v>64.035418255720288</v>
      </c>
      <c r="O82">
        <f t="shared" si="14"/>
        <v>6.797815101456506E-3</v>
      </c>
    </row>
    <row r="83" spans="1:15" x14ac:dyDescent="0.35">
      <c r="A83" s="1">
        <v>40452</v>
      </c>
      <c r="B83">
        <v>10</v>
      </c>
      <c r="C83">
        <v>9413</v>
      </c>
      <c r="D83">
        <f t="shared" si="15"/>
        <v>9381.5</v>
      </c>
      <c r="E83">
        <f t="shared" si="16"/>
        <v>9375.5416666666679</v>
      </c>
      <c r="F83">
        <f t="shared" si="17"/>
        <v>1.0039953247145719</v>
      </c>
      <c r="G83">
        <v>1.0236210272722996</v>
      </c>
      <c r="H83">
        <f t="shared" si="9"/>
        <v>9195.7860860706915</v>
      </c>
      <c r="I83">
        <v>82</v>
      </c>
      <c r="J83">
        <f>$R$21*I83+$R$20</f>
        <v>9557.6660877274753</v>
      </c>
      <c r="K83">
        <f t="shared" si="10"/>
        <v>9783.4279790452201</v>
      </c>
      <c r="L83">
        <f t="shared" si="11"/>
        <v>-370.42797904522013</v>
      </c>
      <c r="M83">
        <f t="shared" si="12"/>
        <v>137216.88765952605</v>
      </c>
      <c r="N83">
        <f t="shared" si="13"/>
        <v>370.42797904522013</v>
      </c>
      <c r="O83">
        <f t="shared" si="14"/>
        <v>3.935280771754171E-2</v>
      </c>
    </row>
    <row r="84" spans="1:15" x14ac:dyDescent="0.35">
      <c r="A84" s="1">
        <v>40483</v>
      </c>
      <c r="B84">
        <v>11</v>
      </c>
      <c r="C84">
        <v>9866</v>
      </c>
      <c r="D84">
        <f t="shared" si="15"/>
        <v>9369.5833333333339</v>
      </c>
      <c r="E84">
        <f t="shared" si="16"/>
        <v>9395.25</v>
      </c>
      <c r="F84">
        <f t="shared" si="17"/>
        <v>1.0501051063037172</v>
      </c>
      <c r="G84">
        <v>1.0369421162037697</v>
      </c>
      <c r="H84">
        <f t="shared" si="9"/>
        <v>9514.5137282293872</v>
      </c>
      <c r="I84">
        <v>83</v>
      </c>
      <c r="J84">
        <f>$R$21*I84+$R$20</f>
        <v>9585.8587993701076</v>
      </c>
      <c r="K84">
        <f t="shared" si="10"/>
        <v>9939.9807090493669</v>
      </c>
      <c r="L84">
        <f t="shared" si="11"/>
        <v>-73.980709049366851</v>
      </c>
      <c r="M84">
        <f t="shared" si="12"/>
        <v>5473.1453114470705</v>
      </c>
      <c r="N84">
        <f t="shared" si="13"/>
        <v>73.980709049366851</v>
      </c>
      <c r="O84">
        <f t="shared" si="14"/>
        <v>7.498551494969273E-3</v>
      </c>
    </row>
    <row r="85" spans="1:15" x14ac:dyDescent="0.35">
      <c r="A85" s="1">
        <v>40513</v>
      </c>
      <c r="B85">
        <v>12</v>
      </c>
      <c r="C85">
        <v>11455</v>
      </c>
      <c r="D85">
        <f t="shared" si="15"/>
        <v>9420.9166666666661</v>
      </c>
      <c r="E85">
        <f t="shared" si="16"/>
        <v>9453.9166666666661</v>
      </c>
      <c r="F85">
        <f t="shared" si="17"/>
        <v>1.2116671220922546</v>
      </c>
      <c r="G85">
        <v>1.170588850519408</v>
      </c>
      <c r="H85">
        <f t="shared" si="9"/>
        <v>9785.673248909934</v>
      </c>
      <c r="I85">
        <v>84</v>
      </c>
      <c r="J85">
        <f>$R$21*I85+$R$20</f>
        <v>9614.0515110127417</v>
      </c>
      <c r="K85">
        <f t="shared" si="10"/>
        <v>11254.101507110783</v>
      </c>
      <c r="L85">
        <f t="shared" si="11"/>
        <v>200.89849288921687</v>
      </c>
      <c r="M85">
        <f t="shared" si="12"/>
        <v>40360.204445158721</v>
      </c>
      <c r="N85">
        <f t="shared" si="13"/>
        <v>200.89849288921687</v>
      </c>
      <c r="O85">
        <f t="shared" si="14"/>
        <v>1.7538061360909372E-2</v>
      </c>
    </row>
    <row r="86" spans="1:15" x14ac:dyDescent="0.35">
      <c r="A86" s="1">
        <v>40544</v>
      </c>
      <c r="B86">
        <v>1</v>
      </c>
      <c r="C86">
        <v>6901</v>
      </c>
      <c r="D86">
        <f t="shared" si="15"/>
        <v>9486.9166666666661</v>
      </c>
      <c r="E86">
        <f t="shared" si="16"/>
        <v>9488.125</v>
      </c>
      <c r="F86">
        <f t="shared" si="17"/>
        <v>0.72733021540082998</v>
      </c>
      <c r="G86">
        <v>0.76041695462442593</v>
      </c>
      <c r="H86">
        <f t="shared" si="9"/>
        <v>9075.2842345663394</v>
      </c>
      <c r="I86">
        <v>85</v>
      </c>
      <c r="J86">
        <f>$R$21*I86+$R$20</f>
        <v>9642.2442226553758</v>
      </c>
      <c r="K86">
        <f t="shared" si="10"/>
        <v>7332.1259875365658</v>
      </c>
      <c r="L86">
        <f t="shared" si="11"/>
        <v>-431.12598753656584</v>
      </c>
      <c r="M86">
        <f t="shared" si="12"/>
        <v>185869.61712937913</v>
      </c>
      <c r="N86">
        <f t="shared" si="13"/>
        <v>431.12598753656584</v>
      </c>
      <c r="O86">
        <f t="shared" si="14"/>
        <v>6.2472973125136333E-2</v>
      </c>
    </row>
    <row r="87" spans="1:15" x14ac:dyDescent="0.35">
      <c r="A87" s="1">
        <v>40575</v>
      </c>
      <c r="B87">
        <v>2</v>
      </c>
      <c r="C87">
        <v>8014</v>
      </c>
      <c r="D87">
        <f t="shared" si="15"/>
        <v>9489.3333333333339</v>
      </c>
      <c r="E87">
        <f t="shared" si="16"/>
        <v>9539.1666666666679</v>
      </c>
      <c r="F87">
        <f t="shared" si="17"/>
        <v>0.84011531405608442</v>
      </c>
      <c r="G87">
        <v>0.83017451578218504</v>
      </c>
      <c r="H87">
        <f t="shared" si="9"/>
        <v>9653.3919647596758</v>
      </c>
      <c r="I87">
        <v>86</v>
      </c>
      <c r="J87">
        <f>$R$21*I87+$R$20</f>
        <v>9670.4369342980099</v>
      </c>
      <c r="K87">
        <f t="shared" si="10"/>
        <v>8028.1502993330087</v>
      </c>
      <c r="L87">
        <f t="shared" si="11"/>
        <v>-14.150299333008661</v>
      </c>
      <c r="M87">
        <f t="shared" si="12"/>
        <v>200.23097121374536</v>
      </c>
      <c r="N87">
        <f t="shared" si="13"/>
        <v>14.150299333008661</v>
      </c>
      <c r="O87">
        <f t="shared" si="14"/>
        <v>1.7656974460954157E-3</v>
      </c>
    </row>
    <row r="88" spans="1:15" x14ac:dyDescent="0.35">
      <c r="A88" s="1">
        <v>40603</v>
      </c>
      <c r="B88">
        <v>3</v>
      </c>
      <c r="C88">
        <v>9832</v>
      </c>
      <c r="D88">
        <f t="shared" si="15"/>
        <v>9589</v>
      </c>
      <c r="E88">
        <f t="shared" si="16"/>
        <v>9616.7083333333321</v>
      </c>
      <c r="F88">
        <f t="shared" si="17"/>
        <v>1.0223872513550636</v>
      </c>
      <c r="G88">
        <v>0.98554121296497021</v>
      </c>
      <c r="H88">
        <f t="shared" si="9"/>
        <v>9976.2443930890859</v>
      </c>
      <c r="I88">
        <v>87</v>
      </c>
      <c r="J88">
        <f>$R$21*I88+$R$20</f>
        <v>9698.629645940644</v>
      </c>
      <c r="K88">
        <f t="shared" si="10"/>
        <v>9558.3992253583619</v>
      </c>
      <c r="L88">
        <f t="shared" si="11"/>
        <v>273.60077464163805</v>
      </c>
      <c r="M88">
        <f t="shared" si="12"/>
        <v>74857.383884504408</v>
      </c>
      <c r="N88">
        <f t="shared" si="13"/>
        <v>273.60077464163805</v>
      </c>
      <c r="O88">
        <f t="shared" si="14"/>
        <v>2.7827580821972953E-2</v>
      </c>
    </row>
    <row r="89" spans="1:15" x14ac:dyDescent="0.35">
      <c r="A89" s="1">
        <v>40634</v>
      </c>
      <c r="B89">
        <v>4</v>
      </c>
      <c r="C89">
        <v>9281</v>
      </c>
      <c r="D89">
        <f t="shared" si="15"/>
        <v>9644.4166666666661</v>
      </c>
      <c r="E89">
        <f t="shared" si="16"/>
        <v>9652.7083333333321</v>
      </c>
      <c r="F89">
        <f t="shared" si="17"/>
        <v>0.96149180929359213</v>
      </c>
      <c r="G89">
        <v>0.96246611871654009</v>
      </c>
      <c r="H89">
        <f t="shared" si="9"/>
        <v>9642.9368468329285</v>
      </c>
      <c r="I89">
        <v>88</v>
      </c>
      <c r="J89">
        <f>$R$21*I89+$R$20</f>
        <v>9726.8223575832781</v>
      </c>
      <c r="K89">
        <f t="shared" si="10"/>
        <v>9361.7369619484434</v>
      </c>
      <c r="L89">
        <f t="shared" si="11"/>
        <v>-80.736961948443422</v>
      </c>
      <c r="M89">
        <f t="shared" si="12"/>
        <v>6518.4570246644007</v>
      </c>
      <c r="N89">
        <f t="shared" si="13"/>
        <v>80.736961948443422</v>
      </c>
      <c r="O89">
        <f t="shared" si="14"/>
        <v>8.6991662480813952E-3</v>
      </c>
    </row>
    <row r="90" spans="1:15" x14ac:dyDescent="0.35">
      <c r="A90" s="1">
        <v>40664</v>
      </c>
      <c r="B90">
        <v>5</v>
      </c>
      <c r="C90">
        <v>9967</v>
      </c>
      <c r="D90">
        <f t="shared" si="15"/>
        <v>9661</v>
      </c>
      <c r="E90">
        <f t="shared" si="16"/>
        <v>9680.25</v>
      </c>
      <c r="F90">
        <f t="shared" si="17"/>
        <v>1.0296221688489451</v>
      </c>
      <c r="G90">
        <v>1.0700925220273949</v>
      </c>
      <c r="H90">
        <f t="shared" si="9"/>
        <v>9314.1478842563483</v>
      </c>
      <c r="I90">
        <v>89</v>
      </c>
      <c r="J90">
        <f>$R$21*I90+$R$20</f>
        <v>9755.0150692259122</v>
      </c>
      <c r="K90">
        <f t="shared" si="10"/>
        <v>10438.768677843198</v>
      </c>
      <c r="L90">
        <f t="shared" si="11"/>
        <v>-471.76867784319802</v>
      </c>
      <c r="M90">
        <f t="shared" si="12"/>
        <v>222565.68539391915</v>
      </c>
      <c r="N90">
        <f t="shared" si="13"/>
        <v>471.76867784319802</v>
      </c>
      <c r="O90">
        <f t="shared" si="14"/>
        <v>4.7333066905106656E-2</v>
      </c>
    </row>
    <row r="91" spans="1:15" x14ac:dyDescent="0.35">
      <c r="A91" s="1">
        <v>40695</v>
      </c>
      <c r="B91">
        <v>6</v>
      </c>
      <c r="C91">
        <v>11344</v>
      </c>
      <c r="D91">
        <f t="shared" si="15"/>
        <v>9699.5</v>
      </c>
      <c r="E91">
        <f t="shared" si="16"/>
        <v>9700.6666666666679</v>
      </c>
      <c r="F91">
        <f t="shared" si="17"/>
        <v>1.1694041646622224</v>
      </c>
      <c r="G91">
        <v>1.1274807916790446</v>
      </c>
      <c r="H91">
        <f t="shared" si="9"/>
        <v>10061.368746785045</v>
      </c>
      <c r="I91">
        <v>90</v>
      </c>
      <c r="J91">
        <f>$R$21*I91+$R$20</f>
        <v>9783.2077808685463</v>
      </c>
      <c r="K91">
        <f t="shared" si="10"/>
        <v>11030.378853934257</v>
      </c>
      <c r="L91">
        <f t="shared" si="11"/>
        <v>313.62114606574323</v>
      </c>
      <c r="M91">
        <f t="shared" si="12"/>
        <v>98358.223259590246</v>
      </c>
      <c r="N91">
        <f t="shared" si="13"/>
        <v>313.62114606574323</v>
      </c>
      <c r="O91">
        <f t="shared" si="14"/>
        <v>2.7646433891550002E-2</v>
      </c>
    </row>
    <row r="92" spans="1:15" x14ac:dyDescent="0.35">
      <c r="A92" s="1">
        <v>40725</v>
      </c>
      <c r="B92">
        <v>7</v>
      </c>
      <c r="C92">
        <v>9106</v>
      </c>
      <c r="D92">
        <f t="shared" si="15"/>
        <v>9701.8333333333339</v>
      </c>
      <c r="E92">
        <f t="shared" si="16"/>
        <v>9726.2083333333339</v>
      </c>
      <c r="F92">
        <f t="shared" si="17"/>
        <v>0.93623328720938692</v>
      </c>
      <c r="G92">
        <v>0.9869194631008632</v>
      </c>
      <c r="H92">
        <f t="shared" si="9"/>
        <v>9226.6900597839012</v>
      </c>
      <c r="I92">
        <v>91</v>
      </c>
      <c r="J92">
        <f>$R$21*I92+$R$20</f>
        <v>9811.4004925111785</v>
      </c>
      <c r="K92">
        <f t="shared" si="10"/>
        <v>9683.062106336678</v>
      </c>
      <c r="L92">
        <f t="shared" si="11"/>
        <v>-577.06210633667797</v>
      </c>
      <c r="M92">
        <f t="shared" si="12"/>
        <v>333000.67456972343</v>
      </c>
      <c r="N92">
        <f t="shared" si="13"/>
        <v>577.06210633667797</v>
      </c>
      <c r="O92">
        <f t="shared" si="14"/>
        <v>6.3371634783294314E-2</v>
      </c>
    </row>
    <row r="93" spans="1:15" x14ac:dyDescent="0.35">
      <c r="A93" s="1">
        <v>40756</v>
      </c>
      <c r="B93">
        <v>8</v>
      </c>
      <c r="C93">
        <v>10469</v>
      </c>
      <c r="D93">
        <f t="shared" si="15"/>
        <v>9750.5833333333339</v>
      </c>
      <c r="E93">
        <f t="shared" si="16"/>
        <v>9776.7083333333339</v>
      </c>
      <c r="F93">
        <f t="shared" si="17"/>
        <v>1.0708103016949297</v>
      </c>
      <c r="G93">
        <v>1.0505245770409877</v>
      </c>
      <c r="H93">
        <f t="shared" si="9"/>
        <v>9965.4974560309947</v>
      </c>
      <c r="I93">
        <v>92</v>
      </c>
      <c r="J93">
        <f>$R$21*I93+$R$20</f>
        <v>9839.5932041538126</v>
      </c>
      <c r="K93">
        <f t="shared" si="10"/>
        <v>10336.73448904906</v>
      </c>
      <c r="L93">
        <f t="shared" si="11"/>
        <v>132.26551095093964</v>
      </c>
      <c r="M93">
        <f t="shared" si="12"/>
        <v>17494.165387113135</v>
      </c>
      <c r="N93">
        <f t="shared" si="13"/>
        <v>132.26551095093964</v>
      </c>
      <c r="O93">
        <f t="shared" si="14"/>
        <v>1.2634015756131401E-2</v>
      </c>
    </row>
    <row r="94" spans="1:15" x14ac:dyDescent="0.35">
      <c r="A94" s="1">
        <v>40787</v>
      </c>
      <c r="B94">
        <v>9</v>
      </c>
      <c r="C94">
        <v>10085</v>
      </c>
      <c r="D94">
        <f t="shared" si="15"/>
        <v>9802.8333333333339</v>
      </c>
      <c r="E94">
        <f t="shared" si="16"/>
        <v>9797.7083333333339</v>
      </c>
      <c r="F94">
        <f t="shared" si="17"/>
        <v>1.0293223330285568</v>
      </c>
      <c r="G94">
        <v>0.99523185006811066</v>
      </c>
      <c r="H94">
        <f t="shared" si="9"/>
        <v>10133.317175600654</v>
      </c>
      <c r="I94">
        <v>93</v>
      </c>
      <c r="J94">
        <f>$R$21*I94+$R$20</f>
        <v>9867.7859157964467</v>
      </c>
      <c r="K94">
        <f t="shared" si="10"/>
        <v>9820.7348330541427</v>
      </c>
      <c r="L94">
        <f t="shared" si="11"/>
        <v>264.26516694585735</v>
      </c>
      <c r="M94">
        <f t="shared" si="12"/>
        <v>69836.078460921854</v>
      </c>
      <c r="N94">
        <f t="shared" si="13"/>
        <v>264.26516694585735</v>
      </c>
      <c r="O94">
        <f t="shared" si="14"/>
        <v>2.6203784526113768E-2</v>
      </c>
    </row>
    <row r="95" spans="1:15" x14ac:dyDescent="0.35">
      <c r="A95" s="1">
        <v>40817</v>
      </c>
      <c r="B95">
        <v>10</v>
      </c>
      <c r="C95">
        <v>9612</v>
      </c>
      <c r="D95">
        <f t="shared" si="15"/>
        <v>9792.5833333333339</v>
      </c>
      <c r="E95">
        <f t="shared" si="16"/>
        <v>9798.5</v>
      </c>
      <c r="F95">
        <f t="shared" si="17"/>
        <v>0.98096647446037655</v>
      </c>
      <c r="G95">
        <v>1.0236210272722996</v>
      </c>
      <c r="H95">
        <f t="shared" si="9"/>
        <v>9390.1939720930077</v>
      </c>
      <c r="I95">
        <v>94</v>
      </c>
      <c r="J95">
        <f>$R$21*I95+$R$20</f>
        <v>9895.9786274390808</v>
      </c>
      <c r="K95">
        <f t="shared" si="10"/>
        <v>10129.731808483913</v>
      </c>
      <c r="L95">
        <f t="shared" si="11"/>
        <v>-517.73180848391348</v>
      </c>
      <c r="M95">
        <f t="shared" si="12"/>
        <v>268046.2255160237</v>
      </c>
      <c r="N95">
        <f t="shared" si="13"/>
        <v>517.73180848391348</v>
      </c>
      <c r="O95">
        <f t="shared" si="14"/>
        <v>5.3863067882221546E-2</v>
      </c>
    </row>
    <row r="96" spans="1:15" x14ac:dyDescent="0.35">
      <c r="A96" s="1">
        <v>40848</v>
      </c>
      <c r="B96">
        <v>11</v>
      </c>
      <c r="C96">
        <v>10328</v>
      </c>
      <c r="D96">
        <f t="shared" si="15"/>
        <v>9804.4166666666661</v>
      </c>
      <c r="E96">
        <f t="shared" si="16"/>
        <v>9861.7083333333321</v>
      </c>
      <c r="F96">
        <f t="shared" si="17"/>
        <v>1.0472830518715066</v>
      </c>
      <c r="G96">
        <v>1.0369421162037697</v>
      </c>
      <c r="H96">
        <f t="shared" si="9"/>
        <v>9960.0545089350417</v>
      </c>
      <c r="I96">
        <v>95</v>
      </c>
      <c r="J96">
        <f>$R$21*I96+$R$20</f>
        <v>9924.1713390817149</v>
      </c>
      <c r="K96">
        <f t="shared" si="10"/>
        <v>10290.791229916193</v>
      </c>
      <c r="L96">
        <f t="shared" si="11"/>
        <v>37.208770083807394</v>
      </c>
      <c r="M96">
        <f t="shared" si="12"/>
        <v>1384.4925711496401</v>
      </c>
      <c r="N96">
        <f t="shared" si="13"/>
        <v>37.208770083807394</v>
      </c>
      <c r="O96">
        <f t="shared" si="14"/>
        <v>3.6027081800743023E-3</v>
      </c>
    </row>
    <row r="97" spans="1:15" x14ac:dyDescent="0.35">
      <c r="A97" s="1">
        <v>40878</v>
      </c>
      <c r="B97">
        <v>12</v>
      </c>
      <c r="C97">
        <v>11483</v>
      </c>
      <c r="D97">
        <f t="shared" si="15"/>
        <v>9919</v>
      </c>
      <c r="E97">
        <f t="shared" si="16"/>
        <v>9916.0833333333321</v>
      </c>
      <c r="F97">
        <f t="shared" si="17"/>
        <v>1.1580176985200812</v>
      </c>
      <c r="G97">
        <v>1.170588850519408</v>
      </c>
      <c r="H97">
        <f t="shared" si="9"/>
        <v>9809.5928343284831</v>
      </c>
      <c r="I97">
        <v>96</v>
      </c>
      <c r="J97">
        <f>$R$21*I97+$R$20</f>
        <v>9952.3640507243472</v>
      </c>
      <c r="K97">
        <f t="shared" si="10"/>
        <v>11650.126394088093</v>
      </c>
      <c r="L97">
        <f t="shared" si="11"/>
        <v>-167.12639408809264</v>
      </c>
      <c r="M97">
        <f t="shared" si="12"/>
        <v>27931.231600888445</v>
      </c>
      <c r="N97">
        <f t="shared" si="13"/>
        <v>167.12639408809264</v>
      </c>
      <c r="O97">
        <f t="shared" si="14"/>
        <v>1.4554244891412752E-2</v>
      </c>
    </row>
    <row r="98" spans="1:15" x14ac:dyDescent="0.35">
      <c r="A98" s="1">
        <v>40909</v>
      </c>
      <c r="B98">
        <v>1</v>
      </c>
      <c r="C98">
        <v>7486</v>
      </c>
      <c r="D98">
        <f t="shared" si="15"/>
        <v>9913.1666666666661</v>
      </c>
      <c r="E98">
        <f t="shared" si="16"/>
        <v>9943.9583333333321</v>
      </c>
      <c r="F98">
        <f t="shared" si="17"/>
        <v>0.75281892271270257</v>
      </c>
      <c r="G98">
        <v>0.76041695462442593</v>
      </c>
      <c r="H98">
        <f t="shared" si="9"/>
        <v>9844.5990117321562</v>
      </c>
      <c r="I98">
        <v>97</v>
      </c>
      <c r="J98">
        <f>$R$21*I98+$R$20</f>
        <v>9980.5567623669813</v>
      </c>
      <c r="K98">
        <f t="shared" si="10"/>
        <v>7589.3845786953198</v>
      </c>
      <c r="L98">
        <f t="shared" si="11"/>
        <v>-103.38457869531976</v>
      </c>
      <c r="M98">
        <f t="shared" si="12"/>
        <v>10688.371112008765</v>
      </c>
      <c r="N98">
        <f t="shared" si="13"/>
        <v>103.38457869531976</v>
      </c>
      <c r="O98">
        <f t="shared" si="14"/>
        <v>1.3810389887165344E-2</v>
      </c>
    </row>
    <row r="99" spans="1:15" x14ac:dyDescent="0.35">
      <c r="A99" s="1">
        <v>40940</v>
      </c>
      <c r="B99">
        <v>2</v>
      </c>
      <c r="C99">
        <v>8641</v>
      </c>
      <c r="D99">
        <f t="shared" si="15"/>
        <v>9974.75</v>
      </c>
      <c r="E99">
        <f t="shared" si="16"/>
        <v>10003.666666666668</v>
      </c>
      <c r="F99">
        <f t="shared" si="17"/>
        <v>0.86378327946419631</v>
      </c>
      <c r="G99">
        <v>0.83017451578218504</v>
      </c>
      <c r="H99">
        <f t="shared" si="9"/>
        <v>10408.654849948634</v>
      </c>
      <c r="I99">
        <v>98</v>
      </c>
      <c r="J99">
        <f>$R$21*I99+$R$20</f>
        <v>10008.749474009615</v>
      </c>
      <c r="K99">
        <f t="shared" si="10"/>
        <v>8309.0087481711325</v>
      </c>
      <c r="L99">
        <f t="shared" si="11"/>
        <v>331.99125182886746</v>
      </c>
      <c r="M99">
        <f t="shared" si="12"/>
        <v>110218.1912908985</v>
      </c>
      <c r="N99">
        <f t="shared" si="13"/>
        <v>331.99125182886746</v>
      </c>
      <c r="O99">
        <f t="shared" si="14"/>
        <v>3.8420466592855855E-2</v>
      </c>
    </row>
    <row r="100" spans="1:15" x14ac:dyDescent="0.35">
      <c r="A100" s="1">
        <v>40969</v>
      </c>
      <c r="B100">
        <v>3</v>
      </c>
      <c r="C100">
        <v>9709</v>
      </c>
      <c r="D100">
        <f t="shared" si="15"/>
        <v>10032.583333333334</v>
      </c>
      <c r="E100">
        <f t="shared" si="16"/>
        <v>10009.541666666668</v>
      </c>
      <c r="F100">
        <f t="shared" si="17"/>
        <v>0.96997448268110831</v>
      </c>
      <c r="G100">
        <v>0.98554121296497021</v>
      </c>
      <c r="H100">
        <f t="shared" si="9"/>
        <v>9851.4398710844107</v>
      </c>
      <c r="I100">
        <v>99</v>
      </c>
      <c r="J100">
        <f>$R$21*I100+$R$20</f>
        <v>10036.942185652249</v>
      </c>
      <c r="K100">
        <f t="shared" si="10"/>
        <v>9891.8201761069977</v>
      </c>
      <c r="L100">
        <f t="shared" si="11"/>
        <v>-182.82017610699768</v>
      </c>
      <c r="M100">
        <f t="shared" si="12"/>
        <v>33423.216791793646</v>
      </c>
      <c r="N100">
        <f t="shared" si="13"/>
        <v>182.82017610699768</v>
      </c>
      <c r="O100">
        <f t="shared" si="14"/>
        <v>1.8829969729838057E-2</v>
      </c>
    </row>
    <row r="101" spans="1:15" x14ac:dyDescent="0.35">
      <c r="A101" s="1">
        <v>41000</v>
      </c>
      <c r="B101">
        <v>4</v>
      </c>
      <c r="C101">
        <v>9423</v>
      </c>
      <c r="D101">
        <f t="shared" si="15"/>
        <v>9986.5</v>
      </c>
      <c r="E101">
        <f t="shared" si="16"/>
        <v>10034.083333333332</v>
      </c>
      <c r="F101">
        <f t="shared" si="17"/>
        <v>0.93909923676801577</v>
      </c>
      <c r="G101">
        <v>0.96246611871654009</v>
      </c>
      <c r="H101">
        <f t="shared" si="9"/>
        <v>9790.4745078878022</v>
      </c>
      <c r="I101">
        <v>100</v>
      </c>
      <c r="J101">
        <f>$R$21*I101+$R$20</f>
        <v>10065.134897294884</v>
      </c>
      <c r="K101">
        <f t="shared" si="10"/>
        <v>9687.351318957808</v>
      </c>
      <c r="L101">
        <f t="shared" si="11"/>
        <v>-264.35131895780796</v>
      </c>
      <c r="M101">
        <f t="shared" si="12"/>
        <v>69881.619834732715</v>
      </c>
      <c r="N101">
        <f t="shared" si="13"/>
        <v>264.35131895780796</v>
      </c>
      <c r="O101">
        <f t="shared" si="14"/>
        <v>2.8053838369713251E-2</v>
      </c>
    </row>
    <row r="102" spans="1:15" x14ac:dyDescent="0.35">
      <c r="A102" s="1">
        <v>41030</v>
      </c>
      <c r="B102">
        <v>5</v>
      </c>
      <c r="C102">
        <v>11342</v>
      </c>
      <c r="D102">
        <f t="shared" si="15"/>
        <v>10081.666666666666</v>
      </c>
      <c r="E102">
        <f t="shared" si="16"/>
        <v>10107.708333333332</v>
      </c>
      <c r="F102">
        <f t="shared" si="17"/>
        <v>1.1221138982212422</v>
      </c>
      <c r="G102">
        <v>1.0700925220273949</v>
      </c>
      <c r="H102">
        <f t="shared" si="9"/>
        <v>10599.083505892997</v>
      </c>
      <c r="I102">
        <v>101</v>
      </c>
      <c r="J102">
        <f>$R$21*I102+$R$20</f>
        <v>10093.327608937518</v>
      </c>
      <c r="K102">
        <f t="shared" si="10"/>
        <v>10800.794396696683</v>
      </c>
      <c r="L102">
        <f t="shared" si="11"/>
        <v>541.20560330331682</v>
      </c>
      <c r="M102">
        <f t="shared" si="12"/>
        <v>292903.50504690711</v>
      </c>
      <c r="N102">
        <f t="shared" si="13"/>
        <v>541.20560330331682</v>
      </c>
      <c r="O102">
        <f t="shared" si="14"/>
        <v>4.7716946156173237E-2</v>
      </c>
    </row>
    <row r="103" spans="1:15" x14ac:dyDescent="0.35">
      <c r="A103" s="1">
        <v>41061</v>
      </c>
      <c r="B103">
        <v>6</v>
      </c>
      <c r="C103">
        <v>11274</v>
      </c>
      <c r="D103">
        <f t="shared" si="15"/>
        <v>10133.75</v>
      </c>
      <c r="E103">
        <f t="shared" si="16"/>
        <v>10152.041666666668</v>
      </c>
      <c r="F103">
        <f t="shared" si="17"/>
        <v>1.1105155366941788</v>
      </c>
      <c r="G103">
        <v>1.1274807916790446</v>
      </c>
      <c r="H103">
        <f t="shared" si="9"/>
        <v>9999.2834318806945</v>
      </c>
      <c r="I103">
        <v>102</v>
      </c>
      <c r="J103">
        <f>$R$21*I103+$R$20</f>
        <v>10121.520320580152</v>
      </c>
      <c r="K103">
        <f t="shared" si="10"/>
        <v>11411.819744043247</v>
      </c>
      <c r="L103">
        <f t="shared" si="11"/>
        <v>-137.81974404324683</v>
      </c>
      <c r="M103">
        <f t="shared" si="12"/>
        <v>18994.281848146071</v>
      </c>
      <c r="N103">
        <f t="shared" si="13"/>
        <v>137.81974404324683</v>
      </c>
      <c r="O103">
        <f t="shared" si="14"/>
        <v>1.2224564843289589E-2</v>
      </c>
    </row>
    <row r="104" spans="1:15" x14ac:dyDescent="0.35">
      <c r="A104" s="1">
        <v>41091</v>
      </c>
      <c r="B104">
        <v>7</v>
      </c>
      <c r="C104">
        <v>9845</v>
      </c>
      <c r="D104">
        <f t="shared" si="15"/>
        <v>10170.333333333334</v>
      </c>
      <c r="E104">
        <f>(D104+D105)/1</f>
        <v>10170.333333333334</v>
      </c>
      <c r="F104">
        <f t="shared" si="17"/>
        <v>0.96801153682278518</v>
      </c>
      <c r="G104">
        <v>0.9869194631008632</v>
      </c>
      <c r="H104">
        <f t="shared" si="9"/>
        <v>9975.4846956482015</v>
      </c>
      <c r="I104">
        <v>103</v>
      </c>
      <c r="J104">
        <f>$R$21*I104+$R$20</f>
        <v>10149.713032222786</v>
      </c>
      <c r="K104">
        <f t="shared" si="10"/>
        <v>10016.949336389145</v>
      </c>
      <c r="L104">
        <f t="shared" si="11"/>
        <v>-171.94933638914517</v>
      </c>
      <c r="M104">
        <f t="shared" si="12"/>
        <v>29566.574284667404</v>
      </c>
      <c r="N104">
        <f t="shared" si="13"/>
        <v>171.94933638914517</v>
      </c>
      <c r="O104">
        <f t="shared" si="14"/>
        <v>1.7465651233026427E-2</v>
      </c>
    </row>
    <row r="105" spans="1:15" x14ac:dyDescent="0.35">
      <c r="A105" s="1">
        <v>41122</v>
      </c>
      <c r="B105">
        <v>8</v>
      </c>
      <c r="C105">
        <v>11163</v>
      </c>
      <c r="G105">
        <v>1.0505245770409877</v>
      </c>
      <c r="H105">
        <f t="shared" si="9"/>
        <v>10626.119791926067</v>
      </c>
      <c r="I105">
        <v>104</v>
      </c>
      <c r="J105">
        <f>$R$21*I105+$R$20</f>
        <v>10177.905743865418</v>
      </c>
      <c r="K105">
        <f t="shared" si="10"/>
        <v>10692.140126737257</v>
      </c>
      <c r="L105">
        <f t="shared" si="11"/>
        <v>470.85987326274335</v>
      </c>
      <c r="M105">
        <f t="shared" si="12"/>
        <v>221709.02024900672</v>
      </c>
      <c r="N105">
        <f t="shared" si="13"/>
        <v>470.85987326274335</v>
      </c>
      <c r="O105">
        <f t="shared" si="14"/>
        <v>4.21804060971731E-2</v>
      </c>
    </row>
    <row r="106" spans="1:15" x14ac:dyDescent="0.35">
      <c r="A106" s="1">
        <v>41153</v>
      </c>
      <c r="B106">
        <v>9</v>
      </c>
      <c r="C106">
        <v>9532</v>
      </c>
      <c r="G106">
        <v>0.99523185006811066</v>
      </c>
      <c r="H106">
        <f t="shared" si="9"/>
        <v>9577.6677558577521</v>
      </c>
      <c r="I106">
        <v>105</v>
      </c>
      <c r="J106">
        <f>$R$21*I106+$R$20</f>
        <v>10206.098455508052</v>
      </c>
      <c r="K106">
        <f t="shared" si="10"/>
        <v>10157.434247852565</v>
      </c>
      <c r="L106">
        <f t="shared" si="11"/>
        <v>-625.43424785256502</v>
      </c>
      <c r="M106">
        <f t="shared" si="12"/>
        <v>391167.99838690372</v>
      </c>
      <c r="N106">
        <f t="shared" si="13"/>
        <v>625.43424785256502</v>
      </c>
      <c r="O106">
        <f t="shared" si="14"/>
        <v>6.5614167840176776E-2</v>
      </c>
    </row>
    <row r="107" spans="1:15" x14ac:dyDescent="0.35">
      <c r="A107" s="1">
        <v>41183</v>
      </c>
      <c r="B107">
        <v>10</v>
      </c>
      <c r="C107">
        <v>10754</v>
      </c>
      <c r="G107">
        <v>1.0236210272722996</v>
      </c>
      <c r="H107">
        <f t="shared" si="9"/>
        <v>10505.84123760801</v>
      </c>
      <c r="I107">
        <v>106</v>
      </c>
      <c r="J107">
        <f>$R$21*I107+$R$20</f>
        <v>10234.291167150686</v>
      </c>
      <c r="K107">
        <f t="shared" si="10"/>
        <v>10476.035637922609</v>
      </c>
      <c r="L107">
        <f t="shared" si="11"/>
        <v>277.96436207739134</v>
      </c>
      <c r="M107">
        <f t="shared" si="12"/>
        <v>77264.186585091113</v>
      </c>
      <c r="N107">
        <f t="shared" si="13"/>
        <v>277.96436207739134</v>
      </c>
      <c r="O107">
        <f t="shared" si="14"/>
        <v>2.5847532274259934E-2</v>
      </c>
    </row>
    <row r="108" spans="1:15" x14ac:dyDescent="0.35">
      <c r="A108" s="1">
        <v>41214</v>
      </c>
      <c r="B108">
        <v>11</v>
      </c>
      <c r="C108">
        <v>10953</v>
      </c>
      <c r="G108">
        <v>1.0369421162037697</v>
      </c>
      <c r="H108">
        <f t="shared" si="9"/>
        <v>10562.788249067147</v>
      </c>
      <c r="I108">
        <v>107</v>
      </c>
      <c r="J108">
        <f>$R$21*I108+$R$20</f>
        <v>10262.48387879332</v>
      </c>
      <c r="K108">
        <f t="shared" si="10"/>
        <v>10641.601750783017</v>
      </c>
      <c r="L108">
        <f t="shared" si="11"/>
        <v>311.39824921698346</v>
      </c>
      <c r="M108">
        <f t="shared" si="12"/>
        <v>96968.869615402538</v>
      </c>
      <c r="N108">
        <f t="shared" si="13"/>
        <v>311.39824921698346</v>
      </c>
      <c r="O108">
        <f t="shared" si="14"/>
        <v>2.8430407122887195E-2</v>
      </c>
    </row>
    <row r="109" spans="1:15" x14ac:dyDescent="0.35">
      <c r="A109" s="1">
        <v>41244</v>
      </c>
      <c r="B109">
        <v>12</v>
      </c>
      <c r="C109">
        <v>11922</v>
      </c>
      <c r="G109">
        <v>1.170588850519408</v>
      </c>
      <c r="H109">
        <f t="shared" si="9"/>
        <v>10184.617762855018</v>
      </c>
      <c r="I109">
        <v>108</v>
      </c>
      <c r="J109">
        <f>$R$21*I109+$R$20</f>
        <v>10290.676590435954</v>
      </c>
      <c r="K109">
        <f t="shared" si="10"/>
        <v>12046.151281065404</v>
      </c>
      <c r="L109">
        <f t="shared" si="11"/>
        <v>-124.15128106540396</v>
      </c>
      <c r="M109">
        <f t="shared" si="12"/>
        <v>15413.540590180934</v>
      </c>
      <c r="N109">
        <f t="shared" si="13"/>
        <v>124.15128106540396</v>
      </c>
      <c r="O109">
        <f t="shared" si="14"/>
        <v>1.0413628675172284E-2</v>
      </c>
    </row>
    <row r="110" spans="1:15" x14ac:dyDescent="0.35">
      <c r="M110">
        <f>AVERAGE(M2:M109)</f>
        <v>131835.7161451194</v>
      </c>
      <c r="N110">
        <f>AVERAGE(N2:N109)</f>
        <v>293.93750414820414</v>
      </c>
      <c r="O110">
        <f>AVERAGE(O2:O109)</f>
        <v>3.3636547742293188E-2</v>
      </c>
    </row>
    <row r="111" spans="1:15" x14ac:dyDescent="0.35">
      <c r="M111" s="7" t="s">
        <v>50</v>
      </c>
      <c r="N111" s="7" t="s">
        <v>52</v>
      </c>
      <c r="O111" s="7" t="s">
        <v>54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2025-02-09T14:04:50Z</dcterms:created>
  <dcterms:modified xsi:type="dcterms:W3CDTF">2025-02-13T08:16:07Z</dcterms:modified>
</cp:coreProperties>
</file>