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p15\OneDrive\Desktop\"/>
    </mc:Choice>
  </mc:AlternateContent>
  <xr:revisionPtr revIDLastSave="0" documentId="13_ncr:1_{18D85B03-ABFF-4793-BD8B-394A19D1F81F}" xr6:coauthVersionLast="47" xr6:coauthVersionMax="47" xr10:uidLastSave="{00000000-0000-0000-0000-000000000000}"/>
  <bookViews>
    <workbookView xWindow="-110" yWindow="-110" windowWidth="19420" windowHeight="10300" xr2:uid="{B6A000FE-307D-4B67-AE4C-2C52E3BF5FB0}"/>
  </bookViews>
  <sheets>
    <sheet name="wins-above-replacement" sheetId="1" r:id="rId1"/>
    <sheet name="Sheet2" sheetId="2" r:id="rId2"/>
    <sheet name="Sheet3" sheetId="4" r:id="rId3"/>
  </sheets>
  <definedNames>
    <definedName name="_xlnm._FilterDatabase" localSheetId="0" hidden="1">'wins-above-replacement'!$B$2:$M$45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U10" i="1"/>
  <c r="U9" i="1"/>
  <c r="R6" i="1"/>
  <c r="R5" i="1"/>
  <c r="R4" i="1"/>
  <c r="U5" i="2"/>
  <c r="U4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W10" i="2"/>
  <c r="V10" i="2"/>
  <c r="P10" i="2"/>
  <c r="O10" i="2"/>
  <c r="W9" i="2"/>
  <c r="V9" i="2"/>
  <c r="P9" i="2"/>
  <c r="O9" i="2"/>
  <c r="P8" i="2"/>
  <c r="O8" i="2"/>
  <c r="P7" i="2"/>
  <c r="O7" i="2"/>
  <c r="U6" i="2"/>
  <c r="T6" i="2"/>
  <c r="P6" i="2"/>
  <c r="O6" i="2"/>
  <c r="T5" i="2"/>
  <c r="P5" i="2"/>
  <c r="O5" i="2"/>
  <c r="T4" i="2"/>
  <c r="P4" i="2"/>
  <c r="O4" i="2"/>
  <c r="P3" i="2"/>
  <c r="W6" i="2" s="1"/>
  <c r="O3" i="2"/>
  <c r="V6" i="2" s="1"/>
  <c r="S9" i="1"/>
  <c r="T10" i="1"/>
  <c r="S10" i="1"/>
  <c r="T9" i="1"/>
  <c r="Q6" i="1"/>
  <c r="P6" i="1"/>
  <c r="Q5" i="1"/>
  <c r="P5" i="1"/>
  <c r="Q4" i="1"/>
  <c r="P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U5" i="1" l="1"/>
  <c r="U6" i="1"/>
  <c r="U4" i="1"/>
  <c r="S4" i="1"/>
  <c r="V4" i="2"/>
  <c r="V5" i="2"/>
  <c r="W4" i="2"/>
  <c r="W5" i="2"/>
  <c r="S5" i="1"/>
  <c r="T4" i="1"/>
  <c r="S6" i="1"/>
  <c r="T5" i="1"/>
  <c r="T6" i="1"/>
</calcChain>
</file>

<file path=xl/sharedStrings.xml><?xml version="1.0" encoding="utf-8"?>
<sst xmlns="http://schemas.openxmlformats.org/spreadsheetml/2006/main" count="163" uniqueCount="77">
  <si>
    <t>Year</t>
  </si>
  <si>
    <t>oWAR
Rank</t>
  </si>
  <si>
    <t>dWAR
Rank</t>
  </si>
  <si>
    <t>Tms</t>
  </si>
  <si>
    <t>Team</t>
  </si>
  <si>
    <t>TEX</t>
  </si>
  <si>
    <t>HOU</t>
  </si>
  <si>
    <t>ATL</t>
  </si>
  <si>
    <t>LAD</t>
  </si>
  <si>
    <t>WSN</t>
  </si>
  <si>
    <t>BOS</t>
  </si>
  <si>
    <t>CHC</t>
  </si>
  <si>
    <t>KCR</t>
  </si>
  <si>
    <t>SFG</t>
  </si>
  <si>
    <t>STL</t>
  </si>
  <si>
    <t>NYY</t>
  </si>
  <si>
    <t>PHI</t>
  </si>
  <si>
    <t>CHW</t>
  </si>
  <si>
    <t>FLA</t>
  </si>
  <si>
    <t>ANA</t>
  </si>
  <si>
    <t>ARI</t>
  </si>
  <si>
    <t>TOR</t>
  </si>
  <si>
    <t>MIN</t>
  </si>
  <si>
    <t>CIN</t>
  </si>
  <si>
    <t>OAK</t>
  </si>
  <si>
    <t>NYM</t>
  </si>
  <si>
    <t>DET</t>
  </si>
  <si>
    <t>BAL</t>
  </si>
  <si>
    <t>wc owar</t>
  </si>
  <si>
    <t>wc dwar</t>
  </si>
  <si>
    <t>median</t>
  </si>
  <si>
    <t>sdev</t>
  </si>
  <si>
    <t>mean</t>
  </si>
  <si>
    <t>oWAR Percentile</t>
  </si>
  <si>
    <t>dWAR percentile</t>
  </si>
  <si>
    <t>owar percentile</t>
  </si>
  <si>
    <t>dwar percentile</t>
  </si>
  <si>
    <t>% top five</t>
  </si>
  <si>
    <t>% top quartile</t>
  </si>
  <si>
    <t>oWAR</t>
  </si>
  <si>
    <t>dWAR</t>
  </si>
  <si>
    <t>Frequency Top Quartile</t>
  </si>
  <si>
    <t>Frequency Top 5</t>
  </si>
  <si>
    <t>League AVG OPS</t>
  </si>
  <si>
    <t>League AVG WHIP</t>
  </si>
  <si>
    <t>WC OPS</t>
  </si>
  <si>
    <t>WC WHIP</t>
  </si>
  <si>
    <t>pWAR</t>
  </si>
  <si>
    <t>pWAR
Rank</t>
  </si>
  <si>
    <t>wc pwar</t>
  </si>
  <si>
    <t>pWAR Rank</t>
  </si>
  <si>
    <t>pWAR percentile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</si>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</sst>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8.6"/>
      <color rgb="FF000000"/>
      <name val="Arial"/>
      <family val="2"/>
    </font>
    <font>
      <sz val="8.6"/>
      <color theme="1"/>
      <name val="Arial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88"/>
        <bgColor indexed="64"/>
      </patternFill>
    </fill>
    <fill>
      <patternFill patternType="solid">
        <fgColor rgb="FFEEEEEE"/>
      </patternFill>
    </fill>
    <fill>
      <patternFill patternType="solid">
        <fgColor rgb="FFFFFFFF"/>
      </patternFill>
    </fill>
    <fill>
      <patternFill patternType="solid">
        <fgColor rgb="FFFFFF88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9" fontId="6" fillId="9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0" xfId="0" applyFont="1"/>
    <xf numFmtId="0" fontId="7" fillId="9" borderId="1" xfId="0" applyFont="1" applyFill="1" applyBorder="1" applyAlignment="1">
      <alignment horizontal="center" vertical="center" wrapText="1"/>
    </xf>
    <xf numFmtId="9" fontId="7" fillId="9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4" fontId="7" fillId="6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4" fontId="12" fillId="7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4" fontId="12" fillId="8" borderId="1" xfId="0" applyNumberFormat="1" applyFont="1" applyFill="1" applyBorder="1" applyAlignment="1">
      <alignment horizontal="center" vertical="center"/>
    </xf>
    <xf numFmtId="4" fontId="3" fillId="0" borderId="0" xfId="0" applyNumberFormat="1" applyFont="1" applyAlignment="1">
      <alignment horizontal="right"/>
    </xf>
    <xf numFmtId="1" fontId="3" fillId="0" borderId="1" xfId="0" applyNumberFormat="1" applyFont="1" applyBorder="1" applyAlignment="1">
      <alignment horizont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13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Continuous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2: Offense,</a:t>
            </a:r>
            <a:r>
              <a:rPr lang="en-US" b="1" baseline="0"/>
              <a:t> Defense, Pitching WAR Ranking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oWAR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'wins-above-replacement'!$B$3:$B$45</c:f>
              <c:numCache>
                <c:formatCode>General</c:formatCode>
                <c:ptCount val="4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</c:numCache>
            </c:numRef>
          </c:xVal>
          <c:yVal>
            <c:numRef>
              <c:f>'wins-above-replacement'!$G$3:$G$45</c:f>
              <c:numCache>
                <c:formatCode>General</c:formatCode>
                <c:ptCount val="43"/>
                <c:pt idx="0">
                  <c:v>3</c:v>
                </c:pt>
                <c:pt idx="1">
                  <c:v>7</c:v>
                </c:pt>
                <c:pt idx="2">
                  <c:v>13</c:v>
                </c:pt>
                <c:pt idx="3">
                  <c:v>1</c:v>
                </c:pt>
                <c:pt idx="4">
                  <c:v>8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13</c:v>
                </c:pt>
                <c:pt idx="9">
                  <c:v>9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17</c:v>
                </c:pt>
                <c:pt idx="14">
                  <c:v>1</c:v>
                </c:pt>
                <c:pt idx="15">
                  <c:v>14</c:v>
                </c:pt>
                <c:pt idx="16">
                  <c:v>4</c:v>
                </c:pt>
                <c:pt idx="17">
                  <c:v>18</c:v>
                </c:pt>
                <c:pt idx="18">
                  <c:v>21</c:v>
                </c:pt>
                <c:pt idx="19">
                  <c:v>3</c:v>
                </c:pt>
                <c:pt idx="20">
                  <c:v>12</c:v>
                </c:pt>
                <c:pt idx="21">
                  <c:v>5</c:v>
                </c:pt>
                <c:pt idx="22">
                  <c:v>20</c:v>
                </c:pt>
                <c:pt idx="23">
                  <c:v>8</c:v>
                </c:pt>
                <c:pt idx="24">
                  <c:v>5</c:v>
                </c:pt>
                <c:pt idx="25">
                  <c:v>1</c:v>
                </c:pt>
                <c:pt idx="26">
                  <c:v>14</c:v>
                </c:pt>
                <c:pt idx="27">
                  <c:v>8</c:v>
                </c:pt>
                <c:pt idx="28">
                  <c:v>21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16</c:v>
                </c:pt>
                <c:pt idx="33">
                  <c:v>5</c:v>
                </c:pt>
                <c:pt idx="34">
                  <c:v>16</c:v>
                </c:pt>
                <c:pt idx="35">
                  <c:v>18</c:v>
                </c:pt>
                <c:pt idx="36">
                  <c:v>1</c:v>
                </c:pt>
                <c:pt idx="37">
                  <c:v>21</c:v>
                </c:pt>
                <c:pt idx="38">
                  <c:v>1</c:v>
                </c:pt>
                <c:pt idx="39">
                  <c:v>4</c:v>
                </c:pt>
                <c:pt idx="40">
                  <c:v>11</c:v>
                </c:pt>
                <c:pt idx="41">
                  <c:v>3</c:v>
                </c:pt>
                <c:pt idx="4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F-42E2-A75C-CB6334C018BA}"/>
            </c:ext>
          </c:extLst>
        </c:ser>
        <c:ser>
          <c:idx val="1"/>
          <c:order val="1"/>
          <c:tx>
            <c:strRef>
              <c:f>'wins-above-replacement'!$E$2</c:f>
              <c:strCache>
                <c:ptCount val="1"/>
                <c:pt idx="0">
                  <c:v>dWAR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'wins-above-replacement'!$B$3:$B$45</c:f>
              <c:numCache>
                <c:formatCode>General</c:formatCode>
                <c:ptCount val="4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</c:numCache>
            </c:numRef>
          </c:xVal>
          <c:yVal>
            <c:numRef>
              <c:f>'wins-above-replacement'!$H$3:$H$45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4</c:v>
                </c:pt>
                <c:pt idx="4">
                  <c:v>17</c:v>
                </c:pt>
                <c:pt idx="5">
                  <c:v>14</c:v>
                </c:pt>
                <c:pt idx="6">
                  <c:v>19</c:v>
                </c:pt>
                <c:pt idx="7">
                  <c:v>1</c:v>
                </c:pt>
                <c:pt idx="8">
                  <c:v>2</c:v>
                </c:pt>
                <c:pt idx="9">
                  <c:v>21</c:v>
                </c:pt>
                <c:pt idx="10">
                  <c:v>4</c:v>
                </c:pt>
                <c:pt idx="11">
                  <c:v>12</c:v>
                </c:pt>
                <c:pt idx="12">
                  <c:v>22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13</c:v>
                </c:pt>
                <c:pt idx="17">
                  <c:v>3</c:v>
                </c:pt>
                <c:pt idx="18">
                  <c:v>8</c:v>
                </c:pt>
                <c:pt idx="19">
                  <c:v>16</c:v>
                </c:pt>
                <c:pt idx="20">
                  <c:v>20</c:v>
                </c:pt>
                <c:pt idx="21">
                  <c:v>1</c:v>
                </c:pt>
                <c:pt idx="22">
                  <c:v>6</c:v>
                </c:pt>
                <c:pt idx="23">
                  <c:v>23</c:v>
                </c:pt>
                <c:pt idx="24">
                  <c:v>23</c:v>
                </c:pt>
                <c:pt idx="25">
                  <c:v>8</c:v>
                </c:pt>
                <c:pt idx="26">
                  <c:v>20</c:v>
                </c:pt>
                <c:pt idx="27">
                  <c:v>21</c:v>
                </c:pt>
                <c:pt idx="28">
                  <c:v>22</c:v>
                </c:pt>
                <c:pt idx="29">
                  <c:v>15</c:v>
                </c:pt>
                <c:pt idx="30">
                  <c:v>4</c:v>
                </c:pt>
                <c:pt idx="31">
                  <c:v>6</c:v>
                </c:pt>
                <c:pt idx="32">
                  <c:v>12</c:v>
                </c:pt>
                <c:pt idx="33">
                  <c:v>7</c:v>
                </c:pt>
                <c:pt idx="34">
                  <c:v>11</c:v>
                </c:pt>
                <c:pt idx="35">
                  <c:v>10</c:v>
                </c:pt>
                <c:pt idx="36">
                  <c:v>9</c:v>
                </c:pt>
                <c:pt idx="37">
                  <c:v>15</c:v>
                </c:pt>
                <c:pt idx="38">
                  <c:v>6</c:v>
                </c:pt>
                <c:pt idx="39">
                  <c:v>12</c:v>
                </c:pt>
                <c:pt idx="40">
                  <c:v>2</c:v>
                </c:pt>
                <c:pt idx="41">
                  <c:v>10</c:v>
                </c:pt>
                <c:pt idx="4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F-42E2-A75C-CB6334C018BA}"/>
            </c:ext>
          </c:extLst>
        </c:ser>
        <c:ser>
          <c:idx val="2"/>
          <c:order val="2"/>
          <c:tx>
            <c:v>pWAR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'wins-above-replacement'!$B$3:$B$45</c:f>
              <c:numCache>
                <c:formatCode>General</c:formatCode>
                <c:ptCount val="4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</c:numCache>
            </c:numRef>
          </c:xVal>
          <c:yVal>
            <c:numRef>
              <c:f>'wins-above-replacement'!$I$3:$I$45</c:f>
              <c:numCache>
                <c:formatCode>General</c:formatCode>
                <c:ptCount val="43"/>
                <c:pt idx="0">
                  <c:v>19</c:v>
                </c:pt>
                <c:pt idx="1">
                  <c:v>2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14</c:v>
                </c:pt>
                <c:pt idx="7">
                  <c:v>2</c:v>
                </c:pt>
                <c:pt idx="8">
                  <c:v>7</c:v>
                </c:pt>
                <c:pt idx="9">
                  <c:v>21</c:v>
                </c:pt>
                <c:pt idx="10">
                  <c:v>14</c:v>
                </c:pt>
                <c:pt idx="11">
                  <c:v>22</c:v>
                </c:pt>
                <c:pt idx="12">
                  <c:v>23</c:v>
                </c:pt>
                <c:pt idx="13">
                  <c:v>4</c:v>
                </c:pt>
                <c:pt idx="14">
                  <c:v>6</c:v>
                </c:pt>
                <c:pt idx="15">
                  <c:v>16</c:v>
                </c:pt>
                <c:pt idx="16">
                  <c:v>1</c:v>
                </c:pt>
                <c:pt idx="17">
                  <c:v>26</c:v>
                </c:pt>
                <c:pt idx="18">
                  <c:v>1</c:v>
                </c:pt>
                <c:pt idx="19">
                  <c:v>4</c:v>
                </c:pt>
                <c:pt idx="20">
                  <c:v>9</c:v>
                </c:pt>
                <c:pt idx="21">
                  <c:v>8</c:v>
                </c:pt>
                <c:pt idx="22">
                  <c:v>1</c:v>
                </c:pt>
                <c:pt idx="23">
                  <c:v>8</c:v>
                </c:pt>
                <c:pt idx="24">
                  <c:v>1</c:v>
                </c:pt>
                <c:pt idx="25">
                  <c:v>5</c:v>
                </c:pt>
                <c:pt idx="26">
                  <c:v>8</c:v>
                </c:pt>
                <c:pt idx="27">
                  <c:v>2</c:v>
                </c:pt>
                <c:pt idx="28">
                  <c:v>2</c:v>
                </c:pt>
                <c:pt idx="29">
                  <c:v>10</c:v>
                </c:pt>
                <c:pt idx="30">
                  <c:v>13</c:v>
                </c:pt>
                <c:pt idx="31">
                  <c:v>6</c:v>
                </c:pt>
                <c:pt idx="32">
                  <c:v>2</c:v>
                </c:pt>
                <c:pt idx="33">
                  <c:v>6</c:v>
                </c:pt>
                <c:pt idx="34">
                  <c:v>4</c:v>
                </c:pt>
                <c:pt idx="35">
                  <c:v>16</c:v>
                </c:pt>
                <c:pt idx="36">
                  <c:v>2</c:v>
                </c:pt>
                <c:pt idx="37">
                  <c:v>1</c:v>
                </c:pt>
                <c:pt idx="38">
                  <c:v>9</c:v>
                </c:pt>
                <c:pt idx="39">
                  <c:v>7</c:v>
                </c:pt>
                <c:pt idx="40">
                  <c:v>19</c:v>
                </c:pt>
                <c:pt idx="41">
                  <c:v>2</c:v>
                </c:pt>
                <c:pt idx="4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7-440A-8348-A24CCBDC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98224"/>
        <c:axId val="962527696"/>
      </c:scatterChart>
      <c:valAx>
        <c:axId val="1122498224"/>
        <c:scaling>
          <c:orientation val="minMax"/>
          <c:max val="2023"/>
          <c:min val="19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27696"/>
        <c:crosses val="max"/>
        <c:crossBetween val="midCat"/>
        <c:majorUnit val="10"/>
        <c:minorUnit val="5"/>
      </c:valAx>
      <c:valAx>
        <c:axId val="9625276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WAR 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 1:</a:t>
            </a:r>
          </a:p>
          <a:p>
            <a:pPr>
              <a:defRPr b="1"/>
            </a:pPr>
            <a:r>
              <a:rPr lang="en-US" b="1"/>
              <a:t>WC WAR Summary Statistics</a:t>
            </a:r>
          </a:p>
          <a:p>
            <a:pPr>
              <a:defRPr b="1"/>
            </a:pPr>
            <a:r>
              <a:rPr lang="en-US" b="1"/>
              <a:t>Since 1980</a:t>
            </a:r>
          </a:p>
        </c:rich>
      </c:tx>
      <c:layout>
        <c:manualLayout>
          <c:xMode val="edge"/>
          <c:yMode val="edge"/>
          <c:x val="0.25973600174978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oWAR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'wins-above-replacement'!$O$4:$O$8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sdev</c:v>
                </c:pt>
                <c:pt idx="3">
                  <c:v>Frequency Top 5</c:v>
                </c:pt>
                <c:pt idx="4">
                  <c:v>Frequency Top Quartile</c:v>
                </c:pt>
              </c:strCache>
            </c:strRef>
          </c:cat>
          <c:val>
            <c:numRef>
              <c:f>'wins-above-replacement'!$P$4:$P$8</c:f>
              <c:numCache>
                <c:formatCode>0</c:formatCode>
                <c:ptCount val="5"/>
                <c:pt idx="0">
                  <c:v>24.797674418604654</c:v>
                </c:pt>
                <c:pt idx="1">
                  <c:v>25.2</c:v>
                </c:pt>
                <c:pt idx="2">
                  <c:v>6.5639160920064628</c:v>
                </c:pt>
                <c:pt idx="3" formatCode="General">
                  <c:v>22</c:v>
                </c:pt>
                <c:pt idx="4" formatCode="General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1-4E09-AFA4-B2AFBE5CA3E7}"/>
            </c:ext>
          </c:extLst>
        </c:ser>
        <c:ser>
          <c:idx val="1"/>
          <c:order val="1"/>
          <c:tx>
            <c:v>dWAR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'wins-above-replacement'!$O$4:$O$8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sdev</c:v>
                </c:pt>
                <c:pt idx="3">
                  <c:v>Frequency Top 5</c:v>
                </c:pt>
                <c:pt idx="4">
                  <c:v>Frequency Top Quartile</c:v>
                </c:pt>
              </c:strCache>
            </c:strRef>
          </c:cat>
          <c:val>
            <c:numRef>
              <c:f>'wins-above-replacement'!$Q$4:$Q$8</c:f>
              <c:numCache>
                <c:formatCode>0</c:formatCode>
                <c:ptCount val="5"/>
                <c:pt idx="0">
                  <c:v>1.7046511627906973</c:v>
                </c:pt>
                <c:pt idx="1">
                  <c:v>1.4</c:v>
                </c:pt>
                <c:pt idx="2">
                  <c:v>6.5639160920064628</c:v>
                </c:pt>
                <c:pt idx="3" formatCode="General">
                  <c:v>11</c:v>
                </c:pt>
                <c:pt idx="4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1-4E09-AFA4-B2AFBE5CA3E7}"/>
            </c:ext>
          </c:extLst>
        </c:ser>
        <c:ser>
          <c:idx val="2"/>
          <c:order val="2"/>
          <c:tx>
            <c:v>pWAR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'wins-above-replacement'!$O$4:$O$8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sdev</c:v>
                </c:pt>
                <c:pt idx="3">
                  <c:v>Frequency Top 5</c:v>
                </c:pt>
                <c:pt idx="4">
                  <c:v>Frequency Top Quartile</c:v>
                </c:pt>
              </c:strCache>
            </c:strRef>
          </c:cat>
          <c:val>
            <c:numRef>
              <c:f>'wins-above-replacement'!$R$4:$R$8</c:f>
              <c:numCache>
                <c:formatCode>0</c:formatCode>
                <c:ptCount val="5"/>
                <c:pt idx="0">
                  <c:v>18.913953488372091</c:v>
                </c:pt>
                <c:pt idx="1">
                  <c:v>19.5</c:v>
                </c:pt>
                <c:pt idx="2">
                  <c:v>2.8397647025574977</c:v>
                </c:pt>
                <c:pt idx="3" formatCode="General">
                  <c:v>19</c:v>
                </c:pt>
                <c:pt idx="4" formatCode="General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4-44C0-948F-03EF7A31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564160"/>
        <c:axId val="1040538192"/>
      </c:barChart>
      <c:catAx>
        <c:axId val="10635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38192"/>
        <c:crosses val="autoZero"/>
        <c:auto val="1"/>
        <c:lblAlgn val="ctr"/>
        <c:lblOffset val="100"/>
        <c:noMultiLvlLbl val="0"/>
      </c:catAx>
      <c:valAx>
        <c:axId val="1040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2: Offensive vs Defensive</a:t>
            </a:r>
            <a:r>
              <a:rPr lang="en-US" baseline="0"/>
              <a:t> WAR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'wins-above-replacement'!$D$2</c:f>
              <c:strCache>
                <c:ptCount val="1"/>
                <c:pt idx="0">
                  <c:v>oWAR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'wins-above-replacement'!$B$3:$B$45</c:f>
              <c:numCache>
                <c:formatCode>General</c:formatCode>
                <c:ptCount val="4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</c:numCache>
            </c:numRef>
          </c:xVal>
          <c:yVal>
            <c:numRef>
              <c:f>'wins-above-replacement'!$D$3:$D$45</c:f>
              <c:numCache>
                <c:formatCode>General</c:formatCode>
                <c:ptCount val="43"/>
                <c:pt idx="0">
                  <c:v>30.5</c:v>
                </c:pt>
                <c:pt idx="1">
                  <c:v>26.6</c:v>
                </c:pt>
                <c:pt idx="2">
                  <c:v>21.2</c:v>
                </c:pt>
                <c:pt idx="3">
                  <c:v>13.2</c:v>
                </c:pt>
                <c:pt idx="4">
                  <c:v>26.7</c:v>
                </c:pt>
                <c:pt idx="5">
                  <c:v>31.5</c:v>
                </c:pt>
                <c:pt idx="6">
                  <c:v>39.1</c:v>
                </c:pt>
                <c:pt idx="7">
                  <c:v>27.7</c:v>
                </c:pt>
                <c:pt idx="8">
                  <c:v>20.5</c:v>
                </c:pt>
                <c:pt idx="9">
                  <c:v>22.4</c:v>
                </c:pt>
                <c:pt idx="10">
                  <c:v>35.1</c:v>
                </c:pt>
                <c:pt idx="11">
                  <c:v>29.1</c:v>
                </c:pt>
                <c:pt idx="12">
                  <c:v>29.1</c:v>
                </c:pt>
                <c:pt idx="13">
                  <c:v>19.399999999999999</c:v>
                </c:pt>
                <c:pt idx="14">
                  <c:v>36</c:v>
                </c:pt>
                <c:pt idx="15">
                  <c:v>21.8</c:v>
                </c:pt>
                <c:pt idx="16">
                  <c:v>28.1</c:v>
                </c:pt>
                <c:pt idx="17">
                  <c:v>19.399999999999999</c:v>
                </c:pt>
                <c:pt idx="18">
                  <c:v>16.100000000000001</c:v>
                </c:pt>
                <c:pt idx="19">
                  <c:v>30.3</c:v>
                </c:pt>
                <c:pt idx="20">
                  <c:v>20</c:v>
                </c:pt>
                <c:pt idx="21">
                  <c:v>27.1</c:v>
                </c:pt>
                <c:pt idx="22">
                  <c:v>17.3</c:v>
                </c:pt>
                <c:pt idx="23">
                  <c:v>23.5</c:v>
                </c:pt>
                <c:pt idx="24">
                  <c:v>29.2</c:v>
                </c:pt>
                <c:pt idx="25">
                  <c:v>36.9</c:v>
                </c:pt>
                <c:pt idx="26">
                  <c:v>21.4</c:v>
                </c:pt>
                <c:pt idx="27">
                  <c:v>23.2</c:v>
                </c:pt>
                <c:pt idx="28">
                  <c:v>12.4</c:v>
                </c:pt>
                <c:pt idx="29">
                  <c:v>31.6</c:v>
                </c:pt>
                <c:pt idx="30">
                  <c:v>27.8</c:v>
                </c:pt>
                <c:pt idx="31">
                  <c:v>26.6</c:v>
                </c:pt>
                <c:pt idx="32">
                  <c:v>19</c:v>
                </c:pt>
                <c:pt idx="33">
                  <c:v>25.2</c:v>
                </c:pt>
                <c:pt idx="34">
                  <c:v>18.2</c:v>
                </c:pt>
                <c:pt idx="35">
                  <c:v>16.899999999999999</c:v>
                </c:pt>
                <c:pt idx="36">
                  <c:v>31.7</c:v>
                </c:pt>
                <c:pt idx="37">
                  <c:v>14.4</c:v>
                </c:pt>
                <c:pt idx="38">
                  <c:v>32.1</c:v>
                </c:pt>
                <c:pt idx="39">
                  <c:v>25.6</c:v>
                </c:pt>
                <c:pt idx="40">
                  <c:v>21.1</c:v>
                </c:pt>
                <c:pt idx="41">
                  <c:v>18.2</c:v>
                </c:pt>
                <c:pt idx="42">
                  <c:v>23.1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F-4C3C-B30C-5A431129C0EC}"/>
            </c:ext>
          </c:extLst>
        </c:ser>
        <c:ser>
          <c:idx val="1"/>
          <c:order val="1"/>
          <c:tx>
            <c:strRef>
              <c:f>'wins-above-replacement'!$E$2</c:f>
              <c:strCache>
                <c:ptCount val="1"/>
                <c:pt idx="0">
                  <c:v>dWAR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'wins-above-replacement'!$B$3:$B$45</c:f>
              <c:numCache>
                <c:formatCode>General</c:formatCode>
                <c:ptCount val="4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1993</c:v>
                </c:pt>
                <c:pt idx="30">
                  <c:v>1992</c:v>
                </c:pt>
                <c:pt idx="31">
                  <c:v>1991</c:v>
                </c:pt>
                <c:pt idx="32">
                  <c:v>1990</c:v>
                </c:pt>
                <c:pt idx="33">
                  <c:v>1989</c:v>
                </c:pt>
                <c:pt idx="34">
                  <c:v>1988</c:v>
                </c:pt>
                <c:pt idx="35">
                  <c:v>1987</c:v>
                </c:pt>
                <c:pt idx="36">
                  <c:v>1986</c:v>
                </c:pt>
                <c:pt idx="37">
                  <c:v>1985</c:v>
                </c:pt>
                <c:pt idx="38">
                  <c:v>1984</c:v>
                </c:pt>
                <c:pt idx="39">
                  <c:v>1983</c:v>
                </c:pt>
                <c:pt idx="40">
                  <c:v>1982</c:v>
                </c:pt>
                <c:pt idx="41">
                  <c:v>1981</c:v>
                </c:pt>
                <c:pt idx="42">
                  <c:v>1980</c:v>
                </c:pt>
              </c:numCache>
            </c:numRef>
          </c:xVal>
          <c:yVal>
            <c:numRef>
              <c:f>'wins-above-replacement'!$E$3:$E$45</c:f>
              <c:numCache>
                <c:formatCode>General</c:formatCode>
                <c:ptCount val="43"/>
                <c:pt idx="0">
                  <c:v>4.2</c:v>
                </c:pt>
                <c:pt idx="1">
                  <c:v>2.9</c:v>
                </c:pt>
                <c:pt idx="2">
                  <c:v>0</c:v>
                </c:pt>
                <c:pt idx="3">
                  <c:v>2.4</c:v>
                </c:pt>
                <c:pt idx="4">
                  <c:v>1.7</c:v>
                </c:pt>
                <c:pt idx="5">
                  <c:v>0</c:v>
                </c:pt>
                <c:pt idx="6">
                  <c:v>-0.5</c:v>
                </c:pt>
                <c:pt idx="7">
                  <c:v>5.8</c:v>
                </c:pt>
                <c:pt idx="8">
                  <c:v>5.2</c:v>
                </c:pt>
                <c:pt idx="9">
                  <c:v>-1.5</c:v>
                </c:pt>
                <c:pt idx="10">
                  <c:v>4.2</c:v>
                </c:pt>
                <c:pt idx="11">
                  <c:v>1</c:v>
                </c:pt>
                <c:pt idx="12">
                  <c:v>-1.7</c:v>
                </c:pt>
                <c:pt idx="13">
                  <c:v>2.9</c:v>
                </c:pt>
                <c:pt idx="14">
                  <c:v>-2.5</c:v>
                </c:pt>
                <c:pt idx="15">
                  <c:v>6.9</c:v>
                </c:pt>
                <c:pt idx="16">
                  <c:v>0.8</c:v>
                </c:pt>
                <c:pt idx="17">
                  <c:v>4.5</c:v>
                </c:pt>
                <c:pt idx="18">
                  <c:v>4</c:v>
                </c:pt>
                <c:pt idx="19">
                  <c:v>-0.4</c:v>
                </c:pt>
                <c:pt idx="20">
                  <c:v>-1.5</c:v>
                </c:pt>
                <c:pt idx="21">
                  <c:v>9.3000000000000007</c:v>
                </c:pt>
                <c:pt idx="22">
                  <c:v>4.4000000000000004</c:v>
                </c:pt>
                <c:pt idx="23">
                  <c:v>-1.9</c:v>
                </c:pt>
                <c:pt idx="24">
                  <c:v>-2.6</c:v>
                </c:pt>
                <c:pt idx="25">
                  <c:v>2.2000000000000002</c:v>
                </c:pt>
                <c:pt idx="26">
                  <c:v>-1.2</c:v>
                </c:pt>
                <c:pt idx="27">
                  <c:v>-2.6</c:v>
                </c:pt>
                <c:pt idx="28">
                  <c:v>2.5</c:v>
                </c:pt>
                <c:pt idx="29">
                  <c:v>-0.3</c:v>
                </c:pt>
                <c:pt idx="30">
                  <c:v>3.3</c:v>
                </c:pt>
                <c:pt idx="31">
                  <c:v>3.1</c:v>
                </c:pt>
                <c:pt idx="32">
                  <c:v>0.5</c:v>
                </c:pt>
                <c:pt idx="33">
                  <c:v>2.5</c:v>
                </c:pt>
                <c:pt idx="34">
                  <c:v>1.4</c:v>
                </c:pt>
                <c:pt idx="35">
                  <c:v>0.8</c:v>
                </c:pt>
                <c:pt idx="36">
                  <c:v>1.4</c:v>
                </c:pt>
                <c:pt idx="37">
                  <c:v>-1.1000000000000001</c:v>
                </c:pt>
                <c:pt idx="38">
                  <c:v>4.5</c:v>
                </c:pt>
                <c:pt idx="39">
                  <c:v>0.2</c:v>
                </c:pt>
                <c:pt idx="40">
                  <c:v>7.3</c:v>
                </c:pt>
                <c:pt idx="41">
                  <c:v>0.6</c:v>
                </c:pt>
                <c:pt idx="42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F-4C3C-B30C-5A431129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498224"/>
        <c:axId val="962527696"/>
      </c:scatterChart>
      <c:valAx>
        <c:axId val="1122498224"/>
        <c:scaling>
          <c:orientation val="minMax"/>
          <c:max val="2023"/>
          <c:min val="19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27696"/>
        <c:crosses val="autoZero"/>
        <c:crossBetween val="midCat"/>
        <c:majorUnit val="10"/>
        <c:minorUnit val="5"/>
      </c:valAx>
      <c:valAx>
        <c:axId val="962527696"/>
        <c:scaling>
          <c:orientation val="minMax"/>
          <c:max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1:</a:t>
            </a:r>
          </a:p>
          <a:p>
            <a:pPr>
              <a:defRPr/>
            </a:pPr>
            <a:r>
              <a:rPr lang="en-US"/>
              <a:t>WC WAR Summary Statistics</a:t>
            </a:r>
          </a:p>
          <a:p>
            <a:pPr>
              <a:defRPr/>
            </a:pPr>
            <a:r>
              <a:rPr lang="en-US"/>
              <a:t>Since 1980</a:t>
            </a:r>
          </a:p>
        </c:rich>
      </c:tx>
      <c:layout>
        <c:manualLayout>
          <c:xMode val="edge"/>
          <c:yMode val="edge"/>
          <c:x val="0.25973600174978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'wins-above-replacement'!$P$3</c:f>
              <c:strCache>
                <c:ptCount val="1"/>
                <c:pt idx="0">
                  <c:v>wc owar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'wins-above-replacement'!$O$4:$O$8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sdev</c:v>
                </c:pt>
                <c:pt idx="3">
                  <c:v>Frequency Top 5</c:v>
                </c:pt>
                <c:pt idx="4">
                  <c:v>Frequency Top Quartile</c:v>
                </c:pt>
              </c:strCache>
            </c:strRef>
          </c:cat>
          <c:val>
            <c:numRef>
              <c:f>'wins-above-replacement'!$P$4:$P$8</c:f>
              <c:numCache>
                <c:formatCode>0</c:formatCode>
                <c:ptCount val="5"/>
                <c:pt idx="0">
                  <c:v>24.797674418604654</c:v>
                </c:pt>
                <c:pt idx="1">
                  <c:v>25.2</c:v>
                </c:pt>
                <c:pt idx="2">
                  <c:v>6.5639160920064628</c:v>
                </c:pt>
                <c:pt idx="3" formatCode="General">
                  <c:v>22</c:v>
                </c:pt>
                <c:pt idx="4" formatCode="General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2-4842-9B24-4E4B47130D76}"/>
            </c:ext>
          </c:extLst>
        </c:ser>
        <c:ser>
          <c:idx val="1"/>
          <c:order val="1"/>
          <c:tx>
            <c:strRef>
              <c:f>'wins-above-replacement'!$Q$3</c:f>
              <c:strCache>
                <c:ptCount val="1"/>
                <c:pt idx="0">
                  <c:v>wc dwar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'wins-above-replacement'!$O$4:$O$8</c:f>
              <c:strCache>
                <c:ptCount val="5"/>
                <c:pt idx="0">
                  <c:v>mean</c:v>
                </c:pt>
                <c:pt idx="1">
                  <c:v>median</c:v>
                </c:pt>
                <c:pt idx="2">
                  <c:v>sdev</c:v>
                </c:pt>
                <c:pt idx="3">
                  <c:v>Frequency Top 5</c:v>
                </c:pt>
                <c:pt idx="4">
                  <c:v>Frequency Top Quartile</c:v>
                </c:pt>
              </c:strCache>
            </c:strRef>
          </c:cat>
          <c:val>
            <c:numRef>
              <c:f>'wins-above-replacement'!$Q$4:$Q$8</c:f>
              <c:numCache>
                <c:formatCode>0</c:formatCode>
                <c:ptCount val="5"/>
                <c:pt idx="0">
                  <c:v>1.7046511627906973</c:v>
                </c:pt>
                <c:pt idx="1">
                  <c:v>1.4</c:v>
                </c:pt>
                <c:pt idx="2">
                  <c:v>6.5639160920064628</c:v>
                </c:pt>
                <c:pt idx="3" formatCode="General">
                  <c:v>11</c:v>
                </c:pt>
                <c:pt idx="4" formatCode="General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2-4842-9B24-4E4B4713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564160"/>
        <c:axId val="1040538192"/>
      </c:barChart>
      <c:catAx>
        <c:axId val="106356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538192"/>
        <c:crosses val="autoZero"/>
        <c:auto val="1"/>
        <c:lblAlgn val="ctr"/>
        <c:lblOffset val="100"/>
        <c:noMultiLvlLbl val="0"/>
      </c:catAx>
      <c:valAx>
        <c:axId val="10405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76007</xdr:colOff>
      <xdr:row>13</xdr:row>
      <xdr:rowOff>76392</xdr:rowOff>
    </xdr:from>
    <xdr:to>
      <xdr:col>27</xdr:col>
      <xdr:colOff>405053</xdr:colOff>
      <xdr:row>29</xdr:row>
      <xdr:rowOff>134696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3B9C4-5EAA-B5B0-935B-E300A03F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172220</xdr:colOff>
      <xdr:row>13</xdr:row>
      <xdr:rowOff>105256</xdr:rowOff>
    </xdr:from>
    <xdr:to>
      <xdr:col>19</xdr:col>
      <xdr:colOff>972705</xdr:colOff>
      <xdr:row>29</xdr:row>
      <xdr:rowOff>77547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178870-14F6-B238-C364-14BC9F56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76007</xdr:colOff>
      <xdr:row>13</xdr:row>
      <xdr:rowOff>76392</xdr:rowOff>
    </xdr:from>
    <xdr:to>
      <xdr:col>30</xdr:col>
      <xdr:colOff>405053</xdr:colOff>
      <xdr:row>29</xdr:row>
      <xdr:rowOff>134696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3851A-B7F8-42BE-ACDA-FCDA0FE48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172220</xdr:colOff>
      <xdr:row>13</xdr:row>
      <xdr:rowOff>105256</xdr:rowOff>
    </xdr:from>
    <xdr:to>
      <xdr:col>22</xdr:col>
      <xdr:colOff>972705</xdr:colOff>
      <xdr:row>29</xdr:row>
      <xdr:rowOff>77547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54BDC-CA30-4D6C-9715-BBD459B4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seball-reference.com/teams/STL/2011.shtml" TargetMode="External"/><Relationship Id="rId18" Type="http://schemas.openxmlformats.org/officeDocument/2006/relationships/hyperlink" Target="https://www.baseball-reference.com/teams/STL/2006.shtml" TargetMode="External"/><Relationship Id="rId26" Type="http://schemas.openxmlformats.org/officeDocument/2006/relationships/hyperlink" Target="https://www.baseball-reference.com/teams/NYY/1998.shtml" TargetMode="External"/><Relationship Id="rId39" Type="http://schemas.openxmlformats.org/officeDocument/2006/relationships/hyperlink" Target="https://www.baseball-reference.com/teams/DET/1984.shtml" TargetMode="External"/><Relationship Id="rId21" Type="http://schemas.openxmlformats.org/officeDocument/2006/relationships/hyperlink" Target="https://www.baseball-reference.com/teams/FLA/2003.shtml" TargetMode="External"/><Relationship Id="rId34" Type="http://schemas.openxmlformats.org/officeDocument/2006/relationships/hyperlink" Target="https://www.baseball-reference.com/teams/OAK/1989.shtml" TargetMode="External"/><Relationship Id="rId42" Type="http://schemas.openxmlformats.org/officeDocument/2006/relationships/hyperlink" Target="https://www.baseball-reference.com/teams/LAD/1981.shtml" TargetMode="External"/><Relationship Id="rId7" Type="http://schemas.openxmlformats.org/officeDocument/2006/relationships/hyperlink" Target="https://www.baseball-reference.com/teams/HOU/2017.shtml" TargetMode="External"/><Relationship Id="rId2" Type="http://schemas.openxmlformats.org/officeDocument/2006/relationships/hyperlink" Target="https://www.baseball-reference.com/teams/HOU/2022.shtml" TargetMode="External"/><Relationship Id="rId16" Type="http://schemas.openxmlformats.org/officeDocument/2006/relationships/hyperlink" Target="https://www.baseball-reference.com/teams/PHI/2008.shtml" TargetMode="External"/><Relationship Id="rId20" Type="http://schemas.openxmlformats.org/officeDocument/2006/relationships/hyperlink" Target="https://www.baseball-reference.com/teams/BOS/2004.shtml" TargetMode="External"/><Relationship Id="rId29" Type="http://schemas.openxmlformats.org/officeDocument/2006/relationships/hyperlink" Target="https://www.baseball-reference.com/teams/ATL/1995.shtml" TargetMode="External"/><Relationship Id="rId41" Type="http://schemas.openxmlformats.org/officeDocument/2006/relationships/hyperlink" Target="https://www.baseball-reference.com/teams/STL/1982.shtml" TargetMode="External"/><Relationship Id="rId1" Type="http://schemas.openxmlformats.org/officeDocument/2006/relationships/hyperlink" Target="https://www.baseball-reference.com/teams/TEX/2023.shtml" TargetMode="External"/><Relationship Id="rId6" Type="http://schemas.openxmlformats.org/officeDocument/2006/relationships/hyperlink" Target="https://www.baseball-reference.com/teams/BOS/2018.shtml" TargetMode="External"/><Relationship Id="rId11" Type="http://schemas.openxmlformats.org/officeDocument/2006/relationships/hyperlink" Target="https://www.baseball-reference.com/teams/BOS/2013.shtml" TargetMode="External"/><Relationship Id="rId24" Type="http://schemas.openxmlformats.org/officeDocument/2006/relationships/hyperlink" Target="https://www.baseball-reference.com/teams/NYY/2000.shtml" TargetMode="External"/><Relationship Id="rId32" Type="http://schemas.openxmlformats.org/officeDocument/2006/relationships/hyperlink" Target="https://www.baseball-reference.com/teams/MIN/1991.shtml" TargetMode="External"/><Relationship Id="rId37" Type="http://schemas.openxmlformats.org/officeDocument/2006/relationships/hyperlink" Target="https://www.baseball-reference.com/teams/NYM/1986.shtml" TargetMode="External"/><Relationship Id="rId40" Type="http://schemas.openxmlformats.org/officeDocument/2006/relationships/hyperlink" Target="https://www.baseball-reference.com/teams/BAL/1983.shtml" TargetMode="External"/><Relationship Id="rId5" Type="http://schemas.openxmlformats.org/officeDocument/2006/relationships/hyperlink" Target="https://www.baseball-reference.com/teams/WSN/2019.shtml" TargetMode="External"/><Relationship Id="rId15" Type="http://schemas.openxmlformats.org/officeDocument/2006/relationships/hyperlink" Target="https://www.baseball-reference.com/teams/NYY/2009.shtml" TargetMode="External"/><Relationship Id="rId23" Type="http://schemas.openxmlformats.org/officeDocument/2006/relationships/hyperlink" Target="https://www.baseball-reference.com/teams/ARI/2001.shtml" TargetMode="External"/><Relationship Id="rId28" Type="http://schemas.openxmlformats.org/officeDocument/2006/relationships/hyperlink" Target="https://www.baseball-reference.com/teams/NYY/1996.shtml" TargetMode="External"/><Relationship Id="rId36" Type="http://schemas.openxmlformats.org/officeDocument/2006/relationships/hyperlink" Target="https://www.baseball-reference.com/teams/MIN/1987.shtml" TargetMode="External"/><Relationship Id="rId10" Type="http://schemas.openxmlformats.org/officeDocument/2006/relationships/hyperlink" Target="https://www.baseball-reference.com/teams/SFG/2014.shtml" TargetMode="External"/><Relationship Id="rId19" Type="http://schemas.openxmlformats.org/officeDocument/2006/relationships/hyperlink" Target="https://www.baseball-reference.com/teams/CHW/2005.shtml" TargetMode="External"/><Relationship Id="rId31" Type="http://schemas.openxmlformats.org/officeDocument/2006/relationships/hyperlink" Target="https://www.baseball-reference.com/teams/TOR/1992.shtml" TargetMode="External"/><Relationship Id="rId44" Type="http://schemas.openxmlformats.org/officeDocument/2006/relationships/drawing" Target="../drawings/drawing1.xml"/><Relationship Id="rId4" Type="http://schemas.openxmlformats.org/officeDocument/2006/relationships/hyperlink" Target="https://www.baseball-reference.com/teams/LAD/2020.shtml" TargetMode="External"/><Relationship Id="rId9" Type="http://schemas.openxmlformats.org/officeDocument/2006/relationships/hyperlink" Target="https://www.baseball-reference.com/teams/KCR/2015.shtml" TargetMode="External"/><Relationship Id="rId14" Type="http://schemas.openxmlformats.org/officeDocument/2006/relationships/hyperlink" Target="https://www.baseball-reference.com/teams/SFG/2010.shtml" TargetMode="External"/><Relationship Id="rId22" Type="http://schemas.openxmlformats.org/officeDocument/2006/relationships/hyperlink" Target="https://www.baseball-reference.com/teams/ANA/2002.shtml" TargetMode="External"/><Relationship Id="rId27" Type="http://schemas.openxmlformats.org/officeDocument/2006/relationships/hyperlink" Target="https://www.baseball-reference.com/teams/FLA/1997.shtml" TargetMode="External"/><Relationship Id="rId30" Type="http://schemas.openxmlformats.org/officeDocument/2006/relationships/hyperlink" Target="https://www.baseball-reference.com/teams/TOR/1993.shtml" TargetMode="External"/><Relationship Id="rId35" Type="http://schemas.openxmlformats.org/officeDocument/2006/relationships/hyperlink" Target="https://www.baseball-reference.com/teams/LAD/1988.shtml" TargetMode="External"/><Relationship Id="rId43" Type="http://schemas.openxmlformats.org/officeDocument/2006/relationships/hyperlink" Target="https://www.baseball-reference.com/teams/PHI/1980.shtml" TargetMode="External"/><Relationship Id="rId8" Type="http://schemas.openxmlformats.org/officeDocument/2006/relationships/hyperlink" Target="https://www.baseball-reference.com/teams/CHC/2016.shtml" TargetMode="External"/><Relationship Id="rId3" Type="http://schemas.openxmlformats.org/officeDocument/2006/relationships/hyperlink" Target="https://www.baseball-reference.com/teams/ATL/2021.shtml" TargetMode="External"/><Relationship Id="rId12" Type="http://schemas.openxmlformats.org/officeDocument/2006/relationships/hyperlink" Target="https://www.baseball-reference.com/teams/SFG/2012.shtml" TargetMode="External"/><Relationship Id="rId17" Type="http://schemas.openxmlformats.org/officeDocument/2006/relationships/hyperlink" Target="https://www.baseball-reference.com/teams/BOS/2007.shtml" TargetMode="External"/><Relationship Id="rId25" Type="http://schemas.openxmlformats.org/officeDocument/2006/relationships/hyperlink" Target="https://www.baseball-reference.com/teams/NYY/1999.shtml" TargetMode="External"/><Relationship Id="rId33" Type="http://schemas.openxmlformats.org/officeDocument/2006/relationships/hyperlink" Target="https://www.baseball-reference.com/teams/CIN/1990.shtml" TargetMode="External"/><Relationship Id="rId38" Type="http://schemas.openxmlformats.org/officeDocument/2006/relationships/hyperlink" Target="https://www.baseball-reference.com/teams/KCR/1985.s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seball-reference.com/teams/STL/2011.shtml" TargetMode="External"/><Relationship Id="rId18" Type="http://schemas.openxmlformats.org/officeDocument/2006/relationships/hyperlink" Target="https://www.baseball-reference.com/teams/STL/2006.shtml" TargetMode="External"/><Relationship Id="rId26" Type="http://schemas.openxmlformats.org/officeDocument/2006/relationships/hyperlink" Target="https://www.baseball-reference.com/teams/NYY/1998.shtml" TargetMode="External"/><Relationship Id="rId39" Type="http://schemas.openxmlformats.org/officeDocument/2006/relationships/hyperlink" Target="https://www.baseball-reference.com/teams/DET/1984.shtml" TargetMode="External"/><Relationship Id="rId21" Type="http://schemas.openxmlformats.org/officeDocument/2006/relationships/hyperlink" Target="https://www.baseball-reference.com/teams/FLA/2003.shtml" TargetMode="External"/><Relationship Id="rId34" Type="http://schemas.openxmlformats.org/officeDocument/2006/relationships/hyperlink" Target="https://www.baseball-reference.com/teams/OAK/1989.shtml" TargetMode="External"/><Relationship Id="rId42" Type="http://schemas.openxmlformats.org/officeDocument/2006/relationships/hyperlink" Target="https://www.baseball-reference.com/teams/LAD/1981.shtml" TargetMode="External"/><Relationship Id="rId7" Type="http://schemas.openxmlformats.org/officeDocument/2006/relationships/hyperlink" Target="https://www.baseball-reference.com/teams/HOU/2017.shtml" TargetMode="External"/><Relationship Id="rId2" Type="http://schemas.openxmlformats.org/officeDocument/2006/relationships/hyperlink" Target="https://www.baseball-reference.com/teams/HOU/2022.shtml" TargetMode="External"/><Relationship Id="rId16" Type="http://schemas.openxmlformats.org/officeDocument/2006/relationships/hyperlink" Target="https://www.baseball-reference.com/teams/PHI/2008.shtml" TargetMode="External"/><Relationship Id="rId20" Type="http://schemas.openxmlformats.org/officeDocument/2006/relationships/hyperlink" Target="https://www.baseball-reference.com/teams/BOS/2004.shtml" TargetMode="External"/><Relationship Id="rId29" Type="http://schemas.openxmlformats.org/officeDocument/2006/relationships/hyperlink" Target="https://www.baseball-reference.com/teams/ATL/1995.shtml" TargetMode="External"/><Relationship Id="rId41" Type="http://schemas.openxmlformats.org/officeDocument/2006/relationships/hyperlink" Target="https://www.baseball-reference.com/teams/STL/1982.shtml" TargetMode="External"/><Relationship Id="rId1" Type="http://schemas.openxmlformats.org/officeDocument/2006/relationships/hyperlink" Target="https://www.baseball-reference.com/teams/TEX/2023.shtml" TargetMode="External"/><Relationship Id="rId6" Type="http://schemas.openxmlformats.org/officeDocument/2006/relationships/hyperlink" Target="https://www.baseball-reference.com/teams/BOS/2018.shtml" TargetMode="External"/><Relationship Id="rId11" Type="http://schemas.openxmlformats.org/officeDocument/2006/relationships/hyperlink" Target="https://www.baseball-reference.com/teams/BOS/2013.shtml" TargetMode="External"/><Relationship Id="rId24" Type="http://schemas.openxmlformats.org/officeDocument/2006/relationships/hyperlink" Target="https://www.baseball-reference.com/teams/NYY/2000.shtml" TargetMode="External"/><Relationship Id="rId32" Type="http://schemas.openxmlformats.org/officeDocument/2006/relationships/hyperlink" Target="https://www.baseball-reference.com/teams/MIN/1991.shtml" TargetMode="External"/><Relationship Id="rId37" Type="http://schemas.openxmlformats.org/officeDocument/2006/relationships/hyperlink" Target="https://www.baseball-reference.com/teams/NYM/1986.shtml" TargetMode="External"/><Relationship Id="rId40" Type="http://schemas.openxmlformats.org/officeDocument/2006/relationships/hyperlink" Target="https://www.baseball-reference.com/teams/BAL/1983.shtml" TargetMode="External"/><Relationship Id="rId5" Type="http://schemas.openxmlformats.org/officeDocument/2006/relationships/hyperlink" Target="https://www.baseball-reference.com/teams/WSN/2019.shtml" TargetMode="External"/><Relationship Id="rId15" Type="http://schemas.openxmlformats.org/officeDocument/2006/relationships/hyperlink" Target="https://www.baseball-reference.com/teams/NYY/2009.shtml" TargetMode="External"/><Relationship Id="rId23" Type="http://schemas.openxmlformats.org/officeDocument/2006/relationships/hyperlink" Target="https://www.baseball-reference.com/teams/ARI/2001.shtml" TargetMode="External"/><Relationship Id="rId28" Type="http://schemas.openxmlformats.org/officeDocument/2006/relationships/hyperlink" Target="https://www.baseball-reference.com/teams/NYY/1996.shtml" TargetMode="External"/><Relationship Id="rId36" Type="http://schemas.openxmlformats.org/officeDocument/2006/relationships/hyperlink" Target="https://www.baseball-reference.com/teams/MIN/1987.shtml" TargetMode="External"/><Relationship Id="rId10" Type="http://schemas.openxmlformats.org/officeDocument/2006/relationships/hyperlink" Target="https://www.baseball-reference.com/teams/SFG/2014.shtml" TargetMode="External"/><Relationship Id="rId19" Type="http://schemas.openxmlformats.org/officeDocument/2006/relationships/hyperlink" Target="https://www.baseball-reference.com/teams/CHW/2005.shtml" TargetMode="External"/><Relationship Id="rId31" Type="http://schemas.openxmlformats.org/officeDocument/2006/relationships/hyperlink" Target="https://www.baseball-reference.com/teams/TOR/1992.shtml" TargetMode="External"/><Relationship Id="rId44" Type="http://schemas.openxmlformats.org/officeDocument/2006/relationships/drawing" Target="../drawings/drawing2.xml"/><Relationship Id="rId4" Type="http://schemas.openxmlformats.org/officeDocument/2006/relationships/hyperlink" Target="https://www.baseball-reference.com/teams/LAD/2020.shtml" TargetMode="External"/><Relationship Id="rId9" Type="http://schemas.openxmlformats.org/officeDocument/2006/relationships/hyperlink" Target="https://www.baseball-reference.com/teams/KCR/2015.shtml" TargetMode="External"/><Relationship Id="rId14" Type="http://schemas.openxmlformats.org/officeDocument/2006/relationships/hyperlink" Target="https://www.baseball-reference.com/teams/SFG/2010.shtml" TargetMode="External"/><Relationship Id="rId22" Type="http://schemas.openxmlformats.org/officeDocument/2006/relationships/hyperlink" Target="https://www.baseball-reference.com/teams/ANA/2002.shtml" TargetMode="External"/><Relationship Id="rId27" Type="http://schemas.openxmlformats.org/officeDocument/2006/relationships/hyperlink" Target="https://www.baseball-reference.com/teams/FLA/1997.shtml" TargetMode="External"/><Relationship Id="rId30" Type="http://schemas.openxmlformats.org/officeDocument/2006/relationships/hyperlink" Target="https://www.baseball-reference.com/teams/TOR/1993.shtml" TargetMode="External"/><Relationship Id="rId35" Type="http://schemas.openxmlformats.org/officeDocument/2006/relationships/hyperlink" Target="https://www.baseball-reference.com/teams/LAD/1988.shtml" TargetMode="External"/><Relationship Id="rId43" Type="http://schemas.openxmlformats.org/officeDocument/2006/relationships/hyperlink" Target="https://www.baseball-reference.com/teams/PHI/1980.shtml" TargetMode="External"/><Relationship Id="rId8" Type="http://schemas.openxmlformats.org/officeDocument/2006/relationships/hyperlink" Target="https://www.baseball-reference.com/teams/CHC/2016.shtml" TargetMode="External"/><Relationship Id="rId3" Type="http://schemas.openxmlformats.org/officeDocument/2006/relationships/hyperlink" Target="https://www.baseball-reference.com/teams/ATL/2021.shtml" TargetMode="External"/><Relationship Id="rId12" Type="http://schemas.openxmlformats.org/officeDocument/2006/relationships/hyperlink" Target="https://www.baseball-reference.com/teams/SFG/2012.shtml" TargetMode="External"/><Relationship Id="rId17" Type="http://schemas.openxmlformats.org/officeDocument/2006/relationships/hyperlink" Target="https://www.baseball-reference.com/teams/BOS/2007.shtml" TargetMode="External"/><Relationship Id="rId25" Type="http://schemas.openxmlformats.org/officeDocument/2006/relationships/hyperlink" Target="https://www.baseball-reference.com/teams/NYY/1999.shtml" TargetMode="External"/><Relationship Id="rId33" Type="http://schemas.openxmlformats.org/officeDocument/2006/relationships/hyperlink" Target="https://www.baseball-reference.com/teams/CIN/1990.shtml" TargetMode="External"/><Relationship Id="rId38" Type="http://schemas.openxmlformats.org/officeDocument/2006/relationships/hyperlink" Target="https://www.baseball-reference.com/teams/KCR/198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57AD-7E50-4835-AC19-75C2DF0FDC80}">
  <dimension ref="B2:U46"/>
  <sheetViews>
    <sheetView tabSelected="1" zoomScale="66" zoomScaleNormal="66" workbookViewId="0">
      <selection activeCell="D27" sqref="D27"/>
    </sheetView>
  </sheetViews>
  <sheetFormatPr defaultRowHeight="14" x14ac:dyDescent="0.3"/>
  <cols>
    <col min="1" max="1" width="4" style="1" customWidth="1"/>
    <col min="2" max="3" width="13.6328125" style="3" customWidth="1"/>
    <col min="4" max="5" width="8.7265625" style="2"/>
    <col min="6" max="6" width="9.90625" style="2" customWidth="1"/>
    <col min="7" max="9" width="14.6328125" style="1" customWidth="1"/>
    <col min="10" max="12" width="14.6328125" style="4" customWidth="1"/>
    <col min="13" max="13" width="13.6328125" style="3" customWidth="1"/>
    <col min="14" max="14" width="3.54296875" style="3" customWidth="1"/>
    <col min="15" max="15" width="20.36328125" style="1" bestFit="1" customWidth="1"/>
    <col min="16" max="16" width="8.90625" style="1" bestFit="1" customWidth="1"/>
    <col min="17" max="18" width="8.7265625" style="1"/>
    <col min="19" max="19" width="16" style="1" bestFit="1" customWidth="1"/>
    <col min="20" max="20" width="15.6328125" style="1" bestFit="1" customWidth="1"/>
    <col min="21" max="21" width="14.81640625" style="1" customWidth="1"/>
    <col min="22" max="16384" width="8.7265625" style="1"/>
  </cols>
  <sheetData>
    <row r="2" spans="2:21" s="3" customFormat="1" ht="28" x14ac:dyDescent="0.35">
      <c r="B2" s="10" t="s">
        <v>0</v>
      </c>
      <c r="C2" s="10" t="s">
        <v>4</v>
      </c>
      <c r="D2" s="10" t="s">
        <v>39</v>
      </c>
      <c r="E2" s="10" t="s">
        <v>40</v>
      </c>
      <c r="F2" s="27" t="s">
        <v>47</v>
      </c>
      <c r="G2" s="11" t="s">
        <v>1</v>
      </c>
      <c r="H2" s="11" t="s">
        <v>2</v>
      </c>
      <c r="I2" s="11" t="s">
        <v>50</v>
      </c>
      <c r="J2" s="12" t="s">
        <v>35</v>
      </c>
      <c r="K2" s="12" t="s">
        <v>36</v>
      </c>
      <c r="L2" s="12" t="s">
        <v>51</v>
      </c>
      <c r="M2" s="10" t="s">
        <v>3</v>
      </c>
      <c r="N2" s="18"/>
    </row>
    <row r="3" spans="2:21" x14ac:dyDescent="0.3">
      <c r="B3" s="13">
        <v>2023</v>
      </c>
      <c r="C3" s="14" t="s">
        <v>5</v>
      </c>
      <c r="D3" s="15">
        <v>30.5</v>
      </c>
      <c r="E3" s="15">
        <v>4.2</v>
      </c>
      <c r="F3" s="35">
        <v>13.7</v>
      </c>
      <c r="G3" s="15">
        <v>3</v>
      </c>
      <c r="H3" s="15">
        <v>4</v>
      </c>
      <c r="I3" s="15">
        <v>19</v>
      </c>
      <c r="J3" s="16">
        <f>($M3-G3)/$M3</f>
        <v>0.9</v>
      </c>
      <c r="K3" s="16">
        <f>($M3-H3)/$M3</f>
        <v>0.8666666666666667</v>
      </c>
      <c r="L3" s="16">
        <f>($M3-I3)/$M3</f>
        <v>0.36666666666666664</v>
      </c>
      <c r="M3" s="13">
        <v>30</v>
      </c>
      <c r="N3" s="18"/>
      <c r="O3" s="9"/>
      <c r="P3" s="5" t="s">
        <v>28</v>
      </c>
      <c r="Q3" s="5" t="s">
        <v>29</v>
      </c>
      <c r="R3" s="5" t="s">
        <v>49</v>
      </c>
      <c r="S3" s="5" t="s">
        <v>33</v>
      </c>
      <c r="T3" s="5" t="s">
        <v>34</v>
      </c>
      <c r="U3" s="5" t="s">
        <v>51</v>
      </c>
    </row>
    <row r="4" spans="2:21" x14ac:dyDescent="0.3">
      <c r="B4" s="13">
        <v>2022</v>
      </c>
      <c r="C4" s="14" t="s">
        <v>6</v>
      </c>
      <c r="D4" s="15">
        <v>26.6</v>
      </c>
      <c r="E4" s="15">
        <v>2.9</v>
      </c>
      <c r="F4" s="35">
        <v>24.3</v>
      </c>
      <c r="G4" s="15">
        <v>7</v>
      </c>
      <c r="H4" s="15">
        <v>6</v>
      </c>
      <c r="I4" s="15">
        <v>2</v>
      </c>
      <c r="J4" s="16">
        <f t="shared" ref="J4:J45" si="0">($M4-G4)/$M4</f>
        <v>0.76666666666666672</v>
      </c>
      <c r="K4" s="16">
        <f t="shared" ref="K4:K45" si="1">($M4-H4)/$M4</f>
        <v>0.8</v>
      </c>
      <c r="L4" s="16">
        <f t="shared" ref="L4:L45" si="2">($M4-I4)/$M4</f>
        <v>0.93333333333333335</v>
      </c>
      <c r="M4" s="13">
        <v>30</v>
      </c>
      <c r="N4" s="18"/>
      <c r="O4" s="9" t="s">
        <v>32</v>
      </c>
      <c r="P4" s="6">
        <f>AVERAGE(D3:D45)</f>
        <v>24.797674418604654</v>
      </c>
      <c r="Q4" s="6">
        <f>AVERAGE(E3:E45)</f>
        <v>1.7046511627906973</v>
      </c>
      <c r="R4" s="6">
        <f>AVERAGE(F3:F45)</f>
        <v>18.913953488372091</v>
      </c>
      <c r="S4" s="7">
        <f>AVERAGE(J$3:J$45)</f>
        <v>0.70661044381974603</v>
      </c>
      <c r="T4" s="7">
        <f>AVERAGE(K$3:K$45)</f>
        <v>0.62056393219183925</v>
      </c>
      <c r="U4" s="7">
        <f>AVERAGE(L$3:L$45)</f>
        <v>0.72327711048641252</v>
      </c>
    </row>
    <row r="5" spans="2:21" x14ac:dyDescent="0.3">
      <c r="B5" s="13">
        <v>2021</v>
      </c>
      <c r="C5" s="14" t="s">
        <v>7</v>
      </c>
      <c r="D5" s="15">
        <v>21.2</v>
      </c>
      <c r="E5" s="15">
        <v>0</v>
      </c>
      <c r="F5" s="35">
        <v>19.5</v>
      </c>
      <c r="G5" s="15">
        <v>13</v>
      </c>
      <c r="H5" s="15">
        <v>13</v>
      </c>
      <c r="I5" s="15">
        <v>8</v>
      </c>
      <c r="J5" s="16">
        <f t="shared" si="0"/>
        <v>0.56666666666666665</v>
      </c>
      <c r="K5" s="16">
        <f t="shared" si="1"/>
        <v>0.56666666666666665</v>
      </c>
      <c r="L5" s="16">
        <f t="shared" si="2"/>
        <v>0.73333333333333328</v>
      </c>
      <c r="M5" s="13">
        <v>30</v>
      </c>
      <c r="N5" s="18"/>
      <c r="O5" s="9" t="s">
        <v>30</v>
      </c>
      <c r="P5" s="6">
        <f>MEDIAN(D3:D45)</f>
        <v>25.2</v>
      </c>
      <c r="Q5" s="6">
        <f>MEDIAN(E3:E45)</f>
        <v>1.4</v>
      </c>
      <c r="R5" s="6">
        <f>MEDIAN(F3:F45)</f>
        <v>19.5</v>
      </c>
      <c r="S5" s="7">
        <f>MEDIAN(J$3:J$45)</f>
        <v>0.80769230769230771</v>
      </c>
      <c r="T5" s="7">
        <f>MEDIAN(K$3:K$45)</f>
        <v>0.61538461538461542</v>
      </c>
      <c r="U5" s="7">
        <f>MEDIAN(L$3:L$45)</f>
        <v>0.76923076923076927</v>
      </c>
    </row>
    <row r="6" spans="2:21" x14ac:dyDescent="0.3">
      <c r="B6" s="13">
        <v>2020</v>
      </c>
      <c r="C6" s="14" t="s">
        <v>8</v>
      </c>
      <c r="D6" s="15">
        <v>13.2</v>
      </c>
      <c r="E6" s="15">
        <v>2.4</v>
      </c>
      <c r="F6" s="35">
        <v>9</v>
      </c>
      <c r="G6" s="15">
        <v>1</v>
      </c>
      <c r="H6" s="15">
        <v>4</v>
      </c>
      <c r="I6" s="15">
        <v>3</v>
      </c>
      <c r="J6" s="16">
        <f t="shared" si="0"/>
        <v>0.96666666666666667</v>
      </c>
      <c r="K6" s="16">
        <f t="shared" si="1"/>
        <v>0.8666666666666667</v>
      </c>
      <c r="L6" s="16">
        <f t="shared" si="2"/>
        <v>0.9</v>
      </c>
      <c r="M6" s="13">
        <v>30</v>
      </c>
      <c r="N6" s="18"/>
      <c r="O6" s="9" t="s">
        <v>31</v>
      </c>
      <c r="P6" s="6">
        <f>_xlfn.STDEV.S(D3:D45)</f>
        <v>6.5639160920064628</v>
      </c>
      <c r="Q6" s="6">
        <f>_xlfn.STDEV.S(D3:D45)</f>
        <v>6.5639160920064628</v>
      </c>
      <c r="R6" s="6">
        <f>_xlfn.STDEV.S(E3:E45)</f>
        <v>2.8397647025574977</v>
      </c>
      <c r="S6" s="7">
        <f>STDEV(J$3:J$45)</f>
        <v>0.23742325173475012</v>
      </c>
      <c r="T6" s="7">
        <f>STDEV(K$3:K$45)</f>
        <v>0.23692106498891724</v>
      </c>
      <c r="U6" s="7">
        <f>STDEV(L$3:L$45)</f>
        <v>0.23961132525608642</v>
      </c>
    </row>
    <row r="7" spans="2:21" x14ac:dyDescent="0.3">
      <c r="B7" s="13">
        <v>2019</v>
      </c>
      <c r="C7" s="14" t="s">
        <v>9</v>
      </c>
      <c r="D7" s="15">
        <v>26.7</v>
      </c>
      <c r="E7" s="15">
        <v>1.7</v>
      </c>
      <c r="F7" s="35">
        <v>18.899999999999999</v>
      </c>
      <c r="G7" s="15">
        <v>8</v>
      </c>
      <c r="H7" s="15">
        <v>17</v>
      </c>
      <c r="I7" s="15">
        <v>7</v>
      </c>
      <c r="J7" s="16">
        <f t="shared" si="0"/>
        <v>0.73333333333333328</v>
      </c>
      <c r="K7" s="16">
        <f t="shared" si="1"/>
        <v>0.43333333333333335</v>
      </c>
      <c r="L7" s="16">
        <f t="shared" si="2"/>
        <v>0.76666666666666672</v>
      </c>
      <c r="M7" s="13">
        <v>30</v>
      </c>
      <c r="N7" s="18"/>
      <c r="O7" s="9" t="s">
        <v>42</v>
      </c>
      <c r="P7" s="5">
        <v>22</v>
      </c>
      <c r="Q7" s="5">
        <v>11</v>
      </c>
      <c r="R7" s="5">
        <v>19</v>
      </c>
      <c r="S7" s="5"/>
      <c r="T7" s="5"/>
      <c r="U7" s="5"/>
    </row>
    <row r="8" spans="2:21" x14ac:dyDescent="0.3">
      <c r="B8" s="13">
        <v>2018</v>
      </c>
      <c r="C8" s="14" t="s">
        <v>10</v>
      </c>
      <c r="D8" s="15">
        <v>31.5</v>
      </c>
      <c r="E8" s="15">
        <v>0</v>
      </c>
      <c r="F8" s="35">
        <v>24.4</v>
      </c>
      <c r="G8" s="15">
        <v>3</v>
      </c>
      <c r="H8" s="15">
        <v>14</v>
      </c>
      <c r="I8" s="15">
        <v>2</v>
      </c>
      <c r="J8" s="16">
        <f t="shared" si="0"/>
        <v>0.9</v>
      </c>
      <c r="K8" s="16">
        <f t="shared" si="1"/>
        <v>0.53333333333333333</v>
      </c>
      <c r="L8" s="16">
        <f t="shared" si="2"/>
        <v>0.93333333333333335</v>
      </c>
      <c r="M8" s="13">
        <v>30</v>
      </c>
      <c r="N8" s="18"/>
      <c r="O8" s="9" t="s">
        <v>41</v>
      </c>
      <c r="P8" s="5">
        <v>23</v>
      </c>
      <c r="Q8" s="5">
        <v>15</v>
      </c>
      <c r="R8" s="1">
        <v>24</v>
      </c>
    </row>
    <row r="9" spans="2:21" x14ac:dyDescent="0.3">
      <c r="B9" s="13">
        <v>2017</v>
      </c>
      <c r="C9" s="14" t="s">
        <v>6</v>
      </c>
      <c r="D9" s="15">
        <v>39.1</v>
      </c>
      <c r="E9" s="15">
        <v>-0.5</v>
      </c>
      <c r="F9" s="35">
        <v>13.6</v>
      </c>
      <c r="G9" s="15">
        <v>1</v>
      </c>
      <c r="H9" s="15">
        <v>19</v>
      </c>
      <c r="I9" s="15">
        <v>14</v>
      </c>
      <c r="J9" s="16">
        <f t="shared" si="0"/>
        <v>0.96666666666666667</v>
      </c>
      <c r="K9" s="16">
        <f t="shared" si="1"/>
        <v>0.36666666666666664</v>
      </c>
      <c r="L9" s="16">
        <f t="shared" si="2"/>
        <v>0.53333333333333333</v>
      </c>
      <c r="M9" s="13">
        <v>30</v>
      </c>
      <c r="N9" s="18"/>
      <c r="O9" s="9" t="s">
        <v>37</v>
      </c>
      <c r="P9" s="5"/>
      <c r="Q9" s="5"/>
      <c r="R9" s="5"/>
      <c r="S9" s="7">
        <f>P7/COUNTA($M$3:$M$45)</f>
        <v>0.51162790697674421</v>
      </c>
      <c r="T9" s="7">
        <f>Q7/COUNTA($M$3:$M$45)</f>
        <v>0.2558139534883721</v>
      </c>
      <c r="U9" s="7">
        <f>R7/COUNTA($M$3:$M$45)</f>
        <v>0.44186046511627908</v>
      </c>
    </row>
    <row r="10" spans="2:21" x14ac:dyDescent="0.3">
      <c r="B10" s="13">
        <v>2016</v>
      </c>
      <c r="C10" s="14" t="s">
        <v>11</v>
      </c>
      <c r="D10" s="15">
        <v>27.7</v>
      </c>
      <c r="E10" s="15">
        <v>5.8</v>
      </c>
      <c r="F10" s="35">
        <v>22.7</v>
      </c>
      <c r="G10" s="15">
        <v>2</v>
      </c>
      <c r="H10" s="15">
        <v>1</v>
      </c>
      <c r="I10" s="15">
        <v>2</v>
      </c>
      <c r="J10" s="16">
        <f t="shared" si="0"/>
        <v>0.93333333333333335</v>
      </c>
      <c r="K10" s="16">
        <f t="shared" si="1"/>
        <v>0.96666666666666667</v>
      </c>
      <c r="L10" s="16">
        <f t="shared" si="2"/>
        <v>0.93333333333333335</v>
      </c>
      <c r="M10" s="13">
        <v>30</v>
      </c>
      <c r="N10" s="18"/>
      <c r="O10" s="9" t="s">
        <v>38</v>
      </c>
      <c r="P10" s="5"/>
      <c r="Q10" s="5"/>
      <c r="R10" s="5"/>
      <c r="S10" s="7">
        <f>P8/43</f>
        <v>0.53488372093023251</v>
      </c>
      <c r="T10" s="7">
        <f>Q8/43</f>
        <v>0.34883720930232559</v>
      </c>
      <c r="U10" s="7">
        <f>R8/43</f>
        <v>0.55813953488372092</v>
      </c>
    </row>
    <row r="11" spans="2:21" x14ac:dyDescent="0.3">
      <c r="B11" s="13">
        <v>2015</v>
      </c>
      <c r="C11" s="14" t="s">
        <v>12</v>
      </c>
      <c r="D11" s="15">
        <v>20.5</v>
      </c>
      <c r="E11" s="15">
        <v>5.2</v>
      </c>
      <c r="F11" s="35">
        <v>18.600000000000001</v>
      </c>
      <c r="G11" s="15">
        <v>13</v>
      </c>
      <c r="H11" s="15">
        <v>2</v>
      </c>
      <c r="I11" s="15">
        <v>7</v>
      </c>
      <c r="J11" s="16">
        <f t="shared" si="0"/>
        <v>0.56666666666666665</v>
      </c>
      <c r="K11" s="16">
        <f t="shared" si="1"/>
        <v>0.93333333333333335</v>
      </c>
      <c r="L11" s="16">
        <f t="shared" si="2"/>
        <v>0.76666666666666672</v>
      </c>
      <c r="M11" s="13">
        <v>30</v>
      </c>
      <c r="N11" s="18"/>
    </row>
    <row r="12" spans="2:21" x14ac:dyDescent="0.3">
      <c r="B12" s="13">
        <v>2014</v>
      </c>
      <c r="C12" s="14" t="s">
        <v>13</v>
      </c>
      <c r="D12" s="15">
        <v>22.4</v>
      </c>
      <c r="E12" s="15">
        <v>-1.5</v>
      </c>
      <c r="F12" s="35">
        <v>12</v>
      </c>
      <c r="G12" s="15">
        <v>9</v>
      </c>
      <c r="H12" s="15">
        <v>21</v>
      </c>
      <c r="I12" s="15">
        <v>21</v>
      </c>
      <c r="J12" s="16">
        <f t="shared" si="0"/>
        <v>0.7</v>
      </c>
      <c r="K12" s="16">
        <f t="shared" si="1"/>
        <v>0.3</v>
      </c>
      <c r="L12" s="16">
        <f t="shared" si="2"/>
        <v>0.3</v>
      </c>
      <c r="M12" s="13">
        <v>30</v>
      </c>
      <c r="N12" s="18"/>
    </row>
    <row r="13" spans="2:21" x14ac:dyDescent="0.3">
      <c r="B13" s="13">
        <v>2013</v>
      </c>
      <c r="C13" s="14" t="s">
        <v>10</v>
      </c>
      <c r="D13" s="15">
        <v>35.1</v>
      </c>
      <c r="E13" s="15">
        <v>4.2</v>
      </c>
      <c r="F13" s="35">
        <v>15.1</v>
      </c>
      <c r="G13" s="15">
        <v>1</v>
      </c>
      <c r="H13" s="15">
        <v>4</v>
      </c>
      <c r="I13" s="15">
        <v>14</v>
      </c>
      <c r="J13" s="16">
        <f t="shared" si="0"/>
        <v>0.96666666666666667</v>
      </c>
      <c r="K13" s="16">
        <f t="shared" si="1"/>
        <v>0.8666666666666667</v>
      </c>
      <c r="L13" s="16">
        <f t="shared" si="2"/>
        <v>0.53333333333333333</v>
      </c>
      <c r="M13" s="13">
        <v>30</v>
      </c>
      <c r="N13" s="18"/>
    </row>
    <row r="14" spans="2:21" x14ac:dyDescent="0.3">
      <c r="B14" s="13">
        <v>2012</v>
      </c>
      <c r="C14" s="14" t="s">
        <v>13</v>
      </c>
      <c r="D14" s="15">
        <v>29.1</v>
      </c>
      <c r="E14" s="15">
        <v>1</v>
      </c>
      <c r="F14" s="35">
        <v>7.7</v>
      </c>
      <c r="G14" s="15">
        <v>3</v>
      </c>
      <c r="H14" s="15">
        <v>12</v>
      </c>
      <c r="I14" s="15">
        <v>22</v>
      </c>
      <c r="J14" s="16">
        <f t="shared" si="0"/>
        <v>0.9</v>
      </c>
      <c r="K14" s="16">
        <f t="shared" si="1"/>
        <v>0.6</v>
      </c>
      <c r="L14" s="16">
        <f t="shared" si="2"/>
        <v>0.26666666666666666</v>
      </c>
      <c r="M14" s="13">
        <v>30</v>
      </c>
      <c r="N14" s="18"/>
    </row>
    <row r="15" spans="2:21" x14ac:dyDescent="0.3">
      <c r="B15" s="13">
        <v>2011</v>
      </c>
      <c r="C15" s="14" t="s">
        <v>14</v>
      </c>
      <c r="D15" s="15">
        <v>29.1</v>
      </c>
      <c r="E15" s="15">
        <v>-1.7</v>
      </c>
      <c r="F15" s="35">
        <v>9.6</v>
      </c>
      <c r="G15" s="15">
        <v>4</v>
      </c>
      <c r="H15" s="15">
        <v>22</v>
      </c>
      <c r="I15" s="15">
        <v>23</v>
      </c>
      <c r="J15" s="16">
        <f t="shared" si="0"/>
        <v>0.8666666666666667</v>
      </c>
      <c r="K15" s="16">
        <f t="shared" si="1"/>
        <v>0.26666666666666666</v>
      </c>
      <c r="L15" s="16">
        <f t="shared" si="2"/>
        <v>0.23333333333333334</v>
      </c>
      <c r="M15" s="13">
        <v>30</v>
      </c>
      <c r="N15" s="18"/>
    </row>
    <row r="16" spans="2:21" x14ac:dyDescent="0.3">
      <c r="B16" s="13">
        <v>2010</v>
      </c>
      <c r="C16" s="14" t="s">
        <v>13</v>
      </c>
      <c r="D16" s="15">
        <v>19.399999999999999</v>
      </c>
      <c r="E16" s="15">
        <v>2.9</v>
      </c>
      <c r="F16" s="35">
        <v>21.1</v>
      </c>
      <c r="G16" s="15">
        <v>17</v>
      </c>
      <c r="H16" s="15">
        <v>9</v>
      </c>
      <c r="I16" s="15">
        <v>4</v>
      </c>
      <c r="J16" s="16">
        <f t="shared" si="0"/>
        <v>0.43333333333333335</v>
      </c>
      <c r="K16" s="16">
        <f t="shared" si="1"/>
        <v>0.7</v>
      </c>
      <c r="L16" s="16">
        <f t="shared" si="2"/>
        <v>0.8666666666666667</v>
      </c>
      <c r="M16" s="13">
        <v>30</v>
      </c>
      <c r="N16" s="18"/>
    </row>
    <row r="17" spans="2:14" x14ac:dyDescent="0.3">
      <c r="B17" s="13">
        <v>2009</v>
      </c>
      <c r="C17" s="14" t="s">
        <v>15</v>
      </c>
      <c r="D17" s="15">
        <v>36</v>
      </c>
      <c r="E17" s="15">
        <v>-2.5</v>
      </c>
      <c r="F17" s="35">
        <v>23.1</v>
      </c>
      <c r="G17" s="15">
        <v>1</v>
      </c>
      <c r="H17" s="15">
        <v>2</v>
      </c>
      <c r="I17" s="15">
        <v>6</v>
      </c>
      <c r="J17" s="16">
        <f t="shared" si="0"/>
        <v>0.96666666666666667</v>
      </c>
      <c r="K17" s="16">
        <f t="shared" si="1"/>
        <v>0.93333333333333335</v>
      </c>
      <c r="L17" s="16">
        <f t="shared" si="2"/>
        <v>0.8</v>
      </c>
      <c r="M17" s="13">
        <v>30</v>
      </c>
      <c r="N17" s="18"/>
    </row>
    <row r="18" spans="2:14" x14ac:dyDescent="0.3">
      <c r="B18" s="13">
        <v>2008</v>
      </c>
      <c r="C18" s="14" t="s">
        <v>16</v>
      </c>
      <c r="D18" s="15">
        <v>21.8</v>
      </c>
      <c r="E18" s="15">
        <v>6.9</v>
      </c>
      <c r="F18" s="35">
        <v>13</v>
      </c>
      <c r="G18" s="15">
        <v>14</v>
      </c>
      <c r="H18" s="15">
        <v>1</v>
      </c>
      <c r="I18" s="15">
        <v>16</v>
      </c>
      <c r="J18" s="16">
        <f t="shared" si="0"/>
        <v>0.53333333333333333</v>
      </c>
      <c r="K18" s="16">
        <f t="shared" si="1"/>
        <v>0.96666666666666667</v>
      </c>
      <c r="L18" s="16">
        <f t="shared" si="2"/>
        <v>0.46666666666666667</v>
      </c>
      <c r="M18" s="13">
        <v>30</v>
      </c>
      <c r="N18" s="18"/>
    </row>
    <row r="19" spans="2:14" x14ac:dyDescent="0.3">
      <c r="B19" s="13">
        <v>2007</v>
      </c>
      <c r="C19" s="14" t="s">
        <v>10</v>
      </c>
      <c r="D19" s="15">
        <v>28.1</v>
      </c>
      <c r="E19" s="15">
        <v>0.8</v>
      </c>
      <c r="F19" s="35">
        <v>31</v>
      </c>
      <c r="G19" s="15">
        <v>4</v>
      </c>
      <c r="H19" s="15">
        <v>13</v>
      </c>
      <c r="I19" s="15">
        <v>1</v>
      </c>
      <c r="J19" s="16">
        <f t="shared" si="0"/>
        <v>0.8666666666666667</v>
      </c>
      <c r="K19" s="16">
        <f t="shared" si="1"/>
        <v>0.56666666666666665</v>
      </c>
      <c r="L19" s="16">
        <f t="shared" si="2"/>
        <v>0.96666666666666667</v>
      </c>
      <c r="M19" s="13">
        <v>30</v>
      </c>
      <c r="N19" s="18"/>
    </row>
    <row r="20" spans="2:14" x14ac:dyDescent="0.3">
      <c r="B20" s="13">
        <v>2006</v>
      </c>
      <c r="C20" s="14" t="s">
        <v>14</v>
      </c>
      <c r="D20" s="15">
        <v>19.399999999999999</v>
      </c>
      <c r="E20" s="15">
        <v>4.5</v>
      </c>
      <c r="F20" s="35">
        <v>6.2</v>
      </c>
      <c r="G20" s="15">
        <v>18</v>
      </c>
      <c r="H20" s="15">
        <v>3</v>
      </c>
      <c r="I20" s="15">
        <v>26</v>
      </c>
      <c r="J20" s="16">
        <f t="shared" si="0"/>
        <v>0.4</v>
      </c>
      <c r="K20" s="16">
        <f t="shared" si="1"/>
        <v>0.9</v>
      </c>
      <c r="L20" s="16">
        <f t="shared" si="2"/>
        <v>0.13333333333333333</v>
      </c>
      <c r="M20" s="13">
        <v>30</v>
      </c>
      <c r="N20" s="18"/>
    </row>
    <row r="21" spans="2:14" x14ac:dyDescent="0.3">
      <c r="B21" s="13">
        <v>2005</v>
      </c>
      <c r="C21" s="14" t="s">
        <v>17</v>
      </c>
      <c r="D21" s="15">
        <v>16.100000000000001</v>
      </c>
      <c r="E21" s="15">
        <v>4</v>
      </c>
      <c r="F21" s="35">
        <v>26.1</v>
      </c>
      <c r="G21" s="15">
        <v>21</v>
      </c>
      <c r="H21" s="15">
        <v>8</v>
      </c>
      <c r="I21" s="15">
        <v>1</v>
      </c>
      <c r="J21" s="16">
        <f t="shared" si="0"/>
        <v>0.3</v>
      </c>
      <c r="K21" s="16">
        <f t="shared" si="1"/>
        <v>0.73333333333333328</v>
      </c>
      <c r="L21" s="16">
        <f t="shared" si="2"/>
        <v>0.96666666666666667</v>
      </c>
      <c r="M21" s="13">
        <v>30</v>
      </c>
      <c r="N21" s="18"/>
    </row>
    <row r="22" spans="2:14" x14ac:dyDescent="0.3">
      <c r="B22" s="13">
        <v>2004</v>
      </c>
      <c r="C22" s="14" t="s">
        <v>10</v>
      </c>
      <c r="D22" s="15">
        <v>30.3</v>
      </c>
      <c r="E22" s="15">
        <v>-0.4</v>
      </c>
      <c r="F22" s="35">
        <v>23.9</v>
      </c>
      <c r="G22" s="15">
        <v>3</v>
      </c>
      <c r="H22" s="15">
        <v>16</v>
      </c>
      <c r="I22" s="15">
        <v>4</v>
      </c>
      <c r="J22" s="16">
        <f t="shared" si="0"/>
        <v>0.9</v>
      </c>
      <c r="K22" s="16">
        <f t="shared" si="1"/>
        <v>0.46666666666666667</v>
      </c>
      <c r="L22" s="16">
        <f t="shared" si="2"/>
        <v>0.8666666666666667</v>
      </c>
      <c r="M22" s="13">
        <v>30</v>
      </c>
      <c r="N22" s="18"/>
    </row>
    <row r="23" spans="2:14" x14ac:dyDescent="0.3">
      <c r="B23" s="13">
        <v>2003</v>
      </c>
      <c r="C23" s="14" t="s">
        <v>18</v>
      </c>
      <c r="D23" s="15">
        <v>20</v>
      </c>
      <c r="E23" s="15">
        <v>-1.5</v>
      </c>
      <c r="F23" s="35">
        <v>19.8</v>
      </c>
      <c r="G23" s="15">
        <v>12</v>
      </c>
      <c r="H23" s="15">
        <v>20</v>
      </c>
      <c r="I23" s="15">
        <v>9</v>
      </c>
      <c r="J23" s="16">
        <f t="shared" si="0"/>
        <v>0.6</v>
      </c>
      <c r="K23" s="16">
        <f t="shared" si="1"/>
        <v>0.33333333333333331</v>
      </c>
      <c r="L23" s="16">
        <f t="shared" si="2"/>
        <v>0.7</v>
      </c>
      <c r="M23" s="13">
        <v>30</v>
      </c>
      <c r="N23" s="18"/>
    </row>
    <row r="24" spans="2:14" x14ac:dyDescent="0.3">
      <c r="B24" s="13">
        <v>2002</v>
      </c>
      <c r="C24" s="14" t="s">
        <v>19</v>
      </c>
      <c r="D24" s="15">
        <v>27.1</v>
      </c>
      <c r="E24" s="15">
        <v>9.3000000000000007</v>
      </c>
      <c r="F24" s="35">
        <v>18.399999999999999</v>
      </c>
      <c r="G24" s="15">
        <v>5</v>
      </c>
      <c r="H24" s="15">
        <v>1</v>
      </c>
      <c r="I24" s="15">
        <v>8</v>
      </c>
      <c r="J24" s="16">
        <f t="shared" si="0"/>
        <v>0.83333333333333337</v>
      </c>
      <c r="K24" s="16">
        <f t="shared" si="1"/>
        <v>0.96666666666666667</v>
      </c>
      <c r="L24" s="16">
        <f t="shared" si="2"/>
        <v>0.73333333333333328</v>
      </c>
      <c r="M24" s="13">
        <v>30</v>
      </c>
      <c r="N24" s="18"/>
    </row>
    <row r="25" spans="2:14" x14ac:dyDescent="0.3">
      <c r="B25" s="13">
        <v>2001</v>
      </c>
      <c r="C25" s="14" t="s">
        <v>20</v>
      </c>
      <c r="D25" s="15">
        <v>17.3</v>
      </c>
      <c r="E25" s="15">
        <v>4.4000000000000004</v>
      </c>
      <c r="F25" s="35">
        <v>27.1</v>
      </c>
      <c r="G25" s="15">
        <v>20</v>
      </c>
      <c r="H25" s="15">
        <v>6</v>
      </c>
      <c r="I25" s="15">
        <v>1</v>
      </c>
      <c r="J25" s="16">
        <f t="shared" si="0"/>
        <v>0.33333333333333331</v>
      </c>
      <c r="K25" s="16">
        <f t="shared" si="1"/>
        <v>0.8</v>
      </c>
      <c r="L25" s="16">
        <f t="shared" si="2"/>
        <v>0.96666666666666667</v>
      </c>
      <c r="M25" s="13">
        <v>30</v>
      </c>
      <c r="N25" s="18"/>
    </row>
    <row r="26" spans="2:14" x14ac:dyDescent="0.3">
      <c r="B26" s="13">
        <v>2000</v>
      </c>
      <c r="C26" s="14" t="s">
        <v>15</v>
      </c>
      <c r="D26" s="15">
        <v>23.5</v>
      </c>
      <c r="E26" s="15">
        <v>-1.9</v>
      </c>
      <c r="F26" s="35">
        <v>18.5</v>
      </c>
      <c r="G26" s="15">
        <v>8</v>
      </c>
      <c r="H26" s="15">
        <v>23</v>
      </c>
      <c r="I26" s="15">
        <v>8</v>
      </c>
      <c r="J26" s="16">
        <f t="shared" si="0"/>
        <v>0.73333333333333328</v>
      </c>
      <c r="K26" s="16">
        <f t="shared" si="1"/>
        <v>0.23333333333333334</v>
      </c>
      <c r="L26" s="16">
        <f t="shared" si="2"/>
        <v>0.73333333333333328</v>
      </c>
      <c r="M26" s="13">
        <v>30</v>
      </c>
      <c r="N26" s="18"/>
    </row>
    <row r="27" spans="2:14" x14ac:dyDescent="0.3">
      <c r="B27" s="13">
        <v>1999</v>
      </c>
      <c r="C27" s="14" t="s">
        <v>15</v>
      </c>
      <c r="D27" s="15">
        <v>29.2</v>
      </c>
      <c r="E27" s="15">
        <v>-2.6</v>
      </c>
      <c r="F27" s="35">
        <v>25.3</v>
      </c>
      <c r="G27" s="15">
        <v>5</v>
      </c>
      <c r="H27" s="15">
        <v>23</v>
      </c>
      <c r="I27" s="15">
        <v>1</v>
      </c>
      <c r="J27" s="16">
        <f t="shared" si="0"/>
        <v>0.83333333333333337</v>
      </c>
      <c r="K27" s="16">
        <f t="shared" si="1"/>
        <v>0.23333333333333334</v>
      </c>
      <c r="L27" s="16">
        <f t="shared" si="2"/>
        <v>0.96666666666666667</v>
      </c>
      <c r="M27" s="13">
        <v>30</v>
      </c>
      <c r="N27" s="18"/>
    </row>
    <row r="28" spans="2:14" x14ac:dyDescent="0.3">
      <c r="B28" s="13">
        <v>1998</v>
      </c>
      <c r="C28" s="14" t="s">
        <v>15</v>
      </c>
      <c r="D28" s="15">
        <v>36.9</v>
      </c>
      <c r="E28" s="15">
        <v>2.2000000000000002</v>
      </c>
      <c r="F28" s="35">
        <v>23.4</v>
      </c>
      <c r="G28" s="15">
        <v>1</v>
      </c>
      <c r="H28" s="15">
        <v>8</v>
      </c>
      <c r="I28" s="15">
        <v>5</v>
      </c>
      <c r="J28" s="16">
        <f t="shared" si="0"/>
        <v>0.96666666666666667</v>
      </c>
      <c r="K28" s="16">
        <f t="shared" si="1"/>
        <v>0.73333333333333328</v>
      </c>
      <c r="L28" s="16">
        <f t="shared" si="2"/>
        <v>0.83333333333333337</v>
      </c>
      <c r="M28" s="13">
        <v>30</v>
      </c>
      <c r="N28" s="18"/>
    </row>
    <row r="29" spans="2:14" x14ac:dyDescent="0.3">
      <c r="B29" s="13">
        <v>1997</v>
      </c>
      <c r="C29" s="14" t="s">
        <v>18</v>
      </c>
      <c r="D29" s="15">
        <v>21.4</v>
      </c>
      <c r="E29" s="15">
        <v>-1.2</v>
      </c>
      <c r="F29" s="35">
        <v>17.100000000000001</v>
      </c>
      <c r="G29" s="15">
        <v>14</v>
      </c>
      <c r="H29" s="15">
        <v>20</v>
      </c>
      <c r="I29" s="15">
        <v>8</v>
      </c>
      <c r="J29" s="16">
        <f t="shared" si="0"/>
        <v>0.53333333333333333</v>
      </c>
      <c r="K29" s="16">
        <f t="shared" si="1"/>
        <v>0.33333333333333331</v>
      </c>
      <c r="L29" s="16">
        <f t="shared" si="2"/>
        <v>0.73333333333333328</v>
      </c>
      <c r="M29" s="13">
        <v>30</v>
      </c>
      <c r="N29" s="18"/>
    </row>
    <row r="30" spans="2:14" x14ac:dyDescent="0.3">
      <c r="B30" s="13">
        <v>1996</v>
      </c>
      <c r="C30" s="14" t="s">
        <v>15</v>
      </c>
      <c r="D30" s="15">
        <v>23.2</v>
      </c>
      <c r="E30" s="15">
        <v>-2.6</v>
      </c>
      <c r="F30" s="35">
        <v>25.1</v>
      </c>
      <c r="G30" s="15">
        <v>8</v>
      </c>
      <c r="H30" s="15">
        <v>21</v>
      </c>
      <c r="I30" s="15">
        <v>2</v>
      </c>
      <c r="J30" s="16">
        <f t="shared" si="0"/>
        <v>0.7142857142857143</v>
      </c>
      <c r="K30" s="16">
        <f t="shared" si="1"/>
        <v>0.25</v>
      </c>
      <c r="L30" s="16">
        <f t="shared" si="2"/>
        <v>0.9285714285714286</v>
      </c>
      <c r="M30" s="13">
        <v>28</v>
      </c>
      <c r="N30" s="18"/>
    </row>
    <row r="31" spans="2:14" x14ac:dyDescent="0.3">
      <c r="B31" s="13">
        <v>1995</v>
      </c>
      <c r="C31" s="14" t="s">
        <v>7</v>
      </c>
      <c r="D31" s="15">
        <v>12.4</v>
      </c>
      <c r="E31" s="15">
        <v>2.5</v>
      </c>
      <c r="F31" s="35">
        <v>24</v>
      </c>
      <c r="G31" s="15">
        <v>21</v>
      </c>
      <c r="H31" s="15">
        <v>22</v>
      </c>
      <c r="I31" s="15">
        <v>2</v>
      </c>
      <c r="J31" s="16">
        <f t="shared" si="0"/>
        <v>0.25</v>
      </c>
      <c r="K31" s="16">
        <f t="shared" si="1"/>
        <v>0.21428571428571427</v>
      </c>
      <c r="L31" s="16">
        <f t="shared" si="2"/>
        <v>0.9285714285714286</v>
      </c>
      <c r="M31" s="13">
        <v>28</v>
      </c>
      <c r="N31" s="18"/>
    </row>
    <row r="32" spans="2:14" x14ac:dyDescent="0.3">
      <c r="B32" s="13">
        <v>1993</v>
      </c>
      <c r="C32" s="14" t="s">
        <v>21</v>
      </c>
      <c r="D32" s="15">
        <v>31.6</v>
      </c>
      <c r="E32" s="15">
        <v>-0.3</v>
      </c>
      <c r="F32" s="35">
        <v>16.7</v>
      </c>
      <c r="G32" s="15">
        <v>4</v>
      </c>
      <c r="H32" s="15">
        <v>15</v>
      </c>
      <c r="I32" s="15">
        <v>10</v>
      </c>
      <c r="J32" s="16">
        <f t="shared" si="0"/>
        <v>0.8571428571428571</v>
      </c>
      <c r="K32" s="16">
        <f t="shared" si="1"/>
        <v>0.4642857142857143</v>
      </c>
      <c r="L32" s="16">
        <f t="shared" si="2"/>
        <v>0.6428571428571429</v>
      </c>
      <c r="M32" s="13">
        <v>28</v>
      </c>
      <c r="N32" s="18"/>
    </row>
    <row r="33" spans="2:18" x14ac:dyDescent="0.3">
      <c r="B33" s="13">
        <v>1992</v>
      </c>
      <c r="C33" s="14" t="s">
        <v>21</v>
      </c>
      <c r="D33" s="15">
        <v>27.8</v>
      </c>
      <c r="E33" s="15">
        <v>3.3</v>
      </c>
      <c r="F33" s="35">
        <v>15.1</v>
      </c>
      <c r="G33" s="15">
        <v>3</v>
      </c>
      <c r="H33" s="15">
        <v>4</v>
      </c>
      <c r="I33" s="15">
        <v>13</v>
      </c>
      <c r="J33" s="16">
        <f t="shared" si="0"/>
        <v>0.8928571428571429</v>
      </c>
      <c r="K33" s="16">
        <f t="shared" si="1"/>
        <v>0.8571428571428571</v>
      </c>
      <c r="L33" s="16">
        <f t="shared" si="2"/>
        <v>0.5357142857142857</v>
      </c>
      <c r="M33" s="13">
        <v>28</v>
      </c>
      <c r="N33" s="18"/>
    </row>
    <row r="34" spans="2:18" x14ac:dyDescent="0.3">
      <c r="B34" s="13">
        <v>1991</v>
      </c>
      <c r="C34" s="14" t="s">
        <v>22</v>
      </c>
      <c r="D34" s="15">
        <v>26.6</v>
      </c>
      <c r="E34" s="15">
        <v>3.1</v>
      </c>
      <c r="F34" s="35">
        <v>20.8</v>
      </c>
      <c r="G34" s="15">
        <v>4</v>
      </c>
      <c r="H34" s="15">
        <v>6</v>
      </c>
      <c r="I34" s="15">
        <v>6</v>
      </c>
      <c r="J34" s="16">
        <f t="shared" si="0"/>
        <v>0.8571428571428571</v>
      </c>
      <c r="K34" s="16">
        <f t="shared" si="1"/>
        <v>0.7857142857142857</v>
      </c>
      <c r="L34" s="16">
        <f t="shared" si="2"/>
        <v>0.7857142857142857</v>
      </c>
      <c r="M34" s="13">
        <v>28</v>
      </c>
      <c r="N34" s="18"/>
    </row>
    <row r="35" spans="2:18" x14ac:dyDescent="0.3">
      <c r="B35" s="13">
        <v>1990</v>
      </c>
      <c r="C35" s="14" t="s">
        <v>23</v>
      </c>
      <c r="D35" s="15">
        <v>19</v>
      </c>
      <c r="E35" s="15">
        <v>0.5</v>
      </c>
      <c r="F35" s="35">
        <v>26.8</v>
      </c>
      <c r="G35" s="15">
        <v>16</v>
      </c>
      <c r="H35" s="15">
        <v>12</v>
      </c>
      <c r="I35" s="15">
        <v>2</v>
      </c>
      <c r="J35" s="16">
        <f t="shared" si="0"/>
        <v>0.38461538461538464</v>
      </c>
      <c r="K35" s="16">
        <f t="shared" si="1"/>
        <v>0.53846153846153844</v>
      </c>
      <c r="L35" s="16">
        <f t="shared" si="2"/>
        <v>0.92307692307692313</v>
      </c>
      <c r="M35" s="13">
        <v>26</v>
      </c>
      <c r="N35" s="18"/>
    </row>
    <row r="36" spans="2:18" x14ac:dyDescent="0.3">
      <c r="B36" s="13">
        <v>1989</v>
      </c>
      <c r="C36" s="14" t="s">
        <v>24</v>
      </c>
      <c r="D36" s="15">
        <v>25.2</v>
      </c>
      <c r="E36" s="15">
        <v>2.5</v>
      </c>
      <c r="F36" s="35">
        <v>21.3</v>
      </c>
      <c r="G36" s="15">
        <v>5</v>
      </c>
      <c r="H36" s="15">
        <v>7</v>
      </c>
      <c r="I36" s="15">
        <v>6</v>
      </c>
      <c r="J36" s="16">
        <f t="shared" si="0"/>
        <v>0.80769230769230771</v>
      </c>
      <c r="K36" s="16">
        <f t="shared" si="1"/>
        <v>0.73076923076923073</v>
      </c>
      <c r="L36" s="16">
        <f t="shared" si="2"/>
        <v>0.76923076923076927</v>
      </c>
      <c r="M36" s="13">
        <v>26</v>
      </c>
      <c r="N36" s="18"/>
    </row>
    <row r="37" spans="2:18" x14ac:dyDescent="0.3">
      <c r="B37" s="13">
        <v>1988</v>
      </c>
      <c r="C37" s="14" t="s">
        <v>8</v>
      </c>
      <c r="D37" s="15">
        <v>18.2</v>
      </c>
      <c r="E37" s="15">
        <v>1.4</v>
      </c>
      <c r="F37" s="35">
        <v>20</v>
      </c>
      <c r="G37" s="15">
        <v>16</v>
      </c>
      <c r="H37" s="15">
        <v>11</v>
      </c>
      <c r="I37" s="15">
        <v>4</v>
      </c>
      <c r="J37" s="16">
        <f t="shared" si="0"/>
        <v>0.38461538461538464</v>
      </c>
      <c r="K37" s="16">
        <f t="shared" si="1"/>
        <v>0.57692307692307687</v>
      </c>
      <c r="L37" s="16">
        <f t="shared" si="2"/>
        <v>0.84615384615384615</v>
      </c>
      <c r="M37" s="13">
        <v>26</v>
      </c>
      <c r="N37" s="18"/>
    </row>
    <row r="38" spans="2:18" x14ac:dyDescent="0.3">
      <c r="B38" s="13">
        <v>1987</v>
      </c>
      <c r="C38" s="14" t="s">
        <v>22</v>
      </c>
      <c r="D38" s="15">
        <v>16.899999999999999</v>
      </c>
      <c r="E38" s="15">
        <v>0.8</v>
      </c>
      <c r="F38" s="35">
        <v>13</v>
      </c>
      <c r="G38" s="15">
        <v>18</v>
      </c>
      <c r="H38" s="15">
        <v>10</v>
      </c>
      <c r="I38" s="15">
        <v>16</v>
      </c>
      <c r="J38" s="16">
        <f t="shared" si="0"/>
        <v>0.30769230769230771</v>
      </c>
      <c r="K38" s="16">
        <f t="shared" si="1"/>
        <v>0.61538461538461542</v>
      </c>
      <c r="L38" s="16">
        <f t="shared" si="2"/>
        <v>0.38461538461538464</v>
      </c>
      <c r="M38" s="13">
        <v>26</v>
      </c>
      <c r="N38" s="18"/>
    </row>
    <row r="39" spans="2:18" x14ac:dyDescent="0.3">
      <c r="B39" s="13">
        <v>1986</v>
      </c>
      <c r="C39" s="14" t="s">
        <v>25</v>
      </c>
      <c r="D39" s="15">
        <v>31.7</v>
      </c>
      <c r="E39" s="15">
        <v>1.4</v>
      </c>
      <c r="F39" s="35">
        <v>20.9</v>
      </c>
      <c r="G39" s="15">
        <v>1</v>
      </c>
      <c r="H39" s="15">
        <v>9</v>
      </c>
      <c r="I39" s="15">
        <v>2</v>
      </c>
      <c r="J39" s="16">
        <f t="shared" si="0"/>
        <v>0.96153846153846156</v>
      </c>
      <c r="K39" s="16">
        <f t="shared" si="1"/>
        <v>0.65384615384615385</v>
      </c>
      <c r="L39" s="16">
        <f t="shared" si="2"/>
        <v>0.92307692307692313</v>
      </c>
      <c r="M39" s="13">
        <v>26</v>
      </c>
      <c r="N39" s="18"/>
    </row>
    <row r="40" spans="2:18" x14ac:dyDescent="0.3">
      <c r="B40" s="13">
        <v>1985</v>
      </c>
      <c r="C40" s="14" t="s">
        <v>12</v>
      </c>
      <c r="D40" s="15">
        <v>14.4</v>
      </c>
      <c r="E40" s="15">
        <v>-1.1000000000000001</v>
      </c>
      <c r="F40" s="35">
        <v>26.1</v>
      </c>
      <c r="G40" s="15">
        <v>21</v>
      </c>
      <c r="H40" s="15">
        <v>15</v>
      </c>
      <c r="I40" s="15">
        <v>1</v>
      </c>
      <c r="J40" s="16">
        <f t="shared" si="0"/>
        <v>0.19230769230769232</v>
      </c>
      <c r="K40" s="16">
        <f t="shared" si="1"/>
        <v>0.42307692307692307</v>
      </c>
      <c r="L40" s="16">
        <f t="shared" si="2"/>
        <v>0.96153846153846156</v>
      </c>
      <c r="M40" s="13">
        <v>26</v>
      </c>
      <c r="N40" s="18"/>
    </row>
    <row r="41" spans="2:18" x14ac:dyDescent="0.3">
      <c r="B41" s="13">
        <v>1984</v>
      </c>
      <c r="C41" s="14" t="s">
        <v>26</v>
      </c>
      <c r="D41" s="15">
        <v>32.1</v>
      </c>
      <c r="E41" s="15">
        <v>4.5</v>
      </c>
      <c r="F41" s="35">
        <v>15</v>
      </c>
      <c r="G41" s="15">
        <v>1</v>
      </c>
      <c r="H41" s="15">
        <v>6</v>
      </c>
      <c r="I41" s="15">
        <v>9</v>
      </c>
      <c r="J41" s="16">
        <f t="shared" si="0"/>
        <v>0.96153846153846156</v>
      </c>
      <c r="K41" s="16">
        <f t="shared" si="1"/>
        <v>0.76923076923076927</v>
      </c>
      <c r="L41" s="16">
        <f t="shared" si="2"/>
        <v>0.65384615384615385</v>
      </c>
      <c r="M41" s="13">
        <v>26</v>
      </c>
      <c r="N41" s="18"/>
    </row>
    <row r="42" spans="2:18" x14ac:dyDescent="0.3">
      <c r="B42" s="13">
        <v>1983</v>
      </c>
      <c r="C42" s="14" t="s">
        <v>27</v>
      </c>
      <c r="D42" s="15">
        <v>25.6</v>
      </c>
      <c r="E42" s="15">
        <v>0.2</v>
      </c>
      <c r="F42" s="35">
        <v>18.399999999999999</v>
      </c>
      <c r="G42" s="15">
        <v>4</v>
      </c>
      <c r="H42" s="15">
        <v>12</v>
      </c>
      <c r="I42" s="15">
        <v>7</v>
      </c>
      <c r="J42" s="16">
        <f t="shared" si="0"/>
        <v>0.84615384615384615</v>
      </c>
      <c r="K42" s="16">
        <f t="shared" si="1"/>
        <v>0.53846153846153844</v>
      </c>
      <c r="L42" s="16">
        <f t="shared" si="2"/>
        <v>0.73076923076923073</v>
      </c>
      <c r="M42" s="13">
        <v>26</v>
      </c>
      <c r="N42" s="18"/>
    </row>
    <row r="43" spans="2:18" x14ac:dyDescent="0.3">
      <c r="B43" s="13">
        <v>1982</v>
      </c>
      <c r="C43" s="14" t="s">
        <v>14</v>
      </c>
      <c r="D43" s="15">
        <v>21.1</v>
      </c>
      <c r="E43" s="15">
        <v>7.3</v>
      </c>
      <c r="F43" s="35">
        <v>11.5</v>
      </c>
      <c r="G43" s="15">
        <v>11</v>
      </c>
      <c r="H43" s="15">
        <v>2</v>
      </c>
      <c r="I43" s="15">
        <v>19</v>
      </c>
      <c r="J43" s="16">
        <f t="shared" si="0"/>
        <v>0.57692307692307687</v>
      </c>
      <c r="K43" s="16">
        <f t="shared" si="1"/>
        <v>0.92307692307692313</v>
      </c>
      <c r="L43" s="16">
        <f t="shared" si="2"/>
        <v>0.26923076923076922</v>
      </c>
      <c r="M43" s="13">
        <v>26</v>
      </c>
      <c r="N43" s="18"/>
    </row>
    <row r="44" spans="2:18" x14ac:dyDescent="0.3">
      <c r="B44" s="13">
        <v>1981</v>
      </c>
      <c r="C44" s="14" t="s">
        <v>8</v>
      </c>
      <c r="D44" s="15">
        <v>18.2</v>
      </c>
      <c r="E44" s="15">
        <v>0.6</v>
      </c>
      <c r="F44" s="35">
        <v>15</v>
      </c>
      <c r="G44" s="15">
        <v>3</v>
      </c>
      <c r="H44" s="15">
        <v>10</v>
      </c>
      <c r="I44" s="15">
        <v>2</v>
      </c>
      <c r="J44" s="16">
        <f t="shared" si="0"/>
        <v>0.88461538461538458</v>
      </c>
      <c r="K44" s="16">
        <f t="shared" si="1"/>
        <v>0.61538461538461542</v>
      </c>
      <c r="L44" s="16">
        <f t="shared" si="2"/>
        <v>0.92307692307692313</v>
      </c>
      <c r="M44" s="13">
        <v>26</v>
      </c>
      <c r="N44" s="18"/>
    </row>
    <row r="45" spans="2:18" x14ac:dyDescent="0.3">
      <c r="B45" s="13">
        <v>1980</v>
      </c>
      <c r="C45" s="17" t="s">
        <v>16</v>
      </c>
      <c r="D45" s="15">
        <v>23.1</v>
      </c>
      <c r="E45" s="15">
        <v>0.6</v>
      </c>
      <c r="F45" s="35">
        <v>20.5</v>
      </c>
      <c r="G45" s="15">
        <v>12</v>
      </c>
      <c r="H45" s="15">
        <v>14</v>
      </c>
      <c r="I45" s="15">
        <v>1</v>
      </c>
      <c r="J45" s="16">
        <f t="shared" si="0"/>
        <v>0.53846153846153844</v>
      </c>
      <c r="K45" s="16">
        <f t="shared" si="1"/>
        <v>0.46153846153846156</v>
      </c>
      <c r="L45" s="16">
        <f t="shared" si="2"/>
        <v>0.96153846153846156</v>
      </c>
      <c r="M45" s="13">
        <v>26</v>
      </c>
      <c r="N45" s="18"/>
    </row>
    <row r="46" spans="2:18" x14ac:dyDescent="0.3">
      <c r="R46" s="1">
        <v>9</v>
      </c>
    </row>
  </sheetData>
  <autoFilter ref="B2:M45" xr:uid="{7A5457AD-7E50-4835-AC19-75C2DF0FDC80}"/>
  <hyperlinks>
    <hyperlink ref="C3" r:id="rId1" display="https://www.baseball-reference.com/teams/TEX/2023.shtml" xr:uid="{EF300F87-BB88-4B3A-B655-867A69DB467F}"/>
    <hyperlink ref="C4" r:id="rId2" display="https://www.baseball-reference.com/teams/HOU/2022.shtml" xr:uid="{EEE42B0D-1647-4720-9A46-B34FFBE6B5C6}"/>
    <hyperlink ref="C5" r:id="rId3" display="https://www.baseball-reference.com/teams/ATL/2021.shtml" xr:uid="{58FFFCBC-2B35-495E-A8AD-232C45372F70}"/>
    <hyperlink ref="C6" r:id="rId4" display="https://www.baseball-reference.com/teams/LAD/2020.shtml" xr:uid="{438B9464-3C5E-4E99-B174-868C08CF6016}"/>
    <hyperlink ref="C7" r:id="rId5" display="https://www.baseball-reference.com/teams/WSN/2019.shtml" xr:uid="{C25C52F7-3779-40AA-B8F8-2FFA35702616}"/>
    <hyperlink ref="C8" r:id="rId6" display="https://www.baseball-reference.com/teams/BOS/2018.shtml" xr:uid="{80F002CB-5A22-414D-9AC4-41B26691B797}"/>
    <hyperlink ref="C9" r:id="rId7" display="https://www.baseball-reference.com/teams/HOU/2017.shtml" xr:uid="{FB1242FB-83B3-4E58-B080-FC9A2BAEC266}"/>
    <hyperlink ref="C10" r:id="rId8" display="https://www.baseball-reference.com/teams/CHC/2016.shtml" xr:uid="{ECB5A6E0-CD2D-4A65-906D-64ABDA00D1DD}"/>
    <hyperlink ref="C11" r:id="rId9" display="https://www.baseball-reference.com/teams/KCR/2015.shtml" xr:uid="{9411C0B9-849F-4AB6-A2D5-23E66C8ED66B}"/>
    <hyperlink ref="C12" r:id="rId10" display="https://www.baseball-reference.com/teams/SFG/2014.shtml" xr:uid="{CBF2D859-DB25-42B8-BCF6-848ABD5F053A}"/>
    <hyperlink ref="C13" r:id="rId11" display="https://www.baseball-reference.com/teams/BOS/2013.shtml" xr:uid="{48E8CE2D-022F-4E28-9DFF-F79FF1B09E94}"/>
    <hyperlink ref="C14" r:id="rId12" display="https://www.baseball-reference.com/teams/SFG/2012.shtml" xr:uid="{41E81683-641D-4E27-B22F-C5050FF4609F}"/>
    <hyperlink ref="C15" r:id="rId13" display="https://www.baseball-reference.com/teams/STL/2011.shtml" xr:uid="{8696331D-E309-4C87-A0AF-9C6F94BFC1F8}"/>
    <hyperlink ref="C16" r:id="rId14" display="https://www.baseball-reference.com/teams/SFG/2010.shtml" xr:uid="{10C23A05-456C-4616-94CB-0D41E4A4440C}"/>
    <hyperlink ref="C17" r:id="rId15" display="https://www.baseball-reference.com/teams/NYY/2009.shtml" xr:uid="{D5CA2521-DC6B-4894-8CE8-108266EFB9EC}"/>
    <hyperlink ref="C18" r:id="rId16" display="https://www.baseball-reference.com/teams/PHI/2008.shtml" xr:uid="{175208A2-5FDC-4D3E-B4A4-2E51910948E3}"/>
    <hyperlink ref="C19" r:id="rId17" display="https://www.baseball-reference.com/teams/BOS/2007.shtml" xr:uid="{A04830B6-AA74-4CA4-AC75-920DBE14C99B}"/>
    <hyperlink ref="C20" r:id="rId18" display="https://www.baseball-reference.com/teams/STL/2006.shtml" xr:uid="{5422FDA7-96DD-425A-9B22-80A74967ABC1}"/>
    <hyperlink ref="C21" r:id="rId19" display="https://www.baseball-reference.com/teams/CHW/2005.shtml" xr:uid="{5317652D-7064-49BF-B762-A97C0EB0213D}"/>
    <hyperlink ref="C22" r:id="rId20" display="https://www.baseball-reference.com/teams/BOS/2004.shtml" xr:uid="{84C02E99-B313-46D1-B41F-44C0BFA6BE7D}"/>
    <hyperlink ref="C23" r:id="rId21" display="https://www.baseball-reference.com/teams/FLA/2003.shtml" xr:uid="{15AF6095-8489-4562-866E-BB715D4B58DD}"/>
    <hyperlink ref="C24" r:id="rId22" display="https://www.baseball-reference.com/teams/ANA/2002.shtml" xr:uid="{09604EC7-D98A-432E-9042-C7B17583BA02}"/>
    <hyperlink ref="C25" r:id="rId23" display="https://www.baseball-reference.com/teams/ARI/2001.shtml" xr:uid="{F408B59D-4ECE-4EF4-A680-3EBAB92E9729}"/>
    <hyperlink ref="C26" r:id="rId24" display="https://www.baseball-reference.com/teams/NYY/2000.shtml" xr:uid="{2A882693-DF38-4CE6-8688-D02FC232A235}"/>
    <hyperlink ref="C27" r:id="rId25" display="https://www.baseball-reference.com/teams/NYY/1999.shtml" xr:uid="{04240A73-A235-41CD-8D1C-D8043D439698}"/>
    <hyperlink ref="C28" r:id="rId26" display="https://www.baseball-reference.com/teams/NYY/1998.shtml" xr:uid="{B179C112-1378-40BE-99BB-C1D9BFD28F73}"/>
    <hyperlink ref="C29" r:id="rId27" display="https://www.baseball-reference.com/teams/FLA/1997.shtml" xr:uid="{B5F3A838-175E-427B-85D8-5EFAF1C6EBD7}"/>
    <hyperlink ref="C30" r:id="rId28" display="https://www.baseball-reference.com/teams/NYY/1996.shtml" xr:uid="{16B393FB-C1D1-4416-BA37-10900EC98D20}"/>
    <hyperlink ref="C31" r:id="rId29" display="https://www.baseball-reference.com/teams/ATL/1995.shtml" xr:uid="{EF5B33B6-82C0-41A9-AFF5-857095FCF6F9}"/>
    <hyperlink ref="C32" r:id="rId30" display="https://www.baseball-reference.com/teams/TOR/1993.shtml" xr:uid="{0D571A91-01CD-4536-BDB7-A198977C805D}"/>
    <hyperlink ref="C33" r:id="rId31" display="https://www.baseball-reference.com/teams/TOR/1992.shtml" xr:uid="{1A8ED92D-672B-4366-8D65-4823852AD8F4}"/>
    <hyperlink ref="C34" r:id="rId32" display="https://www.baseball-reference.com/teams/MIN/1991.shtml" xr:uid="{D379920C-AFF4-4AEE-95DB-560E04936D93}"/>
    <hyperlink ref="C35" r:id="rId33" display="https://www.baseball-reference.com/teams/CIN/1990.shtml" xr:uid="{4A21EAE9-2235-451B-B82D-885C2A305B3F}"/>
    <hyperlink ref="C36" r:id="rId34" display="https://www.baseball-reference.com/teams/OAK/1989.shtml" xr:uid="{0833568D-67A0-41AB-9494-281580CBCD3D}"/>
    <hyperlink ref="C37" r:id="rId35" display="https://www.baseball-reference.com/teams/LAD/1988.shtml" xr:uid="{98B73A3D-7B6D-4375-AB35-0BD0DE29865F}"/>
    <hyperlink ref="C38" r:id="rId36" display="https://www.baseball-reference.com/teams/MIN/1987.shtml" xr:uid="{DCD246B9-A413-4E67-A7BE-46BE8B563724}"/>
    <hyperlink ref="C39" r:id="rId37" display="https://www.baseball-reference.com/teams/NYM/1986.shtml" xr:uid="{C0C83A07-7523-4D3C-87F8-6D3F4F286389}"/>
    <hyperlink ref="C40" r:id="rId38" display="https://www.baseball-reference.com/teams/KCR/1985.shtml" xr:uid="{A201190C-AC5A-49CF-BD06-9E6BB768ACE3}"/>
    <hyperlink ref="C41" r:id="rId39" display="https://www.baseball-reference.com/teams/DET/1984.shtml" xr:uid="{43154ED3-4BA0-46AF-AA7B-4BEEBCAE1AFF}"/>
    <hyperlink ref="C42" r:id="rId40" display="https://www.baseball-reference.com/teams/BAL/1983.shtml" xr:uid="{F23C87E7-0A79-4E66-9B07-60BCEB604D91}"/>
    <hyperlink ref="C43" r:id="rId41" display="https://www.baseball-reference.com/teams/STL/1982.shtml" xr:uid="{0097E74C-786B-4585-AD48-99473AF8956A}"/>
    <hyperlink ref="C44" r:id="rId42" display="https://www.baseball-reference.com/teams/LAD/1981.shtml" xr:uid="{319BA007-A3D3-4A9E-AA9A-CF862FC91BE4}"/>
    <hyperlink ref="C45" r:id="rId43" display="https://www.baseball-reference.com/teams/PHI/1980.shtml" xr:uid="{9E50F910-D80D-4C3C-903A-5DC04D8BB69F}"/>
  </hyperlinks>
  <pageMargins left="0.7" right="0.7" top="0.75" bottom="0.75" header="0.3" footer="0.3"/>
  <drawing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FB63-AA82-43DD-9F96-288B5CD360BD}">
  <dimension ref="B2:AD47"/>
  <sheetViews>
    <sheetView workbookViewId="0">
      <selection activeCell="E4" sqref="E4"/>
    </sheetView>
  </sheetViews>
  <sheetFormatPr defaultRowHeight="14" x14ac:dyDescent="0.3"/>
  <cols>
    <col min="1" max="2" width="8.7265625" style="19"/>
    <col min="3" max="3" width="8.7265625" style="1"/>
    <col min="4" max="5" width="8.7265625" style="19"/>
    <col min="6" max="7" width="13.54296875" style="34" bestFit="1" customWidth="1"/>
    <col min="8" max="11" width="8.7265625" style="19"/>
    <col min="12" max="12" width="8.08984375" style="2" customWidth="1"/>
    <col min="13" max="18" width="8.7265625" style="19"/>
    <col min="19" max="19" width="21.54296875" style="19" bestFit="1" customWidth="1"/>
    <col min="20" max="21" width="8.7265625" style="19"/>
    <col min="22" max="22" width="16" style="19" bestFit="1" customWidth="1"/>
    <col min="23" max="23" width="15.6328125" style="19" bestFit="1" customWidth="1"/>
    <col min="24" max="16384" width="8.7265625" style="19"/>
  </cols>
  <sheetData>
    <row r="2" spans="2:30" s="22" customFormat="1" ht="34.5" x14ac:dyDescent="0.35">
      <c r="B2" s="24" t="s">
        <v>0</v>
      </c>
      <c r="C2" s="25" t="s">
        <v>3</v>
      </c>
      <c r="D2" s="25" t="s">
        <v>43</v>
      </c>
      <c r="E2" s="25" t="s">
        <v>45</v>
      </c>
      <c r="F2" s="26" t="s">
        <v>46</v>
      </c>
      <c r="G2" s="26" t="s">
        <v>44</v>
      </c>
      <c r="I2" s="20" t="s">
        <v>0</v>
      </c>
      <c r="J2" s="20" t="s">
        <v>4</v>
      </c>
      <c r="K2" s="20" t="s">
        <v>39</v>
      </c>
      <c r="L2" s="27" t="s">
        <v>47</v>
      </c>
      <c r="M2" s="20" t="s">
        <v>1</v>
      </c>
      <c r="N2" s="20" t="s">
        <v>48</v>
      </c>
      <c r="O2" s="21" t="s">
        <v>35</v>
      </c>
      <c r="P2" s="21" t="s">
        <v>36</v>
      </c>
      <c r="Q2" s="20" t="s">
        <v>3</v>
      </c>
      <c r="R2" s="23"/>
    </row>
    <row r="3" spans="2:30" x14ac:dyDescent="0.3">
      <c r="B3" s="29">
        <v>2023</v>
      </c>
      <c r="C3" s="30">
        <v>30</v>
      </c>
      <c r="D3" s="29">
        <v>0.79</v>
      </c>
      <c r="E3" s="30">
        <v>0.79</v>
      </c>
      <c r="F3" s="31">
        <v>1.268</v>
      </c>
      <c r="G3" s="31">
        <v>1.268</v>
      </c>
      <c r="I3" s="13">
        <v>2023</v>
      </c>
      <c r="J3" s="14" t="s">
        <v>5</v>
      </c>
      <c r="K3" s="28">
        <v>30.5</v>
      </c>
      <c r="L3" s="35">
        <v>13.7</v>
      </c>
      <c r="M3" s="15">
        <v>3</v>
      </c>
      <c r="N3" s="15">
        <v>4</v>
      </c>
      <c r="O3" s="16">
        <f t="shared" ref="O3:O45" si="0">($L4-M3)/$L4</f>
        <v>0.87654320987654322</v>
      </c>
      <c r="P3" s="16">
        <f t="shared" ref="P3:P45" si="1">($L4-N3)/$L4</f>
        <v>0.83539094650205759</v>
      </c>
      <c r="Q3" s="13">
        <v>30</v>
      </c>
      <c r="R3" s="18"/>
      <c r="S3" s="9"/>
      <c r="T3" s="5" t="s">
        <v>28</v>
      </c>
      <c r="U3" s="5" t="s">
        <v>29</v>
      </c>
      <c r="V3" s="5" t="s">
        <v>33</v>
      </c>
      <c r="W3" s="5" t="s">
        <v>34</v>
      </c>
      <c r="X3" s="1"/>
      <c r="Y3" s="1"/>
      <c r="Z3" s="1"/>
      <c r="AA3" s="1"/>
      <c r="AB3" s="1"/>
      <c r="AC3" s="1"/>
      <c r="AD3" s="1"/>
    </row>
    <row r="4" spans="2:30" x14ac:dyDescent="0.3">
      <c r="B4" s="29">
        <v>2022</v>
      </c>
      <c r="C4" s="30">
        <v>30</v>
      </c>
      <c r="D4" s="29">
        <v>0.74299999999999999</v>
      </c>
      <c r="E4" s="30">
        <v>0.74299999999999999</v>
      </c>
      <c r="F4" s="31">
        <v>1.093</v>
      </c>
      <c r="G4" s="31">
        <v>1.093</v>
      </c>
      <c r="I4" s="13">
        <v>2022</v>
      </c>
      <c r="J4" s="14" t="s">
        <v>6</v>
      </c>
      <c r="K4" s="28">
        <v>26.6</v>
      </c>
      <c r="L4" s="35">
        <v>24.3</v>
      </c>
      <c r="M4" s="15">
        <v>7</v>
      </c>
      <c r="N4" s="15">
        <v>6</v>
      </c>
      <c r="O4" s="16">
        <f t="shared" si="0"/>
        <v>0.64102564102564108</v>
      </c>
      <c r="P4" s="16">
        <f t="shared" si="1"/>
        <v>0.69230769230769229</v>
      </c>
      <c r="Q4" s="13">
        <v>30</v>
      </c>
      <c r="R4" s="18"/>
      <c r="S4" s="9" t="s">
        <v>32</v>
      </c>
      <c r="T4" s="6">
        <f>AVERAGE(K3:K45)</f>
        <v>24.797674418604654</v>
      </c>
      <c r="U4" s="6">
        <f>AVERAGE(L3:L45)</f>
        <v>18.913953488372091</v>
      </c>
      <c r="V4" s="7" t="e">
        <f>AVERAGE(O$3:O$45)</f>
        <v>#DIV/0!</v>
      </c>
      <c r="W4" s="7" t="e">
        <f>AVERAGE(P$3:P$45)</f>
        <v>#DIV/0!</v>
      </c>
      <c r="X4" s="1"/>
      <c r="Y4" s="1"/>
      <c r="Z4" s="1"/>
      <c r="AA4" s="1"/>
      <c r="AB4" s="1"/>
      <c r="AC4" s="1"/>
      <c r="AD4" s="1"/>
    </row>
    <row r="5" spans="2:30" x14ac:dyDescent="0.3">
      <c r="B5" s="29">
        <v>2021</v>
      </c>
      <c r="C5" s="30">
        <v>30</v>
      </c>
      <c r="D5" s="29">
        <v>0.754</v>
      </c>
      <c r="E5" s="30">
        <v>0.754</v>
      </c>
      <c r="F5" s="31">
        <v>1.2430000000000001</v>
      </c>
      <c r="G5" s="31">
        <v>1.2430000000000001</v>
      </c>
      <c r="I5" s="13">
        <v>2021</v>
      </c>
      <c r="J5" s="14" t="s">
        <v>7</v>
      </c>
      <c r="K5" s="28">
        <v>21.2</v>
      </c>
      <c r="L5" s="35">
        <v>19.5</v>
      </c>
      <c r="M5" s="15">
        <v>13</v>
      </c>
      <c r="N5" s="15">
        <v>13</v>
      </c>
      <c r="O5" s="16">
        <f t="shared" si="0"/>
        <v>-0.44444444444444442</v>
      </c>
      <c r="P5" s="16">
        <f t="shared" si="1"/>
        <v>-0.44444444444444442</v>
      </c>
      <c r="Q5" s="13">
        <v>30</v>
      </c>
      <c r="R5" s="18"/>
      <c r="S5" s="9" t="s">
        <v>30</v>
      </c>
      <c r="T5" s="6">
        <f>MEDIAN(K3:K45)</f>
        <v>25.2</v>
      </c>
      <c r="U5" s="6">
        <f>MEDIAN(L3:L45)</f>
        <v>19.5</v>
      </c>
      <c r="V5" s="7" t="e">
        <f>MEDIAN(O$3:O$45)</f>
        <v>#DIV/0!</v>
      </c>
      <c r="W5" s="7" t="e">
        <f>MEDIAN(P$3:P$45)</f>
        <v>#DIV/0!</v>
      </c>
      <c r="X5" s="1"/>
      <c r="Y5" s="1"/>
      <c r="Z5" s="1"/>
      <c r="AA5" s="1"/>
      <c r="AB5" s="1"/>
      <c r="AC5" s="1"/>
      <c r="AD5" s="1"/>
    </row>
    <row r="6" spans="2:30" x14ac:dyDescent="0.3">
      <c r="B6" s="29">
        <v>2020</v>
      </c>
      <c r="C6" s="30">
        <v>30</v>
      </c>
      <c r="D6" s="29">
        <v>0.82099999999999995</v>
      </c>
      <c r="E6" s="30">
        <v>0.82099999999999995</v>
      </c>
      <c r="F6" s="31">
        <v>1.056</v>
      </c>
      <c r="G6" s="31">
        <v>1.056</v>
      </c>
      <c r="I6" s="13">
        <v>2020</v>
      </c>
      <c r="J6" s="14" t="s">
        <v>8</v>
      </c>
      <c r="K6" s="28">
        <v>13.2</v>
      </c>
      <c r="L6" s="35">
        <v>9</v>
      </c>
      <c r="M6" s="15">
        <v>1</v>
      </c>
      <c r="N6" s="15">
        <v>4</v>
      </c>
      <c r="O6" s="16">
        <f t="shared" si="0"/>
        <v>0.94708994708994709</v>
      </c>
      <c r="P6" s="16">
        <f t="shared" si="1"/>
        <v>0.78835978835978837</v>
      </c>
      <c r="Q6" s="13">
        <v>30</v>
      </c>
      <c r="R6" s="18"/>
      <c r="S6" s="9" t="s">
        <v>31</v>
      </c>
      <c r="T6" s="6">
        <f>_xlfn.STDEV.S(K3:K45)</f>
        <v>6.5639160920064628</v>
      </c>
      <c r="U6" s="6">
        <f>_xlfn.STDEV.S(K3:K45)</f>
        <v>6.5639160920064628</v>
      </c>
      <c r="V6" s="8" t="e">
        <f>STDEV(O$3:O$45)</f>
        <v>#DIV/0!</v>
      </c>
      <c r="W6" s="8" t="e">
        <f>STDEV(P$3:P$45)</f>
        <v>#DIV/0!</v>
      </c>
      <c r="X6" s="1"/>
      <c r="Y6" s="1"/>
      <c r="Z6" s="1"/>
      <c r="AA6" s="1"/>
      <c r="AB6" s="1"/>
      <c r="AC6" s="1"/>
      <c r="AD6" s="1"/>
    </row>
    <row r="7" spans="2:30" x14ac:dyDescent="0.3">
      <c r="B7" s="29">
        <v>2019</v>
      </c>
      <c r="C7" s="30">
        <v>30</v>
      </c>
      <c r="D7" s="29">
        <v>0.79600000000000004</v>
      </c>
      <c r="E7" s="30">
        <v>0.79600000000000004</v>
      </c>
      <c r="F7" s="31">
        <v>1.29</v>
      </c>
      <c r="G7" s="31">
        <v>1.29</v>
      </c>
      <c r="I7" s="13">
        <v>2019</v>
      </c>
      <c r="J7" s="14" t="s">
        <v>9</v>
      </c>
      <c r="K7" s="28">
        <v>26.7</v>
      </c>
      <c r="L7" s="35">
        <v>18.899999999999999</v>
      </c>
      <c r="M7" s="15">
        <v>8</v>
      </c>
      <c r="N7" s="15">
        <v>17</v>
      </c>
      <c r="O7" s="16">
        <f t="shared" si="0"/>
        <v>0.67213114754098358</v>
      </c>
      <c r="P7" s="16">
        <f t="shared" si="1"/>
        <v>0.30327868852459011</v>
      </c>
      <c r="Q7" s="13">
        <v>30</v>
      </c>
      <c r="R7" s="18"/>
      <c r="S7" s="9" t="s">
        <v>42</v>
      </c>
      <c r="T7" s="5">
        <v>22</v>
      </c>
      <c r="U7" s="5">
        <v>11</v>
      </c>
      <c r="V7" s="5"/>
      <c r="W7" s="5"/>
      <c r="X7" s="1"/>
      <c r="Y7" s="1"/>
      <c r="Z7" s="1"/>
      <c r="AA7" s="1"/>
      <c r="AB7" s="1"/>
      <c r="AC7" s="1"/>
      <c r="AD7" s="1"/>
    </row>
    <row r="8" spans="2:30" x14ac:dyDescent="0.3">
      <c r="B8" s="29">
        <v>2018</v>
      </c>
      <c r="C8" s="30">
        <v>30</v>
      </c>
      <c r="D8" s="29">
        <v>0.79200000000000004</v>
      </c>
      <c r="E8" s="30">
        <v>0.79200000000000004</v>
      </c>
      <c r="F8" s="31">
        <v>1.246</v>
      </c>
      <c r="G8" s="31">
        <v>1.246</v>
      </c>
      <c r="I8" s="13">
        <v>2018</v>
      </c>
      <c r="J8" s="14" t="s">
        <v>10</v>
      </c>
      <c r="K8" s="28">
        <v>31.5</v>
      </c>
      <c r="L8" s="35">
        <v>24.4</v>
      </c>
      <c r="M8" s="15">
        <v>3</v>
      </c>
      <c r="N8" s="15">
        <v>14</v>
      </c>
      <c r="O8" s="16">
        <f t="shared" si="0"/>
        <v>0.77941176470588236</v>
      </c>
      <c r="P8" s="16">
        <f t="shared" si="1"/>
        <v>-2.941176470588238E-2</v>
      </c>
      <c r="Q8" s="13">
        <v>30</v>
      </c>
      <c r="R8" s="18"/>
      <c r="S8" s="9" t="s">
        <v>41</v>
      </c>
      <c r="T8" s="5">
        <v>23</v>
      </c>
      <c r="U8" s="5">
        <v>15</v>
      </c>
      <c r="V8" s="1"/>
      <c r="W8" s="1"/>
      <c r="X8" s="1"/>
      <c r="Y8" s="1"/>
      <c r="Z8" s="1"/>
      <c r="AA8" s="1"/>
      <c r="AB8" s="1"/>
      <c r="AC8" s="1"/>
      <c r="AD8" s="1"/>
    </row>
    <row r="9" spans="2:30" x14ac:dyDescent="0.3">
      <c r="B9" s="29">
        <v>2017</v>
      </c>
      <c r="C9" s="30">
        <v>30</v>
      </c>
      <c r="D9" s="29">
        <v>0.82299999999999995</v>
      </c>
      <c r="E9" s="30">
        <v>0.82299999999999995</v>
      </c>
      <c r="F9" s="31">
        <v>1.27</v>
      </c>
      <c r="G9" s="31">
        <v>1.27</v>
      </c>
      <c r="I9" s="13">
        <v>2017</v>
      </c>
      <c r="J9" s="14" t="s">
        <v>6</v>
      </c>
      <c r="K9" s="28">
        <v>39.1</v>
      </c>
      <c r="L9" s="35">
        <v>13.6</v>
      </c>
      <c r="M9" s="15">
        <v>1</v>
      </c>
      <c r="N9" s="15">
        <v>19</v>
      </c>
      <c r="O9" s="16">
        <f t="shared" si="0"/>
        <v>0.95594713656387664</v>
      </c>
      <c r="P9" s="16">
        <f t="shared" si="1"/>
        <v>0.16299559471365635</v>
      </c>
      <c r="Q9" s="13">
        <v>30</v>
      </c>
      <c r="R9" s="18"/>
      <c r="S9" s="9" t="s">
        <v>37</v>
      </c>
      <c r="T9" s="5"/>
      <c r="U9" s="5"/>
      <c r="V9" s="7">
        <f>T7/COUNTA($L$4:$L$46)</f>
        <v>0.52380952380952384</v>
      </c>
      <c r="W9" s="7">
        <f>U7/COUNTA($L$4:$L$46)</f>
        <v>0.26190476190476192</v>
      </c>
      <c r="X9" s="1"/>
      <c r="Y9" s="1"/>
      <c r="Z9" s="1"/>
      <c r="AA9" s="1"/>
      <c r="AB9" s="1"/>
      <c r="AC9" s="1"/>
      <c r="AD9" s="1"/>
    </row>
    <row r="10" spans="2:30" x14ac:dyDescent="0.3">
      <c r="B10" s="29">
        <v>2016</v>
      </c>
      <c r="C10" s="30">
        <v>30</v>
      </c>
      <c r="D10" s="29">
        <v>0.77200000000000002</v>
      </c>
      <c r="E10" s="30">
        <v>0.77200000000000002</v>
      </c>
      <c r="F10" s="31">
        <v>1.1100000000000001</v>
      </c>
      <c r="G10" s="31">
        <v>1.1100000000000001</v>
      </c>
      <c r="I10" s="13">
        <v>2016</v>
      </c>
      <c r="J10" s="14" t="s">
        <v>11</v>
      </c>
      <c r="K10" s="28">
        <v>27.7</v>
      </c>
      <c r="L10" s="35">
        <v>22.7</v>
      </c>
      <c r="M10" s="15">
        <v>2</v>
      </c>
      <c r="N10" s="15">
        <v>1</v>
      </c>
      <c r="O10" s="16">
        <f t="shared" si="0"/>
        <v>0.89247311827956988</v>
      </c>
      <c r="P10" s="16">
        <f t="shared" si="1"/>
        <v>0.94623655913978499</v>
      </c>
      <c r="Q10" s="13">
        <v>30</v>
      </c>
      <c r="R10" s="18"/>
      <c r="S10" s="9" t="s">
        <v>38</v>
      </c>
      <c r="T10" s="5"/>
      <c r="U10" s="5"/>
      <c r="V10" s="7">
        <f>T8/43</f>
        <v>0.53488372093023251</v>
      </c>
      <c r="W10" s="7">
        <f>U8/43</f>
        <v>0.34883720930232559</v>
      </c>
      <c r="X10" s="1"/>
      <c r="Y10" s="1"/>
      <c r="Z10" s="1"/>
      <c r="AA10" s="1"/>
      <c r="AB10" s="1"/>
      <c r="AC10" s="1"/>
      <c r="AD10" s="1"/>
    </row>
    <row r="11" spans="2:30" x14ac:dyDescent="0.3">
      <c r="B11" s="29">
        <v>2015</v>
      </c>
      <c r="C11" s="30">
        <v>30</v>
      </c>
      <c r="D11" s="29">
        <v>0.73399999999999999</v>
      </c>
      <c r="E11" s="30">
        <v>0.73399999999999999</v>
      </c>
      <c r="F11" s="31">
        <v>1.282</v>
      </c>
      <c r="G11" s="31">
        <v>1.282</v>
      </c>
      <c r="I11" s="13">
        <v>2015</v>
      </c>
      <c r="J11" s="14" t="s">
        <v>12</v>
      </c>
      <c r="K11" s="28">
        <v>20.5</v>
      </c>
      <c r="L11" s="35">
        <v>18.600000000000001</v>
      </c>
      <c r="M11" s="15">
        <v>13</v>
      </c>
      <c r="N11" s="15">
        <v>2</v>
      </c>
      <c r="O11" s="16">
        <f t="shared" si="0"/>
        <v>-8.3333333333333329E-2</v>
      </c>
      <c r="P11" s="16">
        <f t="shared" si="1"/>
        <v>0.83333333333333337</v>
      </c>
      <c r="Q11" s="13">
        <v>30</v>
      </c>
      <c r="R11" s="18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2:30" x14ac:dyDescent="0.3">
      <c r="B12" s="29">
        <v>2014</v>
      </c>
      <c r="C12" s="30">
        <v>30</v>
      </c>
      <c r="D12" s="29">
        <v>0.69899999999999995</v>
      </c>
      <c r="E12" s="30">
        <v>0.69899999999999995</v>
      </c>
      <c r="F12" s="31">
        <v>1.169</v>
      </c>
      <c r="G12" s="31">
        <v>1.169</v>
      </c>
      <c r="I12" s="13">
        <v>2014</v>
      </c>
      <c r="J12" s="14" t="s">
        <v>13</v>
      </c>
      <c r="K12" s="28">
        <v>22.4</v>
      </c>
      <c r="L12" s="35">
        <v>12</v>
      </c>
      <c r="M12" s="15">
        <v>9</v>
      </c>
      <c r="N12" s="15">
        <v>21</v>
      </c>
      <c r="O12" s="16">
        <f t="shared" si="0"/>
        <v>0.40397350993377484</v>
      </c>
      <c r="P12" s="16">
        <f t="shared" si="1"/>
        <v>-0.39072847682119211</v>
      </c>
      <c r="Q12" s="13">
        <v>30</v>
      </c>
      <c r="R12" s="18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2:30" x14ac:dyDescent="0.3">
      <c r="B13" s="29">
        <v>2013</v>
      </c>
      <c r="C13" s="30">
        <v>30</v>
      </c>
      <c r="D13" s="29">
        <v>0.79500000000000004</v>
      </c>
      <c r="E13" s="30">
        <v>0.79500000000000004</v>
      </c>
      <c r="F13" s="31">
        <v>1.3</v>
      </c>
      <c r="G13" s="31">
        <v>1.3</v>
      </c>
      <c r="I13" s="13">
        <v>2013</v>
      </c>
      <c r="J13" s="14" t="s">
        <v>10</v>
      </c>
      <c r="K13" s="28">
        <v>35.1</v>
      </c>
      <c r="L13" s="35">
        <v>15.1</v>
      </c>
      <c r="M13" s="15">
        <v>1</v>
      </c>
      <c r="N13" s="15">
        <v>4</v>
      </c>
      <c r="O13" s="16">
        <f t="shared" si="0"/>
        <v>0.87012987012987009</v>
      </c>
      <c r="P13" s="16">
        <f t="shared" si="1"/>
        <v>0.48051948051948051</v>
      </c>
      <c r="Q13" s="13">
        <v>30</v>
      </c>
      <c r="R13" s="18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2:30" x14ac:dyDescent="0.3">
      <c r="B14" s="29">
        <v>2012</v>
      </c>
      <c r="C14" s="30">
        <v>30</v>
      </c>
      <c r="D14" s="29">
        <v>0.72399999999999998</v>
      </c>
      <c r="E14" s="30">
        <v>0.72399999999999998</v>
      </c>
      <c r="F14" s="31">
        <v>1.2749999999999999</v>
      </c>
      <c r="G14" s="31">
        <v>1.2749999999999999</v>
      </c>
      <c r="I14" s="13">
        <v>2012</v>
      </c>
      <c r="J14" s="14" t="s">
        <v>13</v>
      </c>
      <c r="K14" s="28">
        <v>29.1</v>
      </c>
      <c r="L14" s="35">
        <v>7.7</v>
      </c>
      <c r="M14" s="15">
        <v>3</v>
      </c>
      <c r="N14" s="15">
        <v>12</v>
      </c>
      <c r="O14" s="16">
        <f t="shared" si="0"/>
        <v>0.6875</v>
      </c>
      <c r="P14" s="16">
        <f t="shared" si="1"/>
        <v>-0.25000000000000006</v>
      </c>
      <c r="Q14" s="13">
        <v>30</v>
      </c>
      <c r="R14" s="18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2:30" x14ac:dyDescent="0.3">
      <c r="B15" s="29">
        <v>2011</v>
      </c>
      <c r="C15" s="30">
        <v>30</v>
      </c>
      <c r="D15" s="29">
        <v>0.76600000000000001</v>
      </c>
      <c r="E15" s="30">
        <v>0.76600000000000001</v>
      </c>
      <c r="F15" s="31">
        <v>1.306</v>
      </c>
      <c r="G15" s="31">
        <v>1.306</v>
      </c>
      <c r="I15" s="13">
        <v>2011</v>
      </c>
      <c r="J15" s="14" t="s">
        <v>14</v>
      </c>
      <c r="K15" s="28">
        <v>29.1</v>
      </c>
      <c r="L15" s="35">
        <v>9.6</v>
      </c>
      <c r="M15" s="15">
        <v>4</v>
      </c>
      <c r="N15" s="15">
        <v>22</v>
      </c>
      <c r="O15" s="16">
        <f t="shared" si="0"/>
        <v>0.81042654028436023</v>
      </c>
      <c r="P15" s="16">
        <f t="shared" si="1"/>
        <v>-4.2654028436018884E-2</v>
      </c>
      <c r="Q15" s="13">
        <v>30</v>
      </c>
      <c r="R15" s="18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30" x14ac:dyDescent="0.3">
      <c r="B16" s="29">
        <v>2010</v>
      </c>
      <c r="C16" s="30">
        <v>30</v>
      </c>
      <c r="D16" s="29">
        <v>0.72899999999999998</v>
      </c>
      <c r="E16" s="30">
        <v>0.72899999999999998</v>
      </c>
      <c r="F16" s="31">
        <v>1.2709999999999999</v>
      </c>
      <c r="G16" s="31">
        <v>1.2709999999999999</v>
      </c>
      <c r="I16" s="13">
        <v>2010</v>
      </c>
      <c r="J16" s="14" t="s">
        <v>13</v>
      </c>
      <c r="K16" s="28">
        <v>19.399999999999999</v>
      </c>
      <c r="L16" s="35">
        <v>21.1</v>
      </c>
      <c r="M16" s="15">
        <v>17</v>
      </c>
      <c r="N16" s="15">
        <v>9</v>
      </c>
      <c r="O16" s="16">
        <f t="shared" si="0"/>
        <v>0.26406926406926412</v>
      </c>
      <c r="P16" s="16">
        <f t="shared" si="1"/>
        <v>0.61038961038961037</v>
      </c>
      <c r="Q16" s="13">
        <v>30</v>
      </c>
      <c r="R16" s="18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2:30" x14ac:dyDescent="0.3">
      <c r="B17" s="29">
        <v>2009</v>
      </c>
      <c r="C17" s="30">
        <v>30</v>
      </c>
      <c r="D17" s="29">
        <v>0.83899999999999997</v>
      </c>
      <c r="E17" s="30">
        <v>0.83899999999999997</v>
      </c>
      <c r="F17" s="31">
        <v>1.3520000000000001</v>
      </c>
      <c r="G17" s="31">
        <v>1.3520000000000001</v>
      </c>
      <c r="I17" s="13">
        <v>2009</v>
      </c>
      <c r="J17" s="14" t="s">
        <v>15</v>
      </c>
      <c r="K17" s="28">
        <v>36</v>
      </c>
      <c r="L17" s="35">
        <v>23.1</v>
      </c>
      <c r="M17" s="15">
        <v>1</v>
      </c>
      <c r="N17" s="15">
        <v>2</v>
      </c>
      <c r="O17" s="16">
        <f t="shared" si="0"/>
        <v>0.92307692307692313</v>
      </c>
      <c r="P17" s="16">
        <f t="shared" si="1"/>
        <v>0.84615384615384615</v>
      </c>
      <c r="Q17" s="13">
        <v>30</v>
      </c>
      <c r="R17" s="18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2:30" x14ac:dyDescent="0.3">
      <c r="B18" s="29">
        <v>2008</v>
      </c>
      <c r="C18" s="30">
        <v>30</v>
      </c>
      <c r="D18" s="29">
        <v>0.77</v>
      </c>
      <c r="E18" s="30">
        <v>0.77</v>
      </c>
      <c r="F18" s="31">
        <v>1.3640000000000001</v>
      </c>
      <c r="G18" s="31">
        <v>1.3640000000000001</v>
      </c>
      <c r="I18" s="13">
        <v>2008</v>
      </c>
      <c r="J18" s="14" t="s">
        <v>16</v>
      </c>
      <c r="K18" s="28">
        <v>21.8</v>
      </c>
      <c r="L18" s="35">
        <v>13</v>
      </c>
      <c r="M18" s="15">
        <v>14</v>
      </c>
      <c r="N18" s="15">
        <v>1</v>
      </c>
      <c r="O18" s="16">
        <f t="shared" si="0"/>
        <v>0.54838709677419351</v>
      </c>
      <c r="P18" s="16">
        <f t="shared" si="1"/>
        <v>0.967741935483871</v>
      </c>
      <c r="Q18" s="13">
        <v>30</v>
      </c>
      <c r="R18" s="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x14ac:dyDescent="0.3">
      <c r="B19" s="29">
        <v>2007</v>
      </c>
      <c r="C19" s="30">
        <v>30</v>
      </c>
      <c r="D19" s="29">
        <v>0.80600000000000005</v>
      </c>
      <c r="E19" s="30">
        <v>0.80600000000000005</v>
      </c>
      <c r="F19" s="31">
        <v>1.2729999999999999</v>
      </c>
      <c r="G19" s="31">
        <v>1.2729999999999999</v>
      </c>
      <c r="I19" s="13">
        <v>2007</v>
      </c>
      <c r="J19" s="14" t="s">
        <v>10</v>
      </c>
      <c r="K19" s="28">
        <v>28.1</v>
      </c>
      <c r="L19" s="35">
        <v>31</v>
      </c>
      <c r="M19" s="15">
        <v>4</v>
      </c>
      <c r="N19" s="15">
        <v>13</v>
      </c>
      <c r="O19" s="16">
        <f t="shared" si="0"/>
        <v>0.35483870967741937</v>
      </c>
      <c r="P19" s="16">
        <f t="shared" si="1"/>
        <v>-1.096774193548387</v>
      </c>
      <c r="Q19" s="13">
        <v>30</v>
      </c>
      <c r="R19" s="18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2:30" x14ac:dyDescent="0.3">
      <c r="B20" s="29">
        <v>2006</v>
      </c>
      <c r="C20" s="30">
        <v>30</v>
      </c>
      <c r="D20" s="29">
        <v>0.76900000000000002</v>
      </c>
      <c r="E20" s="30">
        <v>0.76900000000000002</v>
      </c>
      <c r="F20" s="31">
        <v>1.3839999999999999</v>
      </c>
      <c r="G20" s="31">
        <v>1.3839999999999999</v>
      </c>
      <c r="I20" s="13">
        <v>2006</v>
      </c>
      <c r="J20" s="14" t="s">
        <v>14</v>
      </c>
      <c r="K20" s="28">
        <v>19.399999999999999</v>
      </c>
      <c r="L20" s="35">
        <v>6.2</v>
      </c>
      <c r="M20" s="15">
        <v>18</v>
      </c>
      <c r="N20" s="15">
        <v>3</v>
      </c>
      <c r="O20" s="16">
        <f t="shared" si="0"/>
        <v>0.31034482758620696</v>
      </c>
      <c r="P20" s="16">
        <f t="shared" si="1"/>
        <v>0.88505747126436785</v>
      </c>
      <c r="Q20" s="13">
        <v>30</v>
      </c>
      <c r="R20" s="18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2:30" x14ac:dyDescent="0.3">
      <c r="B21" s="29">
        <v>2005</v>
      </c>
      <c r="C21" s="30">
        <v>30</v>
      </c>
      <c r="D21" s="29">
        <v>0.747</v>
      </c>
      <c r="E21" s="30">
        <v>0.747</v>
      </c>
      <c r="F21" s="31">
        <v>1.254</v>
      </c>
      <c r="G21" s="31">
        <v>1.254</v>
      </c>
      <c r="I21" s="13">
        <v>2005</v>
      </c>
      <c r="J21" s="14" t="s">
        <v>17</v>
      </c>
      <c r="K21" s="28">
        <v>16.100000000000001</v>
      </c>
      <c r="L21" s="35">
        <v>26.1</v>
      </c>
      <c r="M21" s="15">
        <v>21</v>
      </c>
      <c r="N21" s="15">
        <v>8</v>
      </c>
      <c r="O21" s="16">
        <f t="shared" si="0"/>
        <v>0.12133891213389116</v>
      </c>
      <c r="P21" s="16">
        <f t="shared" si="1"/>
        <v>0.66527196652719667</v>
      </c>
      <c r="Q21" s="13">
        <v>30</v>
      </c>
      <c r="R21" s="18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2:30" x14ac:dyDescent="0.3">
      <c r="B22" s="29">
        <v>2004</v>
      </c>
      <c r="C22" s="30">
        <v>30</v>
      </c>
      <c r="D22" s="29">
        <v>0.83199999999999996</v>
      </c>
      <c r="E22" s="30">
        <v>0.83199999999999996</v>
      </c>
      <c r="F22" s="31">
        <v>1.2929999999999999</v>
      </c>
      <c r="G22" s="31">
        <v>1.2929999999999999</v>
      </c>
      <c r="I22" s="13">
        <v>2004</v>
      </c>
      <c r="J22" s="14" t="s">
        <v>10</v>
      </c>
      <c r="K22" s="28">
        <v>30.3</v>
      </c>
      <c r="L22" s="35">
        <v>23.9</v>
      </c>
      <c r="M22" s="15">
        <v>3</v>
      </c>
      <c r="N22" s="15">
        <v>16</v>
      </c>
      <c r="O22" s="16">
        <f t="shared" si="0"/>
        <v>0.84848484848484851</v>
      </c>
      <c r="P22" s="16">
        <f t="shared" si="1"/>
        <v>0.19191919191919196</v>
      </c>
      <c r="Q22" s="13">
        <v>30</v>
      </c>
      <c r="R22" s="18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2:30" x14ac:dyDescent="0.3">
      <c r="B23" s="29">
        <v>2003</v>
      </c>
      <c r="C23" s="30">
        <v>30</v>
      </c>
      <c r="D23" s="29">
        <v>0.754</v>
      </c>
      <c r="E23" s="30">
        <v>0.754</v>
      </c>
      <c r="F23" s="31">
        <v>1.3460000000000001</v>
      </c>
      <c r="G23" s="31">
        <v>1.3460000000000001</v>
      </c>
      <c r="I23" s="13">
        <v>2003</v>
      </c>
      <c r="J23" s="14" t="s">
        <v>18</v>
      </c>
      <c r="K23" s="28">
        <v>20</v>
      </c>
      <c r="L23" s="35">
        <v>19.8</v>
      </c>
      <c r="M23" s="15">
        <v>12</v>
      </c>
      <c r="N23" s="15">
        <v>20</v>
      </c>
      <c r="O23" s="16">
        <f t="shared" si="0"/>
        <v>0.34782608695652167</v>
      </c>
      <c r="P23" s="16">
        <f t="shared" si="1"/>
        <v>-8.6956521739130516E-2</v>
      </c>
      <c r="Q23" s="13">
        <v>30</v>
      </c>
      <c r="R23" s="1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2:30" x14ac:dyDescent="0.3">
      <c r="B24" s="29">
        <v>2002</v>
      </c>
      <c r="C24" s="30">
        <v>30</v>
      </c>
      <c r="D24" s="29">
        <v>0.77300000000000002</v>
      </c>
      <c r="E24" s="30">
        <v>0.77300000000000002</v>
      </c>
      <c r="F24" s="31">
        <v>1.2769999999999999</v>
      </c>
      <c r="G24" s="31">
        <v>1.2769999999999999</v>
      </c>
      <c r="I24" s="13">
        <v>2002</v>
      </c>
      <c r="J24" s="14" t="s">
        <v>19</v>
      </c>
      <c r="K24" s="28">
        <v>27.1</v>
      </c>
      <c r="L24" s="35">
        <v>18.399999999999999</v>
      </c>
      <c r="M24" s="15">
        <v>5</v>
      </c>
      <c r="N24" s="15">
        <v>1</v>
      </c>
      <c r="O24" s="16">
        <f t="shared" si="0"/>
        <v>0.81549815498154987</v>
      </c>
      <c r="P24" s="16">
        <f t="shared" si="1"/>
        <v>0.96309963099631002</v>
      </c>
      <c r="Q24" s="13">
        <v>30</v>
      </c>
      <c r="R24" s="18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x14ac:dyDescent="0.3">
      <c r="B25" s="29">
        <v>2001</v>
      </c>
      <c r="C25" s="30">
        <v>30</v>
      </c>
      <c r="D25" s="29">
        <v>0.78300000000000003</v>
      </c>
      <c r="E25" s="30">
        <v>0.78300000000000003</v>
      </c>
      <c r="F25" s="31">
        <v>1.242</v>
      </c>
      <c r="G25" s="31">
        <v>1.242</v>
      </c>
      <c r="I25" s="13">
        <v>2001</v>
      </c>
      <c r="J25" s="14" t="s">
        <v>20</v>
      </c>
      <c r="K25" s="28">
        <v>17.3</v>
      </c>
      <c r="L25" s="35">
        <v>27.1</v>
      </c>
      <c r="M25" s="15">
        <v>20</v>
      </c>
      <c r="N25" s="15">
        <v>6</v>
      </c>
      <c r="O25" s="16">
        <f t="shared" si="0"/>
        <v>-8.1081081081081086E-2</v>
      </c>
      <c r="P25" s="16">
        <f t="shared" si="1"/>
        <v>0.67567567567567566</v>
      </c>
      <c r="Q25" s="13">
        <v>30</v>
      </c>
      <c r="R25" s="18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2:30" x14ac:dyDescent="0.3">
      <c r="B26" s="29">
        <v>2000</v>
      </c>
      <c r="C26" s="30">
        <v>30</v>
      </c>
      <c r="D26" s="29">
        <v>0.80400000000000005</v>
      </c>
      <c r="E26" s="30">
        <v>0.80400000000000005</v>
      </c>
      <c r="F26" s="31">
        <v>1.4279999999999999</v>
      </c>
      <c r="G26" s="31">
        <v>1.4279999999999999</v>
      </c>
      <c r="I26" s="13">
        <v>2000</v>
      </c>
      <c r="J26" s="14" t="s">
        <v>15</v>
      </c>
      <c r="K26" s="28">
        <v>23.5</v>
      </c>
      <c r="L26" s="35">
        <v>18.5</v>
      </c>
      <c r="M26" s="15">
        <v>8</v>
      </c>
      <c r="N26" s="15">
        <v>23</v>
      </c>
      <c r="O26" s="16">
        <f t="shared" si="0"/>
        <v>0.6837944664031621</v>
      </c>
      <c r="P26" s="16">
        <f t="shared" si="1"/>
        <v>9.0909090909090939E-2</v>
      </c>
      <c r="Q26" s="13">
        <v>30</v>
      </c>
      <c r="R26" s="18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2:30" x14ac:dyDescent="0.3">
      <c r="B27" s="29">
        <v>1999</v>
      </c>
      <c r="C27" s="30">
        <v>30</v>
      </c>
      <c r="D27" s="29">
        <v>0.81899999999999995</v>
      </c>
      <c r="E27" s="30">
        <v>0.81899999999999995</v>
      </c>
      <c r="F27" s="31">
        <v>1.377</v>
      </c>
      <c r="G27" s="31">
        <v>1.377</v>
      </c>
      <c r="I27" s="13">
        <v>1999</v>
      </c>
      <c r="J27" s="14" t="s">
        <v>15</v>
      </c>
      <c r="K27" s="28">
        <v>29.2</v>
      </c>
      <c r="L27" s="35">
        <v>25.3</v>
      </c>
      <c r="M27" s="15">
        <v>5</v>
      </c>
      <c r="N27" s="15">
        <v>23</v>
      </c>
      <c r="O27" s="16">
        <f t="shared" si="0"/>
        <v>0.78632478632478631</v>
      </c>
      <c r="P27" s="16">
        <f t="shared" si="1"/>
        <v>1.7094017094017033E-2</v>
      </c>
      <c r="Q27" s="13">
        <v>30</v>
      </c>
      <c r="R27" s="18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2:30" x14ac:dyDescent="0.3">
      <c r="B28" s="29">
        <v>1998</v>
      </c>
      <c r="C28" s="30">
        <v>30</v>
      </c>
      <c r="D28" s="29">
        <v>0.82499999999999996</v>
      </c>
      <c r="E28" s="30">
        <v>0.82499999999999996</v>
      </c>
      <c r="F28" s="31">
        <v>1.2509999999999999</v>
      </c>
      <c r="G28" s="31">
        <v>1.2509999999999999</v>
      </c>
      <c r="I28" s="13">
        <v>1998</v>
      </c>
      <c r="J28" s="14" t="s">
        <v>15</v>
      </c>
      <c r="K28" s="28">
        <v>36.9</v>
      </c>
      <c r="L28" s="35">
        <v>23.4</v>
      </c>
      <c r="M28" s="15">
        <v>1</v>
      </c>
      <c r="N28" s="15">
        <v>8</v>
      </c>
      <c r="O28" s="16">
        <f t="shared" si="0"/>
        <v>0.94152046783625731</v>
      </c>
      <c r="P28" s="16">
        <f t="shared" si="1"/>
        <v>0.53216374269005851</v>
      </c>
      <c r="Q28" s="13">
        <v>30</v>
      </c>
      <c r="R28" s="1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2:30" x14ac:dyDescent="0.3">
      <c r="B29" s="29">
        <v>1997</v>
      </c>
      <c r="C29" s="30">
        <v>30</v>
      </c>
      <c r="D29" s="29">
        <v>0.74099999999999999</v>
      </c>
      <c r="E29" s="30">
        <v>0.74099999999999999</v>
      </c>
      <c r="F29" s="31">
        <v>1.377</v>
      </c>
      <c r="G29" s="31">
        <v>1.377</v>
      </c>
      <c r="I29" s="13">
        <v>1997</v>
      </c>
      <c r="J29" s="14" t="s">
        <v>18</v>
      </c>
      <c r="K29" s="28">
        <v>21.4</v>
      </c>
      <c r="L29" s="35">
        <v>17.100000000000001</v>
      </c>
      <c r="M29" s="15">
        <v>14</v>
      </c>
      <c r="N29" s="15">
        <v>20</v>
      </c>
      <c r="O29" s="16">
        <f t="shared" si="0"/>
        <v>0.44223107569721121</v>
      </c>
      <c r="P29" s="16">
        <f t="shared" si="1"/>
        <v>0.20318725099601598</v>
      </c>
      <c r="Q29" s="13">
        <v>30</v>
      </c>
      <c r="R29" s="18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2:30" x14ac:dyDescent="0.3">
      <c r="B30" s="29">
        <v>1996</v>
      </c>
      <c r="C30" s="30">
        <v>28</v>
      </c>
      <c r="D30" s="29">
        <v>0.79600000000000004</v>
      </c>
      <c r="E30" s="30">
        <v>0.79600000000000004</v>
      </c>
      <c r="F30" s="31">
        <v>1.444</v>
      </c>
      <c r="G30" s="31">
        <v>1.444</v>
      </c>
      <c r="I30" s="13">
        <v>1996</v>
      </c>
      <c r="J30" s="14" t="s">
        <v>15</v>
      </c>
      <c r="K30" s="28">
        <v>23.2</v>
      </c>
      <c r="L30" s="35">
        <v>25.1</v>
      </c>
      <c r="M30" s="15">
        <v>8</v>
      </c>
      <c r="N30" s="15">
        <v>21</v>
      </c>
      <c r="O30" s="16">
        <f t="shared" si="0"/>
        <v>0.66666666666666663</v>
      </c>
      <c r="P30" s="16">
        <f t="shared" si="1"/>
        <v>0.125</v>
      </c>
      <c r="Q30" s="13">
        <v>28</v>
      </c>
      <c r="R30" s="18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2:30" x14ac:dyDescent="0.3">
      <c r="B31" s="29">
        <v>1995</v>
      </c>
      <c r="C31" s="30">
        <v>28</v>
      </c>
      <c r="D31" s="29">
        <v>0.73499999999999999</v>
      </c>
      <c r="E31" s="30">
        <v>0.73499999999999999</v>
      </c>
      <c r="F31" s="31">
        <v>1.254</v>
      </c>
      <c r="G31" s="31">
        <v>1.254</v>
      </c>
      <c r="I31" s="13">
        <v>1995</v>
      </c>
      <c r="J31" s="14" t="s">
        <v>7</v>
      </c>
      <c r="K31" s="28">
        <v>12.4</v>
      </c>
      <c r="L31" s="35">
        <v>24</v>
      </c>
      <c r="M31" s="15">
        <v>21</v>
      </c>
      <c r="N31" s="15">
        <v>22</v>
      </c>
      <c r="O31" s="16">
        <f t="shared" si="0"/>
        <v>-0.25748502994011979</v>
      </c>
      <c r="P31" s="16">
        <f t="shared" si="1"/>
        <v>-0.3173652694610779</v>
      </c>
      <c r="Q31" s="13">
        <v>28</v>
      </c>
      <c r="R31" s="18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2:30" x14ac:dyDescent="0.3">
      <c r="B32" s="29">
        <v>1993</v>
      </c>
      <c r="C32" s="30">
        <v>28</v>
      </c>
      <c r="D32" s="29">
        <v>0.78600000000000003</v>
      </c>
      <c r="E32" s="30">
        <v>0.78600000000000003</v>
      </c>
      <c r="F32" s="31">
        <v>1.43</v>
      </c>
      <c r="G32" s="31">
        <v>1.43</v>
      </c>
      <c r="I32" s="13">
        <v>1993</v>
      </c>
      <c r="J32" s="14" t="s">
        <v>21</v>
      </c>
      <c r="K32" s="28">
        <v>31.6</v>
      </c>
      <c r="L32" s="35">
        <v>16.7</v>
      </c>
      <c r="M32" s="15">
        <v>4</v>
      </c>
      <c r="N32" s="15">
        <v>15</v>
      </c>
      <c r="O32" s="16">
        <f t="shared" si="0"/>
        <v>0.73509933774834435</v>
      </c>
      <c r="P32" s="16">
        <f t="shared" si="1"/>
        <v>6.6225165562913673E-3</v>
      </c>
      <c r="Q32" s="13">
        <v>28</v>
      </c>
      <c r="R32" s="18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2:30" x14ac:dyDescent="0.3">
      <c r="B33" s="29">
        <v>1992</v>
      </c>
      <c r="C33" s="30">
        <v>28</v>
      </c>
      <c r="D33" s="29">
        <v>0.747</v>
      </c>
      <c r="E33" s="30">
        <v>0.747</v>
      </c>
      <c r="F33" s="31">
        <v>1.31</v>
      </c>
      <c r="G33" s="31">
        <v>1.31</v>
      </c>
      <c r="I33" s="13">
        <v>1992</v>
      </c>
      <c r="J33" s="14" t="s">
        <v>21</v>
      </c>
      <c r="K33" s="28">
        <v>27.8</v>
      </c>
      <c r="L33" s="35">
        <v>15.1</v>
      </c>
      <c r="M33" s="15">
        <v>3</v>
      </c>
      <c r="N33" s="15">
        <v>4</v>
      </c>
      <c r="O33" s="16">
        <f t="shared" si="0"/>
        <v>0.85576923076923073</v>
      </c>
      <c r="P33" s="16">
        <f t="shared" si="1"/>
        <v>0.80769230769230771</v>
      </c>
      <c r="Q33" s="13">
        <v>28</v>
      </c>
      <c r="R33" s="18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2:30" x14ac:dyDescent="0.3">
      <c r="B34" s="29">
        <v>1991</v>
      </c>
      <c r="C34" s="30">
        <v>28</v>
      </c>
      <c r="D34" s="29">
        <v>0.76400000000000001</v>
      </c>
      <c r="E34" s="30">
        <v>0.76400000000000001</v>
      </c>
      <c r="F34" s="31">
        <v>1.304</v>
      </c>
      <c r="G34" s="31">
        <v>1.304</v>
      </c>
      <c r="I34" s="13">
        <v>1991</v>
      </c>
      <c r="J34" s="14" t="s">
        <v>22</v>
      </c>
      <c r="K34" s="28">
        <v>26.6</v>
      </c>
      <c r="L34" s="35">
        <v>20.8</v>
      </c>
      <c r="M34" s="15">
        <v>4</v>
      </c>
      <c r="N34" s="15">
        <v>6</v>
      </c>
      <c r="O34" s="16">
        <f t="shared" si="0"/>
        <v>0.85074626865671643</v>
      </c>
      <c r="P34" s="16">
        <f t="shared" si="1"/>
        <v>0.77611940298507465</v>
      </c>
      <c r="Q34" s="13">
        <v>28</v>
      </c>
      <c r="R34" s="18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2:30" x14ac:dyDescent="0.3">
      <c r="B35" s="29">
        <v>1990</v>
      </c>
      <c r="C35" s="30">
        <v>26</v>
      </c>
      <c r="D35" s="29">
        <v>0.72399999999999998</v>
      </c>
      <c r="E35" s="30">
        <v>0.72399999999999998</v>
      </c>
      <c r="F35" s="31">
        <v>1.292</v>
      </c>
      <c r="G35" s="31">
        <v>1.292</v>
      </c>
      <c r="I35" s="13">
        <v>1990</v>
      </c>
      <c r="J35" s="14" t="s">
        <v>23</v>
      </c>
      <c r="K35" s="28">
        <v>19</v>
      </c>
      <c r="L35" s="35">
        <v>26.8</v>
      </c>
      <c r="M35" s="15">
        <v>16</v>
      </c>
      <c r="N35" s="15">
        <v>12</v>
      </c>
      <c r="O35" s="16">
        <f t="shared" si="0"/>
        <v>0.24882629107981225</v>
      </c>
      <c r="P35" s="16">
        <f t="shared" si="1"/>
        <v>0.43661971830985918</v>
      </c>
      <c r="Q35" s="13">
        <v>26</v>
      </c>
      <c r="R35" s="18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2:30" x14ac:dyDescent="0.3">
      <c r="B36" s="29">
        <v>1989</v>
      </c>
      <c r="C36" s="30">
        <v>26</v>
      </c>
      <c r="D36" s="29">
        <v>0.71199999999999997</v>
      </c>
      <c r="E36" s="30">
        <v>0.71199999999999997</v>
      </c>
      <c r="F36" s="31">
        <v>1.24</v>
      </c>
      <c r="G36" s="31">
        <v>1.24</v>
      </c>
      <c r="I36" s="13">
        <v>1989</v>
      </c>
      <c r="J36" s="14" t="s">
        <v>24</v>
      </c>
      <c r="K36" s="28">
        <v>25.2</v>
      </c>
      <c r="L36" s="35">
        <v>21.3</v>
      </c>
      <c r="M36" s="15">
        <v>5</v>
      </c>
      <c r="N36" s="15">
        <v>7</v>
      </c>
      <c r="O36" s="16">
        <f t="shared" si="0"/>
        <v>0.75</v>
      </c>
      <c r="P36" s="16">
        <f t="shared" si="1"/>
        <v>0.65</v>
      </c>
      <c r="Q36" s="13">
        <v>26</v>
      </c>
      <c r="R36" s="18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2:30" x14ac:dyDescent="0.3">
      <c r="B37" s="29">
        <v>1988</v>
      </c>
      <c r="C37" s="30">
        <v>26</v>
      </c>
      <c r="D37" s="29">
        <v>0.65700000000000003</v>
      </c>
      <c r="E37" s="30">
        <v>0.65700000000000003</v>
      </c>
      <c r="F37" s="31">
        <v>1.2050000000000001</v>
      </c>
      <c r="G37" s="31">
        <v>1.2050000000000001</v>
      </c>
      <c r="I37" s="13">
        <v>1988</v>
      </c>
      <c r="J37" s="14" t="s">
        <v>8</v>
      </c>
      <c r="K37" s="28">
        <v>18.2</v>
      </c>
      <c r="L37" s="35">
        <v>20</v>
      </c>
      <c r="M37" s="15">
        <v>16</v>
      </c>
      <c r="N37" s="15">
        <v>11</v>
      </c>
      <c r="O37" s="16">
        <f t="shared" si="0"/>
        <v>-0.23076923076923078</v>
      </c>
      <c r="P37" s="16">
        <f t="shared" si="1"/>
        <v>0.15384615384615385</v>
      </c>
      <c r="Q37" s="13">
        <v>26</v>
      </c>
      <c r="R37" s="18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 x14ac:dyDescent="0.3">
      <c r="B38" s="29">
        <v>1987</v>
      </c>
      <c r="C38" s="30">
        <v>26</v>
      </c>
      <c r="D38" s="29">
        <v>0.75800000000000001</v>
      </c>
      <c r="E38" s="30">
        <v>0.75800000000000001</v>
      </c>
      <c r="F38" s="31">
        <v>1.4219999999999999</v>
      </c>
      <c r="G38" s="31">
        <v>1.4219999999999999</v>
      </c>
      <c r="I38" s="13">
        <v>1987</v>
      </c>
      <c r="J38" s="14" t="s">
        <v>22</v>
      </c>
      <c r="K38" s="28">
        <v>16.899999999999999</v>
      </c>
      <c r="L38" s="35">
        <v>13</v>
      </c>
      <c r="M38" s="15">
        <v>18</v>
      </c>
      <c r="N38" s="15">
        <v>10</v>
      </c>
      <c r="O38" s="16">
        <f t="shared" si="0"/>
        <v>0.13875598086124397</v>
      </c>
      <c r="P38" s="16">
        <f t="shared" si="1"/>
        <v>0.52153110047846885</v>
      </c>
      <c r="Q38" s="13">
        <v>26</v>
      </c>
      <c r="R38" s="18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 x14ac:dyDescent="0.3">
      <c r="B39" s="29">
        <v>1986</v>
      </c>
      <c r="C39" s="30">
        <v>26</v>
      </c>
      <c r="D39" s="29">
        <v>0.74</v>
      </c>
      <c r="E39" s="30">
        <v>0.74</v>
      </c>
      <c r="F39" s="31">
        <v>1.2210000000000001</v>
      </c>
      <c r="G39" s="31">
        <v>1.2210000000000001</v>
      </c>
      <c r="I39" s="13">
        <v>1986</v>
      </c>
      <c r="J39" s="14" t="s">
        <v>25</v>
      </c>
      <c r="K39" s="28">
        <v>31.7</v>
      </c>
      <c r="L39" s="35">
        <v>20.9</v>
      </c>
      <c r="M39" s="15">
        <v>1</v>
      </c>
      <c r="N39" s="15">
        <v>9</v>
      </c>
      <c r="O39" s="16">
        <f t="shared" si="0"/>
        <v>0.96168582375478928</v>
      </c>
      <c r="P39" s="16">
        <f t="shared" si="1"/>
        <v>0.65517241379310343</v>
      </c>
      <c r="Q39" s="13">
        <v>26</v>
      </c>
      <c r="R39" s="1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2:30" x14ac:dyDescent="0.3">
      <c r="B40" s="29">
        <v>1985</v>
      </c>
      <c r="C40" s="30">
        <v>26</v>
      </c>
      <c r="D40" s="29">
        <v>0.71399999999999997</v>
      </c>
      <c r="E40" s="30">
        <v>0.71399999999999997</v>
      </c>
      <c r="F40" s="31">
        <v>1.298</v>
      </c>
      <c r="G40" s="31">
        <v>1.298</v>
      </c>
      <c r="I40" s="13">
        <v>1985</v>
      </c>
      <c r="J40" s="14" t="s">
        <v>12</v>
      </c>
      <c r="K40" s="28">
        <v>14.4</v>
      </c>
      <c r="L40" s="35">
        <v>26.1</v>
      </c>
      <c r="M40" s="15">
        <v>21</v>
      </c>
      <c r="N40" s="15">
        <v>15</v>
      </c>
      <c r="O40" s="16">
        <f t="shared" si="0"/>
        <v>-0.4</v>
      </c>
      <c r="P40" s="16">
        <f t="shared" si="1"/>
        <v>0</v>
      </c>
      <c r="Q40" s="13">
        <v>26</v>
      </c>
      <c r="R40" s="18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2:30" x14ac:dyDescent="0.3">
      <c r="B41" s="29">
        <v>1984</v>
      </c>
      <c r="C41" s="30">
        <v>26</v>
      </c>
      <c r="D41" s="29">
        <v>0.77400000000000002</v>
      </c>
      <c r="E41" s="30">
        <v>0.77400000000000002</v>
      </c>
      <c r="F41" s="31">
        <v>1.262</v>
      </c>
      <c r="G41" s="31">
        <v>1.262</v>
      </c>
      <c r="I41" s="13">
        <v>1984</v>
      </c>
      <c r="J41" s="14" t="s">
        <v>26</v>
      </c>
      <c r="K41" s="28">
        <v>32.1</v>
      </c>
      <c r="L41" s="35">
        <v>15</v>
      </c>
      <c r="M41" s="15">
        <v>1</v>
      </c>
      <c r="N41" s="15">
        <v>6</v>
      </c>
      <c r="O41" s="16">
        <f t="shared" si="0"/>
        <v>0.94565217391304346</v>
      </c>
      <c r="P41" s="16">
        <f t="shared" si="1"/>
        <v>0.67391304347826086</v>
      </c>
      <c r="Q41" s="13">
        <v>26</v>
      </c>
      <c r="R41" s="18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2:30" x14ac:dyDescent="0.3">
      <c r="B42" s="29">
        <v>1983</v>
      </c>
      <c r="C42" s="30">
        <v>26</v>
      </c>
      <c r="D42" s="29">
        <v>0.76100000000000001</v>
      </c>
      <c r="E42" s="30">
        <v>0.76100000000000001</v>
      </c>
      <c r="F42" s="31">
        <v>1.31</v>
      </c>
      <c r="G42" s="31">
        <v>1.31</v>
      </c>
      <c r="I42" s="13">
        <v>1983</v>
      </c>
      <c r="J42" s="14" t="s">
        <v>27</v>
      </c>
      <c r="K42" s="28">
        <v>25.6</v>
      </c>
      <c r="L42" s="35">
        <v>18.399999999999999</v>
      </c>
      <c r="M42" s="15">
        <v>4</v>
      </c>
      <c r="N42" s="15">
        <v>12</v>
      </c>
      <c r="O42" s="16">
        <f t="shared" si="0"/>
        <v>0.65217391304347827</v>
      </c>
      <c r="P42" s="16">
        <f t="shared" si="1"/>
        <v>-4.3478260869565216E-2</v>
      </c>
      <c r="Q42" s="13">
        <v>26</v>
      </c>
      <c r="R42" s="18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2:30" x14ac:dyDescent="0.3">
      <c r="B43" s="29">
        <v>1982</v>
      </c>
      <c r="C43" s="30">
        <v>26</v>
      </c>
      <c r="D43" s="29">
        <v>0.69699999999999995</v>
      </c>
      <c r="E43" s="30">
        <v>0.69699999999999995</v>
      </c>
      <c r="F43" s="31">
        <v>1.3120000000000001</v>
      </c>
      <c r="G43" s="31">
        <v>1.3120000000000001</v>
      </c>
      <c r="I43" s="13">
        <v>1982</v>
      </c>
      <c r="J43" s="14" t="s">
        <v>14</v>
      </c>
      <c r="K43" s="28">
        <v>21.1</v>
      </c>
      <c r="L43" s="35">
        <v>11.5</v>
      </c>
      <c r="M43" s="15">
        <v>11</v>
      </c>
      <c r="N43" s="15">
        <v>2</v>
      </c>
      <c r="O43" s="16">
        <f t="shared" si="0"/>
        <v>0.26666666666666666</v>
      </c>
      <c r="P43" s="16">
        <f t="shared" si="1"/>
        <v>0.8666666666666667</v>
      </c>
      <c r="Q43" s="13">
        <v>26</v>
      </c>
      <c r="R43" s="18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2:30" x14ac:dyDescent="0.3">
      <c r="B44" s="29">
        <v>1981</v>
      </c>
      <c r="C44" s="30">
        <v>26</v>
      </c>
      <c r="D44" s="29">
        <v>0.69699999999999995</v>
      </c>
      <c r="E44" s="30">
        <v>0.69699999999999995</v>
      </c>
      <c r="F44" s="31">
        <v>1.21</v>
      </c>
      <c r="G44" s="31">
        <v>1.21</v>
      </c>
      <c r="I44" s="13">
        <v>1981</v>
      </c>
      <c r="J44" s="14" t="s">
        <v>8</v>
      </c>
      <c r="K44" s="28">
        <v>18.2</v>
      </c>
      <c r="L44" s="35">
        <v>15</v>
      </c>
      <c r="M44" s="15">
        <v>3</v>
      </c>
      <c r="N44" s="15">
        <v>10</v>
      </c>
      <c r="O44" s="16">
        <f t="shared" si="0"/>
        <v>0.85365853658536583</v>
      </c>
      <c r="P44" s="16">
        <f t="shared" si="1"/>
        <v>0.51219512195121952</v>
      </c>
      <c r="Q44" s="13">
        <v>26</v>
      </c>
      <c r="R44" s="18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2:30" x14ac:dyDescent="0.3">
      <c r="B45" s="29">
        <v>1980</v>
      </c>
      <c r="C45" s="30">
        <v>26</v>
      </c>
      <c r="D45" s="29">
        <v>0.72599999999999998</v>
      </c>
      <c r="E45" s="32">
        <v>0.72599999999999998</v>
      </c>
      <c r="F45" s="33">
        <v>1.3169999999999999</v>
      </c>
      <c r="G45" s="33">
        <v>1.3169999999999999</v>
      </c>
      <c r="I45" s="13">
        <v>1980</v>
      </c>
      <c r="J45" s="17" t="s">
        <v>16</v>
      </c>
      <c r="K45" s="28">
        <v>23.1</v>
      </c>
      <c r="L45" s="35">
        <v>20.5</v>
      </c>
      <c r="M45" s="15">
        <v>12</v>
      </c>
      <c r="N45" s="15">
        <v>14</v>
      </c>
      <c r="O45" s="16" t="e">
        <f t="shared" si="0"/>
        <v>#DIV/0!</v>
      </c>
      <c r="P45" s="16" t="e">
        <f t="shared" si="1"/>
        <v>#DIV/0!</v>
      </c>
      <c r="Q45" s="13">
        <v>26</v>
      </c>
      <c r="R45" s="18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2:30" x14ac:dyDescent="0.3">
      <c r="C46" s="19"/>
    </row>
    <row r="47" spans="2:30" x14ac:dyDescent="0.3">
      <c r="C47" s="19"/>
    </row>
  </sheetData>
  <hyperlinks>
    <hyperlink ref="J3" r:id="rId1" display="https://www.baseball-reference.com/teams/TEX/2023.shtml" xr:uid="{5F7E070F-EB63-492F-AE41-B27B0EA24EA0}"/>
    <hyperlink ref="J4" r:id="rId2" display="https://www.baseball-reference.com/teams/HOU/2022.shtml" xr:uid="{EA47571F-62EA-468F-BADF-98E152CD640A}"/>
    <hyperlink ref="J5" r:id="rId3" display="https://www.baseball-reference.com/teams/ATL/2021.shtml" xr:uid="{ABB2C6B3-1AEE-417C-B7AC-F8DAAA196294}"/>
    <hyperlink ref="J6" r:id="rId4" display="https://www.baseball-reference.com/teams/LAD/2020.shtml" xr:uid="{7D7A4EDB-07A1-4367-B27B-72F0656A6A8C}"/>
    <hyperlink ref="J7" r:id="rId5" display="https://www.baseball-reference.com/teams/WSN/2019.shtml" xr:uid="{0249E69A-9470-459F-B49B-A8F32E8CF4A6}"/>
    <hyperlink ref="J8" r:id="rId6" display="https://www.baseball-reference.com/teams/BOS/2018.shtml" xr:uid="{73068D2F-ABF6-4F04-97C6-5AD2AD329FFF}"/>
    <hyperlink ref="J9" r:id="rId7" display="https://www.baseball-reference.com/teams/HOU/2017.shtml" xr:uid="{6A973797-DB4D-4F40-96F7-648EC82D1E9F}"/>
    <hyperlink ref="J10" r:id="rId8" display="https://www.baseball-reference.com/teams/CHC/2016.shtml" xr:uid="{EEEDCD12-2429-484D-A152-E877A74936E7}"/>
    <hyperlink ref="J11" r:id="rId9" display="https://www.baseball-reference.com/teams/KCR/2015.shtml" xr:uid="{E4F21788-79E3-4BB7-83E3-FBA08092280F}"/>
    <hyperlink ref="J12" r:id="rId10" display="https://www.baseball-reference.com/teams/SFG/2014.shtml" xr:uid="{8E24EB51-ABC8-4CB3-80C9-DB3622D5E027}"/>
    <hyperlink ref="J13" r:id="rId11" display="https://www.baseball-reference.com/teams/BOS/2013.shtml" xr:uid="{5BE90205-6A0F-4D02-851D-D83218F7E7A3}"/>
    <hyperlink ref="J14" r:id="rId12" display="https://www.baseball-reference.com/teams/SFG/2012.shtml" xr:uid="{39EA6E7C-2165-489D-9E7C-AB290A1AAE07}"/>
    <hyperlink ref="J15" r:id="rId13" display="https://www.baseball-reference.com/teams/STL/2011.shtml" xr:uid="{5BBEA43B-BB3B-428D-ABF7-AD03F95E1CA4}"/>
    <hyperlink ref="J16" r:id="rId14" display="https://www.baseball-reference.com/teams/SFG/2010.shtml" xr:uid="{B308D2CB-46BF-4563-9327-BD3613C59D8B}"/>
    <hyperlink ref="J17" r:id="rId15" display="https://www.baseball-reference.com/teams/NYY/2009.shtml" xr:uid="{002014C7-AB9C-4967-A0E9-8FC5270F298B}"/>
    <hyperlink ref="J18" r:id="rId16" display="https://www.baseball-reference.com/teams/PHI/2008.shtml" xr:uid="{A3A8071C-9B89-4AFA-BB66-AA1AC4AD686E}"/>
    <hyperlink ref="J19" r:id="rId17" display="https://www.baseball-reference.com/teams/BOS/2007.shtml" xr:uid="{968AADC1-55AB-4E9E-BA78-FDBC7E37C7C6}"/>
    <hyperlink ref="J20" r:id="rId18" display="https://www.baseball-reference.com/teams/STL/2006.shtml" xr:uid="{90B12815-5D6E-4B5B-A92C-5C69A2A1C857}"/>
    <hyperlink ref="J21" r:id="rId19" display="https://www.baseball-reference.com/teams/CHW/2005.shtml" xr:uid="{5058C215-5122-4095-88CD-34A75B1D1E81}"/>
    <hyperlink ref="J22" r:id="rId20" display="https://www.baseball-reference.com/teams/BOS/2004.shtml" xr:uid="{6E24E82E-70BD-4AE7-8CE8-8F17E0BD499A}"/>
    <hyperlink ref="J23" r:id="rId21" display="https://www.baseball-reference.com/teams/FLA/2003.shtml" xr:uid="{3C6E92D9-9199-48AB-BACB-1B8BB3FE84F9}"/>
    <hyperlink ref="J24" r:id="rId22" display="https://www.baseball-reference.com/teams/ANA/2002.shtml" xr:uid="{A60A8803-709C-4A90-BFED-CE0E532952DB}"/>
    <hyperlink ref="J25" r:id="rId23" display="https://www.baseball-reference.com/teams/ARI/2001.shtml" xr:uid="{AD6137A2-CD8C-4DC3-9716-2F958DBA040C}"/>
    <hyperlink ref="J26" r:id="rId24" display="https://www.baseball-reference.com/teams/NYY/2000.shtml" xr:uid="{CBD8ECC2-8AF4-4232-A168-ACB565667136}"/>
    <hyperlink ref="J27" r:id="rId25" display="https://www.baseball-reference.com/teams/NYY/1999.shtml" xr:uid="{9BB367CE-6512-4F44-8C6D-9A8A4A803DEA}"/>
    <hyperlink ref="J28" r:id="rId26" display="https://www.baseball-reference.com/teams/NYY/1998.shtml" xr:uid="{659B529E-586D-418B-8FE6-73504DD43671}"/>
    <hyperlink ref="J29" r:id="rId27" display="https://www.baseball-reference.com/teams/FLA/1997.shtml" xr:uid="{80158C2E-7DCE-4728-BD48-5FB21D0D2E07}"/>
    <hyperlink ref="J30" r:id="rId28" display="https://www.baseball-reference.com/teams/NYY/1996.shtml" xr:uid="{7948954C-B303-498C-82C0-D31358225944}"/>
    <hyperlink ref="J31" r:id="rId29" display="https://www.baseball-reference.com/teams/ATL/1995.shtml" xr:uid="{E9A8219C-42A6-45D5-8BD1-24017CED8A8F}"/>
    <hyperlink ref="J32" r:id="rId30" display="https://www.baseball-reference.com/teams/TOR/1993.shtml" xr:uid="{9C978006-5C19-4025-A2C0-CE90DA8675DC}"/>
    <hyperlink ref="J33" r:id="rId31" display="https://www.baseball-reference.com/teams/TOR/1992.shtml" xr:uid="{29B0EE6C-B0DD-4ABD-8830-DD38D41B86DB}"/>
    <hyperlink ref="J34" r:id="rId32" display="https://www.baseball-reference.com/teams/MIN/1991.shtml" xr:uid="{04FBEDE9-8828-440D-AF32-C551A2AEADB0}"/>
    <hyperlink ref="J35" r:id="rId33" display="https://www.baseball-reference.com/teams/CIN/1990.shtml" xr:uid="{EC9A57D7-311B-4506-A0F3-8DC247B3F1B6}"/>
    <hyperlink ref="J36" r:id="rId34" display="https://www.baseball-reference.com/teams/OAK/1989.shtml" xr:uid="{05D77164-F55F-4B36-9951-D74CCA20ABD2}"/>
    <hyperlink ref="J37" r:id="rId35" display="https://www.baseball-reference.com/teams/LAD/1988.shtml" xr:uid="{C6BCFCD8-623D-453A-80ED-1F5A4937E9A3}"/>
    <hyperlink ref="J38" r:id="rId36" display="https://www.baseball-reference.com/teams/MIN/1987.shtml" xr:uid="{BF7C790A-C6AF-40AD-B0AD-4659082F0B1E}"/>
    <hyperlink ref="J39" r:id="rId37" display="https://www.baseball-reference.com/teams/NYM/1986.shtml" xr:uid="{76ECCECD-4BAB-4CFB-925C-FC0448BF9D69}"/>
    <hyperlink ref="J40" r:id="rId38" display="https://www.baseball-reference.com/teams/KCR/1985.shtml" xr:uid="{E8C4E165-1EF1-4568-AE8F-4DE6815EEC25}"/>
    <hyperlink ref="J41" r:id="rId39" display="https://www.baseball-reference.com/teams/DET/1984.shtml" xr:uid="{6B8EA5B6-A1D9-47B0-8AD5-2391C73B9DA7}"/>
    <hyperlink ref="J42" r:id="rId40" display="https://www.baseball-reference.com/teams/BAL/1983.shtml" xr:uid="{50B0180F-E84F-4B49-AF34-6350B4BB26DC}"/>
    <hyperlink ref="J43" r:id="rId41" display="https://www.baseball-reference.com/teams/STL/1982.shtml" xr:uid="{84128393-D8AA-41B1-9C6B-CFE8CC54446D}"/>
    <hyperlink ref="J44" r:id="rId42" display="https://www.baseball-reference.com/teams/LAD/1981.shtml" xr:uid="{05BB631E-D862-447D-8C56-E8BB660CFCD6}"/>
    <hyperlink ref="J45" r:id="rId43" display="https://www.baseball-reference.com/teams/PHI/1980.shtml" xr:uid="{F0CCF7B5-709E-45C5-B8BC-C9436B761A9F}"/>
  </hyperlinks>
  <pageMargins left="0.7" right="0.7" top="0.75" bottom="0.75" header="0.3" footer="0.3"/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211B-F167-4C91-99BC-AE6DD7A78667}">
  <dimension ref="A1:I18"/>
  <sheetViews>
    <sheetView workbookViewId="0">
      <selection activeCell="C8" sqref="C8"/>
    </sheetView>
  </sheetViews>
  <sheetFormatPr defaultRowHeight="14.5" x14ac:dyDescent="0.35"/>
  <sheetData>
    <row r="1" spans="1:9" x14ac:dyDescent="0.35">
      <c r="A1" t="s">
        <v>52</v>
      </c>
    </row>
    <row r="2" spans="1:9" ht="15" thickBot="1" x14ac:dyDescent="0.4"/>
    <row r="3" spans="1:9" x14ac:dyDescent="0.35">
      <c r="A3" s="39" t="s">
        <v>53</v>
      </c>
      <c r="B3" s="39"/>
    </row>
    <row r="4" spans="1:9" x14ac:dyDescent="0.35">
      <c r="A4" s="36" t="s">
        <v>54</v>
      </c>
      <c r="B4" s="36">
        <v>7.3031312096770065E-2</v>
      </c>
    </row>
    <row r="5" spans="1:9" x14ac:dyDescent="0.35">
      <c r="A5" s="36" t="s">
        <v>55</v>
      </c>
      <c r="B5" s="36">
        <v>5.333572546575834E-3</v>
      </c>
    </row>
    <row r="6" spans="1:9" x14ac:dyDescent="0.35">
      <c r="A6" s="36" t="s">
        <v>56</v>
      </c>
      <c r="B6" s="36">
        <v>-1.8926584220580855E-2</v>
      </c>
    </row>
    <row r="7" spans="1:9" x14ac:dyDescent="0.35">
      <c r="A7" s="36" t="s">
        <v>57</v>
      </c>
      <c r="B7" s="36">
        <v>6.7097845764912769</v>
      </c>
    </row>
    <row r="8" spans="1:9" ht="15" thickBot="1" x14ac:dyDescent="0.4">
      <c r="A8" s="37" t="s">
        <v>58</v>
      </c>
      <c r="B8" s="37">
        <v>43</v>
      </c>
    </row>
    <row r="10" spans="1:9" ht="15" thickBot="1" x14ac:dyDescent="0.4">
      <c r="A10" t="s">
        <v>59</v>
      </c>
    </row>
    <row r="11" spans="1:9" x14ac:dyDescent="0.35">
      <c r="A11" s="38"/>
      <c r="B11" s="38" t="s">
        <v>64</v>
      </c>
      <c r="C11" s="38" t="s">
        <v>65</v>
      </c>
      <c r="D11" s="38" t="s">
        <v>66</v>
      </c>
      <c r="E11" s="38" t="s">
        <v>67</v>
      </c>
      <c r="F11" s="38" t="s">
        <v>68</v>
      </c>
    </row>
    <row r="12" spans="1:9" x14ac:dyDescent="0.35">
      <c r="A12" s="36" t="s">
        <v>60</v>
      </c>
      <c r="B12" s="36">
        <v>1</v>
      </c>
      <c r="C12" s="36">
        <v>9.8978702807362424</v>
      </c>
      <c r="D12" s="36">
        <v>9.8978702807362424</v>
      </c>
      <c r="E12" s="36">
        <v>0.21984905529532295</v>
      </c>
      <c r="F12" s="36">
        <v>0.64163862845212005</v>
      </c>
    </row>
    <row r="13" spans="1:9" x14ac:dyDescent="0.35">
      <c r="A13" s="36" t="s">
        <v>61</v>
      </c>
      <c r="B13" s="36">
        <v>41</v>
      </c>
      <c r="C13" s="36">
        <v>1845.8695715797289</v>
      </c>
      <c r="D13" s="36">
        <v>45.021209062920221</v>
      </c>
      <c r="E13" s="36"/>
      <c r="F13" s="36"/>
    </row>
    <row r="14" spans="1:9" ht="15" thickBot="1" x14ac:dyDescent="0.4">
      <c r="A14" s="37" t="s">
        <v>62</v>
      </c>
      <c r="B14" s="37">
        <v>42</v>
      </c>
      <c r="C14" s="37">
        <v>1855.7674418604652</v>
      </c>
      <c r="D14" s="37"/>
      <c r="E14" s="37"/>
      <c r="F14" s="37"/>
    </row>
    <row r="15" spans="1:9" ht="15" thickBot="1" x14ac:dyDescent="0.4"/>
    <row r="16" spans="1:9" x14ac:dyDescent="0.35">
      <c r="A16" s="38"/>
      <c r="B16" s="38" t="s">
        <v>69</v>
      </c>
      <c r="C16" s="38" t="s">
        <v>57</v>
      </c>
      <c r="D16" s="38" t="s">
        <v>70</v>
      </c>
      <c r="E16" s="38" t="s">
        <v>71</v>
      </c>
      <c r="F16" s="38" t="s">
        <v>72</v>
      </c>
      <c r="G16" s="38" t="s">
        <v>73</v>
      </c>
      <c r="H16" s="38" t="s">
        <v>74</v>
      </c>
      <c r="I16" s="38" t="s">
        <v>75</v>
      </c>
    </row>
    <row r="17" spans="1:9" x14ac:dyDescent="0.35">
      <c r="A17" s="36" t="s">
        <v>63</v>
      </c>
      <c r="B17" s="36">
        <v>8.902564218014815</v>
      </c>
      <c r="C17" s="36">
        <v>1.5625811769458446</v>
      </c>
      <c r="D17" s="36">
        <v>5.6973451039615055</v>
      </c>
      <c r="E17" s="36">
        <v>1.1650367118859064E-6</v>
      </c>
      <c r="F17" s="36">
        <v>5.7468675115321748</v>
      </c>
      <c r="G17" s="36">
        <v>12.058260924497455</v>
      </c>
      <c r="H17" s="36">
        <v>5.7468675115321748</v>
      </c>
      <c r="I17" s="36">
        <v>12.058260924497455</v>
      </c>
    </row>
    <row r="18" spans="1:9" ht="15" thickBot="1" x14ac:dyDescent="0.4">
      <c r="A18" s="37" t="s">
        <v>76</v>
      </c>
      <c r="B18" s="37">
        <v>-6.9215876089061004E-2</v>
      </c>
      <c r="C18" s="37">
        <v>0.14761939408371089</v>
      </c>
      <c r="D18" s="37">
        <v>-0.46888064077685204</v>
      </c>
      <c r="E18" s="37">
        <v>0.64163862845212882</v>
      </c>
      <c r="F18" s="37">
        <v>-0.36733929047284647</v>
      </c>
      <c r="G18" s="37">
        <v>0.22890753829472449</v>
      </c>
      <c r="H18" s="37">
        <v>-0.36733929047284647</v>
      </c>
      <c r="I18" s="37">
        <v>0.22890753829472449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wins-above-replacement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Piddington</dc:creator>
  <cp:lastModifiedBy>Timothy Piddington</cp:lastModifiedBy>
  <dcterms:created xsi:type="dcterms:W3CDTF">2023-12-12T10:13:56Z</dcterms:created>
  <dcterms:modified xsi:type="dcterms:W3CDTF">2023-12-12T18:20:06Z</dcterms:modified>
</cp:coreProperties>
</file>