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61900" windowHeight="36040" tabRatio="500"/>
  </bookViews>
  <sheets>
    <sheet name="Koodit" sheetId="1" r:id="rId1"/>
    <sheet name="Kategoriat" sheetId="2" r:id="rId2"/>
    <sheet name="Sanamäärät" sheetId="3" r:id="rId3"/>
    <sheet name="Alikategoriat" sheetId="5" r:id="rId4"/>
    <sheet name="Järjestetty" sheetId="7" r:id="rId5"/>
    <sheet name="Koodien nimien yhdistäminen" sheetId="8" r:id="rId6"/>
    <sheet name="Koodit teksteinä" sheetId="9" r:id="rId7"/>
    <sheet name="35 yhteistä" sheetId="10" r:id="rId8"/>
    <sheet name="Yli 1 kertaa" sheetId="11" r:id="rId9"/>
    <sheet name="Sheet6" sheetId="13" r:id="rId10"/>
  </sheets>
  <definedNames>
    <definedName name="_xlnm._FilterDatabase" localSheetId="3" hidden="1">Alikategoriat!$A$1:$A$151</definedName>
    <definedName name="_xlnm._FilterDatabase" localSheetId="0" hidden="1">Koodit!$H$1:$H$181</definedName>
    <definedName name="_xlnm._FilterDatabase" localSheetId="2" hidden="1">Sanamäärät!$E:$F</definedName>
    <definedName name="_xlnm._FilterDatabase" localSheetId="9" hidden="1">Sheet6!$A$1:$A$181</definedName>
    <definedName name="_xlnm.Criteria" localSheetId="1">Kategoriat!#REF!</definedName>
    <definedName name="_xlnm.Criteria" localSheetId="2">Sanamäärät!$E:$F</definedName>
    <definedName name="_xlnm.Extract" localSheetId="1">Kategoriat!#REF!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10" l="1"/>
  <c r="H39" i="10"/>
  <c r="F39" i="10"/>
  <c r="D39" i="10"/>
  <c r="B39" i="10"/>
  <c r="E40" i="2"/>
  <c r="E16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B166" i="5"/>
  <c r="B181" i="5"/>
  <c r="B157" i="5"/>
  <c r="B167" i="5"/>
  <c r="B171" i="5"/>
  <c r="B177" i="5"/>
  <c r="B182" i="5"/>
  <c r="B159" i="5"/>
  <c r="B158" i="5"/>
  <c r="B172" i="5"/>
  <c r="B155" i="5"/>
  <c r="B156" i="5"/>
  <c r="B178" i="5"/>
  <c r="B154" i="5"/>
  <c r="B179" i="5"/>
  <c r="B163" i="5"/>
  <c r="B168" i="5"/>
  <c r="B173" i="5"/>
  <c r="B160" i="5"/>
  <c r="B174" i="5"/>
  <c r="B175" i="5"/>
  <c r="B183" i="5"/>
  <c r="B152" i="5"/>
  <c r="B161" i="5"/>
  <c r="B176" i="5"/>
  <c r="B184" i="5"/>
  <c r="B164" i="5"/>
  <c r="B165" i="5"/>
  <c r="B162" i="5"/>
  <c r="B153" i="5"/>
  <c r="B169" i="5"/>
  <c r="B170" i="5"/>
  <c r="B180" i="5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D12" i="7"/>
  <c r="AD11" i="7"/>
  <c r="AD10" i="7"/>
  <c r="AD9" i="7"/>
  <c r="AD8" i="7"/>
  <c r="AD7" i="7"/>
  <c r="AD6" i="7"/>
  <c r="AD5" i="7"/>
  <c r="AD4" i="7"/>
  <c r="AD3" i="7"/>
  <c r="AD2" i="7"/>
  <c r="Y12" i="7"/>
  <c r="Y11" i="7"/>
  <c r="Y10" i="7"/>
  <c r="Y9" i="7"/>
  <c r="Y8" i="7"/>
  <c r="Y7" i="7"/>
  <c r="Y6" i="7"/>
  <c r="Y5" i="7"/>
  <c r="Y4" i="7"/>
  <c r="Y3" i="7"/>
  <c r="Y2" i="7"/>
  <c r="T12" i="7"/>
  <c r="T11" i="7"/>
  <c r="T10" i="7"/>
  <c r="T9" i="7"/>
  <c r="T8" i="7"/>
  <c r="T7" i="7"/>
  <c r="T6" i="7"/>
  <c r="T5" i="7"/>
  <c r="T4" i="7"/>
  <c r="T3" i="7"/>
  <c r="T2" i="7"/>
  <c r="O12" i="7"/>
  <c r="O11" i="7"/>
  <c r="O10" i="7"/>
  <c r="O9" i="7"/>
  <c r="O8" i="7"/>
  <c r="O7" i="7"/>
  <c r="O6" i="7"/>
  <c r="O5" i="7"/>
  <c r="O4" i="7"/>
  <c r="O3" i="7"/>
  <c r="O2" i="7"/>
  <c r="J12" i="7"/>
  <c r="J11" i="7"/>
  <c r="J10" i="7"/>
  <c r="J9" i="7"/>
  <c r="J8" i="7"/>
  <c r="J7" i="7"/>
  <c r="J6" i="7"/>
  <c r="J5" i="7"/>
  <c r="J4" i="7"/>
  <c r="J3" i="7"/>
  <c r="J2" i="7"/>
  <c r="E11" i="7"/>
  <c r="E10" i="7"/>
  <c r="E9" i="7"/>
  <c r="E8" i="7"/>
  <c r="E7" i="7"/>
  <c r="E6" i="7"/>
  <c r="E5" i="7"/>
  <c r="E4" i="7"/>
  <c r="E3" i="7"/>
  <c r="E2" i="7"/>
  <c r="E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<sst xmlns="http://schemas.openxmlformats.org/spreadsheetml/2006/main" count="34407" uniqueCount="12895">
  <si>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</si>
  <si>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</si>
  <si>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</si>
  <si>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</si>
  <si>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</si>
  <si>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</si>
  <si>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</si>
  <si>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</si>
  <si>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</si>
  <si>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</si>
  <si>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</si>
  <si>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</si>
  <si>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</si>
  <si>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</si>
  <si>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</si>
  <si>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</si>
  <si>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</si>
  <si>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</si>
  <si>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</si>
  <si>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</si>
  <si>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</si>
  <si>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</si>
  <si>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</si>
  <si>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</si>
  <si>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</si>
  <si>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</si>
  <si>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</si>
  <si>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</si>
  <si>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</si>
  <si>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</si>
  <si>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</si>
  <si>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</si>
  <si>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</si>
  <si>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</si>
  <si>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</si>
  <si>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</si>
  <si>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</si>
  <si>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</si>
  <si>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</si>
  <si>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</si>
  <si>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</si>
  <si>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</si>
  <si>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</si>
  <si>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</si>
  <si>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</si>
  <si>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</si>
  <si>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</si>
  <si>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</si>
  <si>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</si>
  <si>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</si>
  <si>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</si>
  <si>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</si>
  <si>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</si>
  <si>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</si>
  <si>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</si>
  <si>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</si>
  <si>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</si>
  <si>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</si>
  <si>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</si>
  <si>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</si>
  <si>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</si>
  <si>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</si>
  <si>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</si>
  <si>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</si>
  <si>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</si>
  <si>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</si>
  <si>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</si>
  <si>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</si>
  <si>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</si>
  <si>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</si>
  <si>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</si>
  <si>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</si>
  <si>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</si>
  <si>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</si>
  <si>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</si>
  <si>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</si>
  <si>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</si>
  <si>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</si>
  <si>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</si>
  <si>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</si>
  <si>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</si>
  <si>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</si>
  <si>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</si>
  <si>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</si>
  <si>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</si>
  <si>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</si>
  <si>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</si>
  <si>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</si>
  <si>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</si>
  <si>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</si>
  <si>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</si>
  <si>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</si>
  <si>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</si>
  <si>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</si>
  <si>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</si>
  <si>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</si>
  <si>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</si>
  <si>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</si>
  <si>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</si>
  <si>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</si>
  <si>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</si>
  <si>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</si>
  <si>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</si>
  <si>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</si>
  <si>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</si>
  <si>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</si>
  <si>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</si>
  <si>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</si>
  <si>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</si>
  <si>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</si>
  <si>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</si>
  <si>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</si>
  <si>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</si>
  <si>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</si>
  <si>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</si>
  <si>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</si>
  <si>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</si>
  <si>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</si>
  <si>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</si>
  <si>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</si>
  <si>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</si>
  <si>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</si>
  <si>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</si>
  <si>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</si>
  <si>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</si>
  <si>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</si>
  <si>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</si>
  <si>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</si>
  <si>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</si>
  <si>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</si>
  <si>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</si>
  <si>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</si>
  <si>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</si>
  <si>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</si>
  <si>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</si>
  <si>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</si>
  <si>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</si>
  <si>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</si>
  <si>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</si>
  <si>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</si>
  <si>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</si>
  <si>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</si>
  <si>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</si>
  <si>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</si>
  <si>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</si>
  <si>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</si>
  <si>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</si>
  <si>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</si>
  <si>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</si>
  <si>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</si>
  <si>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</si>
  <si>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</si>
  <si>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</si>
  <si>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</si>
  <si>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</si>
  <si>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</si>
  <si>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</si>
  <si>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</si>
  <si>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</si>
  <si>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</si>
  <si>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</si>
  <si>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</si>
  <si>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</si>
  <si>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</si>
  <si>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</si>
  <si>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</si>
  <si>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</si>
  <si>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</si>
  <si>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</si>
  <si>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</si>
  <si>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</si>
  <si>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</si>
  <si>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</si>
  <si>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</si>
  <si>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</si>
  <si>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</si>
  <si>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</si>
  <si>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</si>
  <si>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</si>
  <si>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</si>
  <si>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</si>
  <si>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</si>
  <si>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</si>
  <si>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</si>
  <si>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</si>
  <si>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</si>
  <si>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</si>
  <si>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</si>
  <si>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</si>
  <si>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</si>
  <si>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</si>
  <si>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</si>
  <si>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</si>
  <si>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</si>
  <si>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</si>
  <si>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</si>
  <si>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</si>
  <si>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</si>
  <si>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</si>
  <si>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</si>
  <si>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</si>
  <si>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</si>
  <si>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</si>
  <si>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</si>
  <si>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</si>
  <si>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</si>
  <si>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</si>
  <si>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</si>
  <si>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</si>
  <si>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</si>
  <si>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</si>
  <si>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</si>
  <si>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</si>
  <si>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</si>
  <si>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</si>
  <si>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</si>
  <si>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</si>
  <si>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</si>
  <si>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</si>
  <si>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</si>
  <si>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</si>
  <si>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</si>
  <si>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</si>
  <si>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</si>
  <si>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</si>
  <si>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</si>
  <si>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</si>
  <si>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</si>
  <si>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</si>
  <si>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</si>
  <si>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</si>
  <si>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</si>
  <si>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</si>
  <si>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</si>
  <si>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</si>
  <si>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</si>
  <si>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</si>
  <si>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</si>
  <si>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</si>
  <si>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</si>
  <si>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</si>
  <si>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</si>
  <si>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</si>
  <si>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</si>
  <si>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</si>
  <si>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</si>
  <si>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</si>
  <si>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</si>
  <si>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</si>
  <si>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</si>
  <si>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</si>
  <si>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</si>
  <si>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</si>
  <si>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</si>
  <si>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</si>
  <si>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</si>
  <si>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</si>
  <si>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</si>
  <si>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</si>
  <si>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</si>
  <si>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</si>
  <si>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</si>
  <si>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</si>
  <si>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</si>
  <si>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</si>
  <si>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</si>
  <si>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</si>
  <si>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</si>
  <si>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</si>
  <si>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</si>
  <si>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</si>
  <si>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</si>
  <si>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</si>
  <si>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</si>
  <si>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</si>
  <si>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</si>
  <si>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</si>
  <si>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</si>
  <si>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</si>
  <si>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</si>
  <si>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</si>
  <si>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</si>
  <si>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</si>
  <si>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</si>
  <si>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</si>
  <si>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</si>
  <si>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</si>
  <si>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</si>
  <si>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</si>
  <si>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</si>
  <si>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</si>
  <si>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</si>
  <si>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</si>
  <si>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</si>
  <si>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</si>
  <si>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</si>
  <si>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</si>
  <si>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</si>
  <si>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</si>
  <si>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</si>
  <si>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</si>
  <si>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</si>
  <si>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</si>
  <si>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</si>
  <si>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</si>
  <si>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</si>
  <si>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</si>
  <si>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</si>
  <si>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</si>
  <si>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</si>
  <si>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</si>
  <si>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</si>
  <si>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</si>
  <si>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</si>
  <si>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</si>
  <si>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</si>
  <si>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</si>
  <si>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</si>
  <si>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</si>
  <si>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</si>
  <si>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</si>
  <si>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</si>
  <si>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</si>
  <si>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</si>
  <si>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</si>
  <si>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</si>
  <si>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</si>
  <si>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</si>
  <si>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</si>
  <si>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</si>
  <si>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</si>
  <si>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</si>
  <si>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</si>
  <si>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</si>
  <si>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</si>
  <si>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</si>
  <si>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</si>
  <si>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</si>
  <si>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</si>
  <si>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</si>
  <si>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</si>
  <si>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</si>
  <si>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</si>
  <si>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</si>
  <si>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</si>
  <si>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</si>
  <si>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</si>
  <si>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</si>
  <si>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</si>
  <si>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</si>
  <si>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</si>
  <si>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</si>
  <si>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</si>
  <si>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</si>
  <si>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</si>
  <si>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</si>
  <si>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</si>
  <si>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</si>
  <si>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</si>
  <si>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</si>
  <si>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</si>
  <si>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</si>
  <si>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</si>
  <si>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</si>
  <si>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</si>
  <si>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</si>
  <si>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</si>
  <si>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</si>
  <si>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</si>
  <si>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</si>
  <si>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</si>
  <si>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</si>
  <si>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</si>
  <si>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</si>
  <si>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</si>
  <si>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</si>
  <si>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</si>
  <si>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</si>
  <si>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</si>
  <si>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</si>
  <si>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</si>
  <si>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</si>
  <si>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</si>
  <si>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</si>
  <si>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</si>
  <si>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</si>
  <si>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</si>
  <si>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</si>
  <si>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</si>
  <si>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</si>
  <si>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</si>
  <si>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</si>
  <si>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</si>
  <si>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</si>
  <si>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</si>
  <si>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</si>
  <si>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</si>
  <si>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</si>
  <si>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</si>
  <si>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</si>
  <si>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</si>
  <si>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</si>
  <si>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</si>
  <si>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</si>
  <si>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</si>
  <si>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</si>
  <si>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</si>
  <si>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</si>
  <si>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</si>
  <si>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</si>
  <si>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</si>
  <si>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</si>
  <si>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</si>
  <si>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</si>
  <si>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</si>
  <si>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</si>
  <si>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</si>
  <si>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</si>
  <si>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</si>
  <si>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</si>
  <si>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</si>
  <si>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</si>
  <si>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</si>
  <si>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</si>
  <si>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</si>
  <si>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</si>
  <si>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</si>
  <si>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</si>
  <si>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</si>
  <si>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</si>
  <si>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</si>
  <si>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</si>
  <si>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</si>
  <si>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</si>
  <si>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</si>
  <si>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</si>
  <si>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</si>
  <si>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</si>
  <si>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</si>
  <si>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</si>
  <si>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</si>
  <si>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</si>
  <si>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</si>
  <si>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</si>
  <si>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</si>
  <si>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</si>
  <si>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</si>
  <si>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</si>
  <si>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</si>
  <si>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</si>
  <si>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</si>
  <si>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</si>
  <si>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</si>
  <si>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</si>
  <si>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</si>
  <si>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</si>
  <si>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</si>
  <si>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</si>
  <si>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</si>
  <si>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</si>
  <si>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</si>
  <si>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</si>
  <si>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</si>
  <si>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</si>
  <si>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</si>
  <si>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</si>
  <si>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</si>
  <si>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</si>
  <si>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</si>
  <si>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</si>
  <si>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</si>
  <si>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</si>
  <si>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</si>
  <si>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</si>
  <si>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</si>
  <si>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</si>
  <si>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</si>
  <si>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</si>
  <si>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</si>
  <si>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</si>
  <si>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</si>
  <si>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</si>
  <si>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</si>
  <si>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</si>
  <si>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</si>
  <si>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</si>
  <si>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</si>
  <si>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</si>
  <si>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</si>
  <si>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</si>
  <si>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</si>
  <si>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</si>
  <si>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</si>
  <si>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</si>
  <si>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</si>
  <si>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</si>
  <si>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</si>
  <si>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</si>
  <si>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</si>
  <si>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</si>
  <si>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</si>
  <si>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</si>
  <si>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</si>
  <si>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</si>
  <si>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</si>
  <si>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</si>
  <si>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</si>
  <si>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</si>
  <si>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</si>
  <si>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</si>
  <si>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</si>
  <si>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</si>
  <si>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</si>
  <si>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</si>
  <si>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</si>
  <si>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</si>
  <si>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</si>
  <si>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</si>
  <si>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</si>
  <si>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</si>
  <si>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</si>
  <si>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</si>
  <si>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</si>
  <si>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</si>
  <si>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</si>
  <si>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</si>
  <si>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</si>
  <si>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</si>
  <si>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</si>
  <si>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</si>
  <si>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</si>
  <si>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</si>
  <si>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</si>
  <si>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</si>
  <si>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</si>
  <si>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</si>
  <si>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</si>
  <si>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</si>
  <si>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</si>
  <si>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</si>
  <si>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</si>
  <si>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</si>
  <si>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</si>
  <si>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</si>
  <si>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</si>
  <si>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</si>
  <si>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</si>
  <si>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</si>
  <si>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</si>
  <si>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</si>
  <si>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</si>
  <si>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</si>
  <si>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</si>
  <si>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</si>
  <si>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</si>
  <si>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</si>
  <si>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</si>
  <si>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</si>
  <si>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</si>
  <si>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</si>
  <si>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</si>
  <si>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</si>
  <si>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</si>
  <si>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</si>
  <si>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</si>
  <si>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</si>
  <si>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</si>
  <si>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</si>
  <si>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</si>
  <si>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</si>
  <si>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</si>
  <si>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</si>
  <si>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</si>
  <si>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</si>
  <si>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</si>
  <si>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</si>
  <si>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</si>
  <si>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</si>
  <si>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</si>
  <si>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</si>
  <si>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</si>
  <si>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</si>
  <si>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</si>
  <si>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</si>
  <si>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</si>
  <si>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</si>
  <si>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</si>
  <si>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</si>
  <si>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</si>
  <si>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</si>
  <si>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</si>
  <si>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</si>
  <si>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</si>
  <si>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</si>
  <si>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</si>
  <si>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</si>
  <si>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</si>
  <si>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</si>
  <si>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</si>
  <si>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</si>
  <si>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</si>
  <si>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</si>
  <si>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</si>
  <si>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</si>
  <si>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</si>
  <si>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</si>
  <si>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</si>
  <si>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</si>
  <si>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</si>
  <si>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</si>
  <si>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</si>
  <si>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</si>
  <si>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</si>
  <si>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</si>
  <si>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</si>
  <si>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</si>
  <si>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</si>
  <si>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</si>
  <si>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</si>
  <si>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</si>
  <si>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</si>
  <si>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</si>
  <si>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</si>
  <si>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</si>
  <si>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</si>
  <si>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</si>
  <si>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</si>
  <si>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</si>
  <si>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</si>
  <si>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</si>
  <si>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</si>
  <si>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</si>
  <si>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</si>
  <si>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</si>
  <si>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</si>
  <si>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</si>
  <si>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</si>
  <si>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</si>
  <si>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</si>
  <si>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</si>
  <si>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</si>
  <si>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</si>
  <si>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</si>
  <si>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</si>
  <si>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</si>
  <si>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</si>
  <si>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</si>
  <si>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</si>
  <si>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</si>
  <si>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</si>
  <si>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</si>
  <si>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</si>
  <si>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</si>
  <si>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</si>
  <si>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</si>
  <si>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</si>
  <si>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</si>
  <si>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</si>
  <si>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</si>
  <si>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</si>
  <si>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</si>
  <si>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</si>
  <si>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</si>
  <si>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</si>
  <si>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</si>
  <si>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</si>
  <si>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</si>
  <si>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</si>
  <si>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</si>
  <si>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</si>
  <si>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</si>
  <si>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</si>
  <si>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</si>
  <si>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</si>
  <si>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</si>
  <si>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</si>
  <si>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</si>
  <si>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</si>
  <si>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</si>
  <si>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</si>
  <si>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</si>
  <si>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</si>
  <si>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</si>
  <si>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</si>
  <si>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</si>
  <si>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</si>
  <si>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</si>
  <si>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</si>
  <si>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</si>
  <si>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</si>
  <si>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</si>
  <si>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</si>
  <si>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</si>
  <si>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</si>
  <si>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</si>
  <si>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</si>
  <si>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</si>
  <si>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</si>
  <si>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</si>
  <si>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</si>
  <si>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</si>
  <si>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</si>
  <si>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</si>
  <si>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</si>
  <si>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</si>
  <si>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</si>
  <si>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</si>
  <si>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</si>
  <si>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</si>
  <si>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</si>
  <si>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</si>
  <si>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</si>
  <si>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</si>
  <si>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</si>
  <si>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</si>
  <si>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</si>
  <si>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</si>
  <si>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</si>
  <si>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</si>
  <si>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</si>
  <si>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</si>
  <si>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</si>
  <si>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</si>
  <si>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</si>
  <si>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</si>
  <si>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</si>
  <si>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</si>
  <si>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</si>
  <si>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</si>
  <si>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</si>
  <si>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</si>
  <si>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</si>
  <si>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</si>
  <si>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</si>
  <si>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</si>
  <si>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</si>
  <si>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</si>
  <si>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</si>
  <si>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</si>
  <si>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</si>
  <si>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</si>
  <si>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</si>
  <si>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</si>
  <si>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</si>
  <si>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</si>
  <si>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</si>
  <si>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</si>
  <si>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</si>
  <si>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</si>
  <si>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</si>
  <si>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</si>
  <si>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</si>
  <si>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</si>
  <si>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</si>
  <si>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</si>
  <si>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</si>
  <si>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</si>
  <si>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</si>
  <si>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</si>
  <si>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</si>
  <si>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</si>
  <si>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</si>
  <si>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</si>
  <si>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</si>
  <si>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</si>
  <si>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</si>
  <si>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</si>
  <si>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</si>
  <si>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</si>
  <si>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</si>
  <si>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</si>
  <si>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</si>
  <si>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</si>
  <si>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</si>
  <si>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</si>
  <si>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</si>
  <si>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</si>
  <si>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</si>
  <si>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</si>
  <si>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</si>
  <si>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</si>
  <si>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</si>
  <si>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</si>
  <si>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</si>
  <si>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</si>
  <si>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</si>
  <si>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</si>
  <si>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</si>
  <si>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</si>
  <si>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</si>
  <si>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</si>
  <si>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</si>
  <si>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</si>
  <si>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</si>
  <si>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</si>
  <si>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</si>
  <si>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</si>
  <si>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</si>
  <si>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</si>
  <si>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</si>
  <si>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</si>
  <si>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</si>
  <si>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</si>
  <si>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</si>
  <si>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</si>
  <si>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</si>
  <si>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</si>
  <si>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</si>
  <si>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</si>
  <si>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</si>
  <si>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</si>
  <si>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</si>
  <si>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</si>
  <si>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</si>
  <si>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</si>
  <si>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</si>
  <si>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</si>
  <si>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</si>
  <si>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</si>
  <si>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</si>
  <si>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</si>
  <si>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</si>
  <si>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</si>
  <si>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</si>
  <si>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</si>
  <si>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</si>
  <si>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</si>
  <si>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</si>
  <si>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</si>
  <si>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</si>
  <si>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</si>
  <si>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</si>
  <si>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</si>
  <si>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</si>
  <si>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</si>
  <si>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</si>
  <si>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</si>
  <si>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</si>
  <si>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</si>
  <si>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</si>
  <si>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</si>
  <si>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</si>
  <si>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</si>
  <si>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</si>
  <si>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</si>
  <si>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</si>
  <si>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</si>
  <si>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</si>
  <si>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</si>
  <si>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</si>
  <si>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</si>
  <si>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</si>
  <si>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</si>
  <si>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</si>
  <si>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</si>
  <si>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</si>
  <si>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</si>
  <si>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</si>
  <si>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</si>
  <si>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</si>
  <si>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</si>
  <si>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</si>
  <si>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</si>
  <si>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</si>
  <si>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</si>
  <si>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</si>
  <si>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</si>
  <si>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</si>
  <si>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</si>
  <si>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</si>
  <si>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</si>
  <si>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</si>
  <si>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</si>
  <si>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</si>
  <si>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</si>
  <si>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</si>
  <si>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</si>
  <si>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</si>
  <si>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</si>
  <si>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</si>
  <si>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</si>
  <si>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</si>
  <si>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</si>
  <si>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</si>
  <si>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</si>
  <si>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</si>
  <si>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</si>
  <si>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</si>
  <si>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</si>
  <si>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</si>
  <si>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</si>
  <si>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</si>
  <si>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</si>
  <si>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</si>
  <si>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</si>
  <si>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</si>
  <si>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</si>
  <si>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</si>
  <si>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</si>
  <si>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</si>
  <si>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</si>
  <si>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</si>
  <si>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</si>
  <si>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</si>
  <si>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</si>
  <si>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</si>
  <si>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</si>
  <si>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</si>
  <si>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</si>
  <si>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</si>
  <si>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</si>
  <si>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</si>
  <si>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</si>
  <si>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</si>
  <si>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</si>
  <si>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</si>
  <si>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</si>
  <si>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</si>
  <si>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</si>
  <si>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</si>
  <si>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</si>
  <si>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</si>
  <si>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</si>
  <si>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</si>
  <si>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</si>
  <si>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</si>
  <si>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</si>
  <si>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</si>
  <si>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</si>
  <si>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</si>
  <si>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</si>
  <si>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</si>
  <si>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</si>
  <si>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</si>
  <si>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</si>
  <si>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</si>
  <si>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</si>
  <si>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</si>
  <si>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</si>
  <si>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</si>
  <si>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</si>
  <si>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</si>
  <si>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</si>
  <si>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</si>
  <si>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</si>
  <si>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</si>
  <si>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</si>
  <si>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</si>
  <si>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</si>
  <si>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</si>
  <si>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</si>
  <si>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</si>
  <si>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</si>
  <si>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</si>
  <si>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</si>
  <si>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</si>
  <si>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</si>
  <si>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</si>
  <si>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</si>
  <si>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</si>
  <si>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</si>
  <si>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</si>
  <si>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</si>
  <si>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</si>
  <si>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</si>
  <si>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</si>
  <si>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</si>
  <si>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</si>
  <si>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</si>
  <si>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</si>
  <si>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</si>
  <si>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</si>
  <si>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</si>
  <si>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</si>
  <si>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</si>
  <si>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</si>
  <si>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</si>
  <si>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</si>
  <si>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</si>
  <si>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</si>
  <si>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</si>
  <si>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</si>
  <si>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</si>
  <si>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</si>
  <si>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</si>
  <si>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</si>
  <si>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</si>
  <si>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</si>
  <si>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</si>
  <si>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</si>
  <si>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</si>
  <si>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</si>
  <si>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</si>
  <si>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</si>
  <si>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</si>
  <si>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</si>
  <si>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</si>
  <si>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</si>
  <si>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</si>
  <si>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</si>
  <si>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</si>
  <si>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</si>
  <si>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</si>
  <si>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</si>
  <si>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</si>
  <si>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</si>
  <si>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</si>
  <si>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</si>
  <si>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</si>
  <si>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</si>
  <si>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</si>
  <si>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</si>
  <si>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</si>
  <si>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</si>
  <si>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</si>
  <si>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</si>
  <si>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</si>
  <si>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</si>
  <si>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</si>
  <si>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</si>
  <si>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</si>
  <si>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</si>
  <si>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</si>
  <si>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</si>
  <si>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</si>
  <si>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</si>
  <si>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</si>
  <si>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</si>
  <si>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</si>
  <si>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</si>
  <si>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</si>
  <si>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</si>
  <si>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</si>
  <si>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</si>
  <si>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</si>
  <si>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</si>
  <si>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</si>
  <si>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</si>
  <si>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</si>
  <si>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</si>
  <si>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</si>
  <si>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</si>
  <si>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</si>
  <si>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</si>
  <si>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</si>
  <si>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</si>
  <si>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</si>
  <si>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</si>
  <si>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</si>
  <si>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</si>
  <si>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</si>
  <si>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</si>
  <si>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</si>
  <si>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</si>
  <si>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</si>
  <si>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</si>
  <si>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</si>
  <si>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</si>
  <si>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</si>
  <si>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</si>
  <si>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</si>
  <si>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</si>
  <si>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</si>
  <si>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</si>
  <si>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</si>
  <si>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</si>
  <si>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</si>
  <si>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</si>
  <si>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</si>
  <si>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</si>
  <si>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</si>
  <si>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</si>
  <si>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</si>
  <si>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</si>
  <si>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</si>
  <si>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</si>
  <si>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</si>
  <si>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</si>
  <si>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</si>
  <si>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</si>
  <si>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</si>
  <si>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</si>
  <si>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</si>
  <si>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</si>
  <si>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</si>
  <si>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</si>
  <si>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</si>
  <si>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</si>
  <si>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</si>
  <si>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</si>
  <si>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</si>
  <si>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</si>
  <si>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</si>
  <si>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</si>
  <si>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</si>
  <si>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</si>
  <si>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</si>
  <si>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</si>
  <si>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</si>
  <si>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</si>
  <si>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</si>
  <si>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</si>
  <si>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</si>
  <si>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</si>
  <si>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</si>
  <si>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</si>
  <si>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</si>
  <si>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</si>
  <si>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</si>
  <si>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</si>
  <si>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</si>
  <si>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</si>
  <si>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</si>
  <si>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</si>
  <si>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</si>
  <si>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</si>
  <si>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</si>
  <si>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</si>
  <si>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</si>
  <si>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</si>
  <si>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</si>
  <si>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</si>
  <si>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</si>
  <si>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</si>
  <si>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</si>
  <si>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</si>
  <si>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</si>
  <si>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</si>
  <si>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</si>
  <si>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</si>
  <si>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</si>
  <si>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</si>
  <si>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</si>
  <si>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</si>
  <si>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</si>
  <si>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</si>
  <si>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</si>
  <si>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</si>
  <si>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</si>
  <si>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</si>
  <si>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</si>
  <si>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</si>
  <si>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</si>
  <si>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</si>
  <si>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</si>
  <si>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</si>
  <si>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</si>
  <si>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</si>
  <si>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</si>
  <si>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</si>
  <si>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</si>
  <si>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</si>
  <si>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</si>
  <si>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</si>
  <si>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</si>
  <si>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</si>
  <si>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</si>
  <si>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</si>
  <si>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</si>
  <si>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</si>
  <si>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</si>
  <si>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</si>
  <si>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</si>
  <si>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</si>
  <si>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</si>
  <si>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</si>
  <si>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</si>
  <si>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</si>
  <si>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</si>
  <si>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</si>
  <si>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</si>
  <si>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</si>
  <si>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</si>
  <si>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</si>
  <si>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</si>
  <si>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</si>
  <si>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</si>
  <si>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</si>
  <si>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</si>
  <si>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</si>
  <si>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</si>
  <si>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</si>
  <si>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</si>
  <si>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</si>
  <si>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</si>
  <si>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</si>
  <si>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</si>
  <si>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</si>
  <si>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</si>
  <si>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</si>
  <si>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</si>
  <si>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</si>
  <si>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</si>
  <si>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</si>
  <si>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</si>
  <si>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</si>
  <si>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</si>
  <si>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</si>
  <si>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</si>
  <si>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</si>
  <si>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</si>
  <si>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</si>
  <si>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</si>
  <si>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</si>
  <si>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</si>
  <si>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</si>
  <si>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</si>
  <si>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</si>
  <si>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</si>
  <si>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</si>
  <si>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</si>
  <si>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</si>
  <si>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</si>
  <si>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</si>
  <si>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</si>
  <si>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</si>
  <si>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</si>
  <si>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</si>
  <si>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</si>
  <si>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</si>
  <si>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</si>
  <si>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</si>
  <si>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</si>
  <si>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</si>
  <si>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</si>
  <si>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</si>
  <si>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</si>
  <si>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</si>
  <si>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</si>
  <si>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</si>
  <si>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</si>
  <si>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</si>
  <si>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</si>
  <si>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</si>
  <si>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</si>
  <si>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</si>
  <si>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</si>
  <si>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</si>
  <si>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</si>
  <si>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</si>
  <si>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</si>
  <si>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</si>
  <si>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</si>
  <si>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</si>
  <si>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</si>
  <si>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</si>
  <si>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</si>
  <si>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</si>
  <si>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</si>
  <si>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</si>
  <si>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</si>
  <si>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</si>
  <si>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</si>
  <si>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</si>
  <si>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</si>
  <si>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</si>
  <si>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</si>
  <si>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</si>
  <si>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</si>
  <si>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</si>
  <si>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</si>
  <si>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</si>
  <si>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</si>
  <si>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</si>
  <si>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</si>
  <si>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</si>
  <si>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</si>
  <si>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</si>
  <si>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</si>
  <si>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</si>
  <si>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</si>
  <si>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</si>
  <si>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</si>
  <si>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</si>
  <si>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</si>
  <si>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</si>
  <si>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</si>
  <si>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</si>
  <si>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</si>
  <si>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</si>
  <si>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</si>
  <si>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</si>
  <si>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</si>
  <si>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</si>
  <si>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</si>
  <si>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</si>
  <si>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</si>
  <si>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</si>
  <si>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</si>
  <si>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</si>
  <si>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</si>
  <si>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</si>
  <si>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</si>
  <si>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</si>
  <si>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</si>
  <si>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</si>
  <si>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</si>
  <si>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</si>
  <si>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</si>
  <si>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</si>
  <si>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</si>
  <si>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</si>
  <si>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</si>
  <si>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</si>
  <si>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</si>
  <si>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</si>
  <si>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</si>
  <si>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</si>
  <si>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</si>
  <si>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</si>
  <si>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</si>
  <si>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</si>
  <si>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</si>
  <si>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</si>
  <si>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</si>
  <si>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</si>
  <si>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</si>
  <si>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</si>
  <si>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</si>
  <si>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</si>
  <si>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</si>
  <si>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</si>
  <si>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</si>
  <si>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</si>
  <si>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</si>
  <si>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</si>
  <si>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</si>
  <si>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</si>
  <si>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</si>
  <si>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</si>
  <si>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</si>
  <si>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</si>
  <si>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</si>
  <si>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</si>
  <si>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</si>
  <si>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</si>
  <si>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</si>
  <si>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</si>
  <si>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</si>
  <si>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</si>
  <si>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</si>
  <si>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</si>
  <si>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</si>
  <si>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</si>
  <si>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</si>
  <si>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</si>
  <si>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</si>
  <si>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</si>
  <si>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</si>
  <si>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</si>
  <si>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</si>
  <si>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</si>
  <si>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</si>
  <si>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</si>
  <si>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</si>
  <si>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</si>
  <si>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</si>
  <si>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</si>
  <si>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</si>
  <si>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</si>
  <si>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</si>
  <si>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</si>
  <si>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</si>
  <si>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</si>
  <si>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</si>
  <si>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</si>
  <si>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</si>
  <si>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</si>
  <si>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</si>
  <si>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</si>
  <si>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</si>
  <si>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</si>
  <si>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</si>
  <si>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</si>
  <si>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</si>
  <si>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</si>
  <si>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</si>
  <si>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</si>
  <si>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</si>
  <si>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</si>
  <si>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</si>
  <si>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</si>
  <si>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</si>
  <si>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</si>
  <si>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</si>
  <si>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</si>
  <si>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</si>
  <si>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</si>
  <si>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</si>
  <si>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</si>
  <si>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</si>
  <si>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</si>
  <si>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</si>
  <si>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</si>
  <si>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</si>
  <si>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</si>
  <si>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</si>
  <si>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</si>
  <si>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</si>
  <si>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</si>
  <si>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</si>
  <si>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</si>
  <si>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</si>
  <si>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</si>
  <si>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</si>
  <si>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</si>
  <si>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</si>
  <si>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</si>
  <si>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</si>
  <si>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</si>
  <si>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</si>
  <si>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</si>
  <si>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</si>
  <si>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</si>
  <si>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</si>
  <si>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</si>
  <si>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</si>
  <si>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</si>
  <si>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</si>
  <si>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</si>
  <si>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</si>
  <si>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</si>
  <si>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</si>
  <si>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</si>
  <si>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</si>
  <si>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</si>
  <si>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</si>
  <si>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</si>
  <si>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</si>
  <si>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</si>
  <si>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</si>
  <si>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</si>
  <si>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</si>
  <si>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</si>
  <si>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</si>
  <si>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</si>
  <si>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</si>
  <si>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</si>
  <si>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</si>
  <si>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</si>
  <si>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</si>
  <si>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</si>
  <si>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</si>
  <si>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</si>
  <si>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</si>
  <si>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</si>
  <si>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</si>
  <si>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</si>
  <si>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</si>
  <si>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</si>
  <si>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</si>
  <si>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</si>
  <si>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</si>
  <si>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</si>
  <si>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</si>
  <si>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</si>
  <si>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</si>
  <si>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</si>
  <si>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</si>
  <si>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</si>
  <si>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</si>
  <si>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</si>
  <si>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</si>
  <si>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</si>
  <si>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</si>
  <si>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</si>
  <si>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</si>
  <si>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</si>
  <si>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</si>
  <si>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</si>
  <si>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</si>
  <si>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</si>
  <si>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</si>
  <si>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</si>
  <si>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</si>
  <si>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</si>
  <si>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</si>
  <si>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</si>
  <si>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</si>
  <si>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</si>
  <si>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</si>
  <si>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</si>
  <si>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</si>
  <si>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</si>
  <si>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</si>
  <si>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</si>
  <si>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</si>
  <si>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</si>
  <si>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</si>
  <si>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</si>
  <si>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</si>
  <si>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</si>
  <si>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</si>
  <si>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</si>
  <si>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</si>
  <si>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</si>
  <si>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</si>
  <si>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</si>
  <si>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</si>
  <si>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</si>
  <si>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</si>
  <si>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</si>
  <si>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</si>
  <si>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</si>
  <si>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</si>
  <si>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</si>
  <si>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</si>
  <si>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</si>
  <si>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</si>
  <si>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</si>
  <si>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</si>
  <si>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</si>
  <si>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</si>
  <si>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</si>
  <si>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</si>
  <si>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</si>
  <si>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</si>
  <si>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</si>
  <si>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</si>
  <si>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</si>
  <si>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</si>
  <si>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</si>
  <si>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</si>
  <si>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</si>
  <si>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</si>
  <si>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</si>
  <si>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</si>
  <si>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</si>
  <si>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</si>
  <si>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</si>
  <si>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</si>
  <si>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</si>
  <si>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</si>
  <si>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</si>
  <si>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</si>
  <si>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</si>
  <si>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</si>
  <si>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</si>
  <si>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</si>
  <si>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</si>
  <si>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</si>
  <si>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</si>
  <si>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</si>
  <si>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</si>
  <si>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</si>
  <si>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</si>
  <si>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</si>
  <si>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</si>
  <si>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</si>
  <si>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</si>
  <si>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</si>
  <si>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</si>
  <si>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</si>
  <si>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</si>
  <si>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</si>
  <si>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</si>
  <si>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</si>
  <si>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</si>
  <si>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</si>
  <si>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</si>
  <si>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</si>
  <si>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</si>
  <si>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</si>
  <si>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</si>
  <si>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</si>
  <si>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</si>
  <si>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</si>
  <si>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</si>
  <si>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</si>
  <si>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</si>
  <si>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</si>
  <si>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</si>
  <si>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</si>
  <si>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</si>
  <si>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</si>
  <si>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</si>
  <si>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</si>
  <si>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</si>
  <si>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</si>
  <si>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</si>
  <si>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</si>
  <si>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</si>
  <si>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</si>
  <si>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</si>
  <si>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</si>
  <si>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</si>
  <si>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</si>
  <si>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</si>
  <si>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</si>
  <si>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</si>
  <si>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</si>
  <si>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</si>
  <si>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</si>
  <si>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</si>
  <si>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</si>
  <si>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</si>
  <si>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</si>
  <si>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</si>
  <si>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</si>
  <si>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</si>
  <si>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</si>
  <si>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</si>
  <si>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</si>
  <si>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</si>
  <si>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</si>
  <si>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</si>
  <si>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</si>
  <si>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</si>
  <si>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</si>
  <si>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</si>
  <si>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</si>
  <si>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</si>
  <si>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</si>
  <si>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</si>
  <si>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</si>
  <si>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</si>
  <si>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</si>
  <si>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</si>
  <si>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</si>
  <si>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</si>
  <si>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</si>
  <si>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</si>
  <si>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</si>
  <si>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</si>
  <si>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</si>
  <si>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</si>
  <si>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</si>
  <si>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</si>
  <si>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</si>
  <si>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</si>
  <si>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</si>
  <si>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</si>
  <si>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</si>
  <si>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</si>
  <si>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</si>
  <si>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</si>
  <si>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</si>
  <si>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</si>
  <si>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</si>
  <si>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</si>
  <si>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</si>
  <si>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</si>
  <si>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</si>
  <si>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</si>
  <si>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</si>
  <si>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</si>
  <si>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</si>
  <si>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</si>
  <si>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</si>
  <si>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</si>
  <si>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</si>
  <si>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</si>
  <si>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</si>
  <si>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</si>
  <si>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</si>
  <si>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</si>
  <si>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</si>
  <si>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</si>
  <si>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</si>
  <si>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</si>
  <si>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</si>
  <si>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</si>
  <si>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</si>
  <si>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</si>
  <si>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</si>
  <si>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</si>
  <si>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</si>
  <si>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</si>
  <si>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</si>
  <si>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</si>
  <si>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</si>
  <si>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</si>
  <si>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</si>
  <si>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</si>
  <si>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</si>
  <si>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</si>
  <si>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</si>
  <si>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</si>
  <si>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</si>
  <si>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</si>
  <si>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</si>
  <si>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</si>
  <si>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</si>
  <si>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</si>
  <si>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</si>
  <si>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</si>
  <si>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</si>
  <si>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</si>
  <si>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</si>
  <si>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</si>
  <si>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</si>
  <si>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</si>
  <si>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</si>
  <si>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</si>
  <si>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</si>
  <si>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</si>
  <si>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</si>
  <si>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</si>
  <si>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</si>
  <si>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</si>
  <si>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</si>
  <si>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</si>
  <si>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</si>
  <si>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</si>
  <si>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</si>
  <si>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</si>
  <si>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</si>
  <si>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</si>
  <si>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</si>
  <si>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</si>
  <si>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</si>
  <si>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</si>
  <si>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</si>
  <si>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</si>
  <si>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</si>
  <si>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</si>
  <si>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</si>
  <si>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</si>
  <si>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</si>
  <si>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</si>
  <si>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</si>
  <si>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</si>
  <si>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</si>
  <si>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</si>
  <si>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</si>
  <si>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</si>
  <si>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</si>
  <si>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</si>
  <si>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</si>
  <si>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</si>
  <si>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</si>
  <si>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</si>
  <si>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</si>
  <si>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</si>
  <si>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</si>
  <si>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</si>
  <si>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</si>
  <si>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</si>
  <si>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</si>
  <si>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</si>
  <si>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</si>
  <si>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</si>
  <si>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</si>
  <si>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</si>
  <si>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</si>
  <si>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</si>
  <si>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</si>
  <si>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</si>
  <si>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</si>
  <si>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</si>
  <si>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</si>
  <si>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</si>
  <si>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</si>
  <si>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</si>
  <si>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</si>
  <si>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</si>
  <si>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</si>
  <si>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</si>
  <si>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</si>
  <si>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</si>
  <si>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</si>
  <si>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</si>
  <si>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</si>
  <si>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</si>
  <si>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</si>
  <si>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</si>
  <si>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</si>
  <si>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</si>
  <si>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</si>
  <si>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</si>
  <si>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</si>
  <si>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</si>
  <si>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</si>
  <si>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</si>
  <si>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</si>
  <si>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</si>
  <si>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</si>
  <si>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</si>
  <si>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</si>
  <si>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</si>
  <si>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</si>
  <si>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</si>
  <si>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</si>
  <si>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</si>
  <si>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</si>
  <si>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</si>
  <si>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</si>
  <si>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</si>
  <si>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</si>
  <si>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</si>
  <si>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</si>
  <si>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</si>
  <si>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</si>
  <si>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</si>
  <si>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</si>
  <si>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</si>
  <si>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</si>
  <si>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</si>
  <si>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</si>
  <si>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</si>
  <si>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</si>
  <si>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</si>
  <si>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</si>
  <si>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</si>
  <si>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</si>
  <si>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</si>
  <si>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</si>
  <si>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</si>
  <si>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</si>
  <si>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</si>
  <si>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</si>
  <si>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</si>
  <si>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</si>
  <si>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</si>
  <si>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</si>
  <si>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</si>
  <si>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</si>
  <si>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</si>
  <si>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</si>
  <si>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</si>
  <si>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</si>
  <si>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</si>
  <si>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</si>
  <si>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</si>
  <si>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</si>
  <si>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</si>
  <si>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</si>
  <si>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</si>
  <si>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</si>
  <si>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</si>
  <si>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</si>
  <si>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</si>
  <si>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</si>
  <si>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</si>
  <si>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</si>
  <si>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</si>
  <si>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</si>
  <si>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</si>
  <si>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</si>
  <si>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</si>
  <si>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</si>
  <si>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</si>
  <si>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</si>
  <si>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</si>
  <si>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</si>
  <si>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</si>
  <si>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</si>
  <si>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</si>
  <si>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</si>
  <si>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</si>
  <si>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</si>
  <si>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</si>
  <si>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</si>
  <si>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</si>
  <si>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</si>
  <si>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</si>
  <si>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</si>
  <si>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</si>
  <si>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</si>
  <si>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</si>
  <si>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</si>
  <si>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</si>
  <si>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</si>
  <si>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</si>
  <si>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</si>
  <si>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</si>
  <si>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</si>
  <si>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</si>
  <si>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</si>
  <si>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</si>
  <si>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</si>
  <si>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</si>
  <si>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</si>
  <si>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</si>
  <si>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</si>
  <si>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</si>
  <si>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</si>
  <si>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</si>
  <si>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</si>
  <si>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</si>
  <si>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</si>
  <si>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</si>
  <si>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</si>
  <si>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</si>
  <si>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</si>
  <si>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</si>
  <si>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</si>
  <si>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</si>
  <si>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</si>
  <si>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</si>
  <si>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</si>
  <si>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</si>
  <si>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</si>
  <si>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</si>
  <si>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</si>
  <si>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</si>
  <si>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</si>
  <si>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</si>
  <si>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</si>
  <si>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</si>
  <si>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</si>
  <si>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</si>
  <si>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</si>
  <si>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</si>
  <si>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</si>
  <si>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</si>
  <si>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</si>
  <si>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</si>
  <si>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</si>
  <si>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</si>
  <si>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</si>
  <si>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</si>
  <si>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</si>
  <si>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</si>
  <si>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</si>
  <si>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</si>
  <si>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</si>
  <si>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</si>
  <si>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</si>
  <si>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</si>
  <si>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</si>
  <si>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</si>
  <si>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</si>
  <si>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</si>
  <si>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</si>
  <si>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</si>
  <si>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</si>
  <si>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</si>
  <si>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</si>
  <si>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</si>
  <si>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</si>
  <si>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</si>
  <si>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</si>
  <si>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</si>
  <si>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</si>
  <si>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</si>
  <si>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</si>
  <si>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</si>
  <si>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</si>
  <si>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</si>
  <si>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</si>
  <si>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</si>
  <si>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</si>
  <si>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</si>
  <si>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</si>
  <si>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</si>
  <si>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</si>
  <si>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</si>
  <si>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</si>
  <si>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</si>
  <si>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</si>
  <si>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</si>
  <si>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</si>
  <si>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</si>
  <si>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</si>
  <si>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</si>
  <si>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</si>
  <si>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</si>
  <si>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</si>
  <si>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</si>
  <si>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</si>
  <si>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</si>
  <si>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</si>
  <si>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</si>
  <si>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</si>
  <si>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</si>
  <si>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</si>
  <si>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</si>
  <si>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</si>
  <si>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</si>
  <si>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</si>
  <si>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</si>
  <si>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</si>
  <si>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</si>
  <si>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</si>
  <si>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</si>
  <si>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</si>
  <si>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</si>
  <si>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</si>
  <si>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</si>
  <si>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</si>
  <si>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</si>
  <si>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</si>
  <si>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</si>
  <si>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</si>
  <si>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</si>
  <si>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</si>
  <si>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</si>
  <si>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</si>
  <si>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</si>
  <si>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</si>
  <si>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</si>
  <si>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</si>
  <si>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</si>
  <si>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</si>
  <si>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</si>
  <si>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</si>
  <si>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</si>
  <si>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</si>
  <si>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</si>
  <si>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</si>
  <si>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</si>
  <si>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</si>
  <si>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</si>
  <si>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</si>
  <si>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</si>
  <si>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</si>
  <si>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</si>
  <si>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</si>
  <si>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</si>
  <si>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</si>
  <si>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</si>
  <si>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</si>
  <si>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</si>
  <si>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</si>
  <si>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</si>
  <si>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</si>
  <si>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</si>
  <si>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</si>
  <si>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</si>
  <si>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</si>
  <si>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</si>
  <si>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</si>
  <si>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</si>
  <si>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</si>
  <si>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</si>
  <si>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</si>
  <si>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</si>
  <si>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</si>
  <si>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</si>
  <si>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</si>
  <si>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</si>
  <si>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</si>
  <si>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</si>
  <si>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</si>
  <si>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</si>
  <si>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</si>
  <si>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</si>
  <si>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</si>
  <si>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</si>
  <si>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</si>
  <si>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</si>
  <si>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</si>
  <si>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</si>
  <si>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</si>
  <si>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</si>
  <si>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</si>
  <si>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</si>
  <si>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</si>
  <si>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</si>
  <si>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</si>
  <si>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</si>
  <si>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</si>
  <si>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</si>
  <si>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</si>
  <si>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</si>
  <si>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</si>
  <si>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</si>
  <si>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</si>
  <si>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</si>
  <si>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</si>
  <si>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</si>
  <si>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</si>
  <si>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</si>
  <si>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</si>
  <si>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</si>
  <si>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</si>
  <si>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</si>
  <si>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</si>
  <si>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</si>
  <si>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</si>
  <si>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</si>
  <si>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</si>
  <si>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</si>
  <si>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</si>
  <si>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</si>
  <si>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</si>
  <si>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</si>
  <si>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</si>
  <si>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</si>
  <si>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</si>
  <si>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</si>
  <si>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</si>
  <si>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</si>
  <si>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</si>
  <si>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</si>
  <si>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</si>
  <si>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</si>
  <si>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</si>
  <si>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</si>
  <si>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</si>
  <si>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</si>
  <si>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</si>
  <si>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</si>
  <si>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</si>
  <si>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</si>
  <si>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</si>
  <si>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</si>
  <si>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</si>
  <si>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</si>
  <si>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</si>
  <si>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</si>
  <si>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</si>
  <si>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</si>
  <si>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</si>
  <si>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</si>
  <si>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</si>
  <si>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</si>
  <si>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</si>
  <si>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</si>
  <si>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</si>
  <si>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</si>
  <si>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</si>
  <si>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</si>
  <si>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</si>
  <si>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</si>
  <si>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</si>
  <si>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</si>
  <si>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</si>
  <si>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</si>
  <si>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</si>
  <si>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</si>
  <si>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</si>
  <si>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</si>
  <si>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</si>
  <si>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</si>
  <si>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</si>
  <si>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</si>
  <si>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</si>
  <si>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</si>
  <si>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</si>
  <si>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</si>
  <si>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</si>
  <si>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</si>
  <si>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</si>
  <si>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</si>
  <si>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</si>
  <si>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</si>
  <si>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</si>
  <si>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</si>
  <si>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</si>
  <si>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</si>
  <si>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</si>
  <si>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</si>
  <si>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</si>
  <si>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</si>
  <si>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</si>
  <si>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</si>
  <si>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</si>
  <si>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</si>
  <si>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</si>
  <si>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</si>
  <si>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</si>
  <si>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</si>
  <si>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</si>
  <si>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</si>
  <si>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</si>
  <si>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</si>
  <si>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</si>
  <si>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</si>
  <si>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</si>
  <si>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</si>
  <si>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</si>
  <si>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</si>
  <si>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</si>
  <si>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</si>
  <si>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</si>
  <si>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</si>
  <si>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</si>
  <si>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</si>
  <si>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</si>
  <si>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</si>
  <si>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</si>
  <si>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</si>
  <si>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</si>
  <si>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</si>
  <si>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</si>
  <si>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</si>
  <si>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</si>
  <si>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</si>
  <si>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</si>
  <si>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</si>
  <si>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</si>
  <si>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</si>
  <si>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</si>
  <si>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</si>
  <si>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</si>
  <si>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</si>
  <si>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</si>
  <si>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</si>
  <si>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</si>
  <si>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</si>
  <si>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</si>
  <si>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</si>
  <si>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</si>
  <si>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</si>
  <si>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</si>
  <si>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</si>
  <si>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</si>
  <si>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</si>
  <si>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</si>
  <si>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</si>
  <si>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</si>
  <si>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</si>
  <si>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</si>
  <si>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</si>
  <si>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</si>
  <si>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</si>
  <si>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</si>
  <si>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</si>
  <si>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</si>
  <si>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</si>
  <si>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</si>
  <si>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</si>
  <si>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</si>
  <si>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</si>
  <si>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</si>
  <si>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</si>
  <si>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</si>
  <si>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</si>
  <si>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</si>
  <si>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</si>
  <si>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</si>
  <si>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</si>
  <si>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</si>
  <si>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</si>
  <si>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</si>
  <si>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</si>
  <si>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</si>
  <si>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</si>
  <si>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</si>
  <si>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</si>
  <si>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</si>
  <si>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</si>
  <si>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</si>
  <si>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</si>
  <si>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</si>
  <si>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</si>
  <si>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</si>
  <si>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</si>
  <si>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</si>
  <si>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</si>
  <si>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</si>
  <si>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</si>
  <si>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</si>
  <si>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</si>
  <si>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</si>
  <si>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</si>
  <si>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</si>
  <si>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</si>
  <si>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</si>
  <si>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</si>
  <si>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</si>
  <si>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</si>
  <si>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</si>
  <si>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</si>
  <si>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</si>
  <si>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</si>
  <si>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</si>
  <si>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</si>
  <si>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</si>
  <si>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</si>
  <si>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</si>
  <si>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</si>
  <si>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</si>
  <si>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</si>
  <si>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</si>
  <si>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</si>
  <si>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</si>
  <si>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</si>
  <si>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</si>
  <si>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</si>
  <si>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</si>
  <si>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</si>
  <si>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</si>
  <si>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</si>
  <si>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</si>
  <si>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</si>
  <si>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</si>
  <si>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</si>
  <si>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</si>
  <si>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</si>
  <si>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</si>
  <si>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</si>
  <si>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</si>
  <si>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</si>
  <si>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</si>
  <si>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</si>
  <si>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</si>
  <si>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</si>
  <si>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</si>
  <si>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</si>
  <si>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</si>
  <si>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</si>
  <si>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</si>
  <si>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</si>
  <si>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</si>
  <si>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</si>
  <si>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</si>
  <si>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</si>
  <si>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</si>
  <si>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</si>
  <si>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</si>
  <si>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</si>
  <si>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</si>
  <si>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</si>
  <si>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</si>
  <si>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</si>
  <si>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</si>
  <si>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</si>
  <si>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</si>
  <si>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</si>
  <si>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</si>
  <si>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</si>
  <si>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</si>
  <si>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</si>
  <si>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</si>
  <si>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</si>
  <si>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</si>
  <si>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</si>
  <si>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</si>
  <si>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</si>
  <si>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</si>
  <si>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</si>
  <si>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</si>
  <si>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</si>
  <si>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</si>
  <si>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</si>
  <si>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</si>
  <si>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</si>
  <si>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</si>
  <si>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</si>
  <si>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</si>
  <si>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</si>
  <si>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</si>
  <si>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</si>
  <si>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</si>
  <si>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</si>
  <si>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</si>
  <si>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</si>
  <si>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</si>
  <si>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</si>
  <si>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</si>
  <si>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</si>
  <si>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</si>
  <si>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</si>
  <si>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</si>
  <si>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</si>
  <si>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</si>
  <si>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</si>
  <si>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</si>
  <si>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</si>
  <si>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</si>
  <si>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</si>
  <si>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</si>
  <si>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</si>
  <si>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</si>
  <si>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</si>
  <si>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</si>
  <si>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</si>
  <si>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</si>
  <si>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</si>
  <si>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</si>
  <si>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</si>
  <si>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</si>
  <si>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</si>
  <si>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</si>
  <si>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</si>
  <si>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</si>
  <si>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</si>
  <si>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</si>
  <si>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</si>
  <si>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</si>
  <si>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</si>
  <si>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</si>
  <si>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</si>
  <si>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</si>
  <si>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</si>
  <si>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</si>
  <si>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</si>
  <si>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</si>
  <si>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</si>
  <si>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</si>
  <si>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</si>
  <si>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</si>
  <si>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</si>
  <si>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</si>
  <si>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</si>
  <si>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</si>
  <si>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</si>
  <si>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</si>
  <si>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</si>
  <si>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</si>
  <si>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</si>
  <si>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</si>
  <si>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</si>
  <si>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</si>
  <si>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</si>
  <si>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</si>
  <si>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</si>
  <si>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</si>
  <si>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</si>
  <si>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</si>
  <si>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</si>
  <si>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</si>
  <si>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</si>
  <si>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</si>
  <si>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</si>
  <si>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</si>
  <si>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</si>
  <si>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</si>
  <si>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</si>
  <si>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</si>
  <si>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</si>
  <si>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</si>
  <si>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</si>
  <si>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</si>
  <si>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</si>
  <si>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</si>
  <si>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</si>
  <si>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</si>
  <si>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</si>
  <si>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</si>
  <si>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</si>
  <si>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</si>
  <si>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</si>
  <si>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</si>
  <si>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</si>
  <si>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</si>
  <si>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</si>
  <si>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</si>
  <si>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</si>
  <si>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</si>
  <si>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</si>
  <si>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</si>
  <si>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</si>
  <si>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</si>
  <si>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</si>
  <si>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</si>
  <si>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</si>
  <si>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</si>
  <si>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</si>
  <si>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</si>
  <si>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</si>
  <si>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</si>
  <si>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</si>
  <si>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</si>
  <si>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</si>
  <si>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</si>
  <si>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</si>
  <si>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</si>
  <si>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</si>
  <si>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</si>
  <si>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</si>
  <si>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</si>
  <si>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</si>
  <si>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</si>
  <si>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</si>
  <si>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</si>
  <si>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</si>
  <si>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</si>
  <si>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</si>
  <si>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</si>
  <si>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</si>
  <si>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</si>
  <si>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</si>
  <si>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</si>
  <si>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</si>
  <si>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</si>
  <si>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</si>
  <si>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</si>
  <si>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</si>
  <si>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</si>
  <si>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</si>
  <si>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</si>
  <si>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</si>
  <si>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</si>
  <si>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</si>
  <si>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</si>
  <si>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</si>
  <si>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</si>
  <si>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</si>
  <si>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</si>
  <si>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</si>
  <si>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</si>
  <si>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</si>
  <si>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</si>
  <si>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</si>
  <si>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</si>
  <si>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</si>
  <si>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</si>
  <si>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</si>
  <si>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</si>
  <si>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</si>
  <si>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</si>
  <si>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</si>
  <si>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</si>
  <si>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</si>
  <si>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</si>
  <si>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</si>
  <si>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</si>
  <si>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</si>
  <si>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</si>
  <si>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</si>
  <si>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</si>
  <si>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</si>
  <si>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</si>
  <si>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</si>
  <si>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</si>
  <si>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</si>
  <si>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</si>
  <si>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</si>
  <si>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</si>
  <si>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</si>
  <si>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</si>
  <si>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</si>
  <si>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</si>
  <si>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</si>
  <si>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</si>
  <si>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</si>
  <si>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</si>
  <si>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</si>
  <si>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</si>
  <si>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</si>
  <si>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</si>
  <si>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</si>
  <si>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</si>
  <si>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</si>
  <si>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</si>
  <si>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</si>
  <si>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</si>
  <si>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</si>
  <si>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</si>
  <si>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</si>
  <si>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</si>
  <si>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</si>
  <si>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</si>
  <si>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</si>
  <si>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</si>
  <si>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</si>
  <si>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</si>
  <si>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</si>
  <si>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</si>
  <si>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</si>
  <si>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</si>
  <si>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</si>
  <si>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</si>
  <si>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</si>
  <si>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</si>
  <si>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</si>
  <si>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</si>
  <si>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</si>
  <si>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</si>
  <si>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</si>
  <si>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</si>
  <si>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</si>
  <si>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</si>
  <si>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</si>
  <si>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</si>
  <si>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</si>
  <si>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</si>
  <si>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</si>
  <si>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</si>
  <si>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</si>
  <si>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</si>
  <si>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</si>
  <si>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</si>
  <si>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</si>
  <si>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</si>
  <si>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</si>
  <si>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</si>
  <si>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</si>
  <si>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</si>
  <si>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</si>
  <si>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</si>
  <si>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</si>
  <si>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</si>
  <si>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</si>
  <si>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</si>
  <si>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</si>
  <si>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</si>
  <si>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</si>
  <si>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</si>
  <si>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</si>
  <si>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</si>
  <si>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</si>
  <si>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</si>
  <si>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</si>
  <si>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</si>
  <si>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</si>
  <si>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</si>
  <si>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</si>
  <si>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</si>
  <si>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</si>
  <si>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</si>
  <si>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</si>
  <si>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</si>
  <si>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</si>
  <si>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</si>
  <si>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</si>
  <si>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</si>
  <si>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</si>
  <si>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</si>
  <si>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</si>
  <si>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</si>
  <si>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</si>
  <si>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</si>
  <si>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</si>
  <si>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</si>
  <si>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</si>
  <si>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</si>
  <si>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</si>
  <si>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</si>
  <si>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</si>
  <si>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</si>
  <si>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</si>
  <si>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</si>
  <si>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</si>
  <si>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</si>
  <si>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</si>
  <si>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</si>
  <si>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</si>
  <si>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</si>
  <si>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</si>
  <si>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</si>
  <si>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</si>
  <si>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</si>
  <si>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</si>
  <si>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</si>
  <si>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</si>
  <si>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</si>
  <si>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</si>
  <si>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</si>
  <si>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</si>
  <si>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</si>
  <si>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</si>
  <si>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</si>
  <si>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</si>
  <si>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</si>
  <si>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</si>
  <si>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</si>
  <si>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</si>
  <si>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</si>
  <si>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</si>
  <si>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</si>
  <si>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</si>
  <si>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</si>
  <si>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</si>
  <si>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</si>
  <si>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</si>
  <si>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</si>
  <si>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</si>
  <si>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</si>
  <si>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</si>
  <si>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</si>
  <si>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</si>
  <si>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</si>
  <si>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</si>
  <si>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</si>
  <si>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</si>
  <si>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</si>
  <si>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</si>
  <si>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</si>
  <si>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</si>
  <si>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</si>
  <si>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</si>
  <si>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</si>
  <si>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</si>
  <si>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</si>
  <si>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</si>
  <si>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</si>
  <si>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</si>
  <si>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</si>
  <si>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</si>
  <si>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</si>
  <si>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</si>
  <si>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</si>
  <si>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</si>
  <si>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</si>
  <si>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</si>
  <si>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</si>
  <si>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</si>
  <si>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</si>
  <si>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</si>
  <si>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</si>
  <si>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</si>
  <si>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</si>
  <si>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</si>
  <si>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</si>
  <si>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</si>
  <si>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</si>
  <si>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</si>
  <si>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</si>
  <si>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</si>
  <si>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</si>
  <si>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</si>
  <si>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</si>
  <si>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</si>
  <si>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</si>
  <si>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</si>
  <si>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</si>
  <si>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</si>
  <si>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</si>
  <si>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</si>
  <si>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</si>
  <si>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</si>
  <si>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</si>
  <si>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</si>
  <si>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</si>
  <si>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</si>
  <si>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</si>
  <si>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</si>
  <si>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</si>
  <si>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</si>
  <si>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</si>
  <si>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</si>
  <si>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</si>
  <si>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</si>
  <si>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</si>
  <si>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</si>
  <si>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</si>
  <si>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</si>
  <si>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</si>
  <si>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</si>
  <si>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</si>
  <si>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</si>
  <si>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</si>
  <si>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</si>
  <si>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</si>
  <si>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</si>
  <si>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</si>
  <si>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</si>
  <si>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</si>
  <si>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</si>
  <si>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</si>
  <si>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</si>
  <si>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</si>
  <si>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</si>
  <si>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</si>
  <si>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</si>
  <si>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</si>
  <si>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</si>
  <si>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</si>
  <si>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</si>
  <si>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</si>
  <si>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</si>
  <si>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</si>
  <si>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</si>
  <si>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</si>
  <si>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</si>
  <si>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</si>
  <si>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</si>
  <si>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</si>
  <si>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</si>
  <si>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</si>
  <si>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</si>
  <si>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</si>
  <si>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</si>
  <si>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</si>
  <si>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</si>
  <si>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</si>
  <si>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</si>
  <si>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</si>
  <si>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</si>
  <si>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</si>
  <si>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</si>
  <si>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</si>
  <si>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</si>
  <si>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</si>
  <si>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</si>
  <si>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</si>
  <si>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</si>
  <si>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</si>
  <si>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</si>
  <si>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</si>
  <si>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</si>
  <si>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</si>
  <si>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</si>
  <si>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</si>
  <si>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</si>
  <si>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</si>
  <si>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</si>
  <si>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</si>
  <si>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</si>
  <si>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</si>
  <si>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</si>
  <si>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</si>
  <si>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</si>
  <si>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</si>
  <si>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</si>
  <si>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</si>
  <si>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</si>
  <si>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</si>
  <si>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</si>
  <si>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</si>
  <si>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</si>
  <si>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</si>
  <si>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</si>
  <si>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</si>
  <si>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</si>
  <si>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</si>
  <si>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</si>
  <si>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</si>
  <si>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</si>
  <si>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</si>
  <si>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</si>
  <si>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</si>
  <si>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</si>
  <si>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</si>
  <si>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</si>
  <si>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</si>
  <si>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</si>
  <si>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</si>
  <si>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</si>
  <si>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</si>
  <si>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</si>
  <si>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</si>
  <si>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</si>
  <si>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</si>
  <si>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</si>
  <si>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</si>
  <si>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</si>
  <si>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</si>
  <si>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</si>
  <si>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</si>
  <si>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</si>
  <si>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</si>
  <si>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</si>
  <si>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</si>
  <si>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</si>
  <si>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</si>
  <si>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</si>
  <si>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</si>
  <si>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</si>
  <si>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</si>
  <si>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</si>
  <si>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</si>
  <si>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</si>
  <si>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</si>
  <si>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</si>
  <si>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</si>
  <si>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</si>
  <si>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</si>
  <si>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</si>
  <si>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</si>
  <si>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</si>
  <si>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</si>
  <si>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</si>
  <si>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</si>
  <si>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</si>
  <si>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</si>
  <si>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</si>
  <si>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</si>
  <si>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</si>
  <si>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</si>
  <si>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</si>
  <si>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</si>
  <si>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</si>
  <si>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</si>
  <si>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</si>
  <si>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</si>
  <si>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</si>
  <si>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</si>
  <si>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</si>
  <si>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</si>
  <si>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</si>
  <si>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</si>
  <si>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</si>
  <si>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</si>
  <si>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</si>
  <si>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</si>
  <si>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</si>
  <si>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</si>
  <si>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</si>
  <si>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</si>
  <si>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</si>
  <si>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</si>
  <si>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</si>
  <si>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</si>
  <si>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</si>
  <si>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</si>
  <si>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</si>
  <si>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</si>
  <si>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</si>
  <si>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</si>
  <si>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</si>
  <si>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</si>
  <si>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</si>
  <si>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</si>
  <si>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</si>
  <si>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</si>
  <si>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</si>
  <si>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</si>
  <si>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</si>
  <si>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</si>
  <si>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</si>
  <si>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</si>
  <si>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</si>
  <si>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</si>
  <si>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</si>
  <si>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</si>
  <si>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</si>
  <si>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</si>
  <si>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</si>
  <si>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</si>
  <si>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</si>
  <si>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</si>
  <si>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</si>
  <si>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</si>
  <si>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</si>
  <si>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</si>
  <si>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</si>
  <si>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</si>
  <si>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</si>
  <si>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</si>
  <si>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</si>
  <si>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</si>
  <si>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</si>
  <si>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</si>
  <si>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</si>
  <si>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</si>
  <si>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</si>
  <si>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</si>
  <si>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</si>
  <si>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</si>
  <si>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</si>
  <si>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</si>
  <si>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</si>
  <si>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</si>
  <si>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</si>
  <si>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</si>
  <si>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</si>
  <si>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</si>
  <si>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</si>
  <si>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</si>
  <si>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</si>
  <si>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</si>
  <si>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</si>
  <si>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</si>
  <si>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</si>
  <si>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</si>
  <si>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</si>
  <si>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</si>
  <si>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</si>
  <si>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</si>
  <si>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</si>
  <si>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</si>
  <si>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</si>
  <si>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</si>
  <si>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</si>
  <si>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</si>
  <si>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</si>
  <si>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</si>
  <si>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</si>
  <si>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</si>
  <si>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</si>
  <si>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</si>
  <si>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</si>
  <si>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</si>
  <si>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</si>
  <si>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</si>
  <si>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</si>
  <si>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</si>
  <si>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</si>
  <si>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</si>
  <si>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</si>
  <si>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</si>
  <si>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</si>
  <si>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</si>
  <si>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</si>
  <si>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</si>
  <si>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</si>
  <si>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</si>
  <si>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</si>
  <si>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</si>
  <si>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</si>
  <si>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</si>
  <si>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</si>
  <si>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</si>
  <si>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</si>
  <si>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</si>
  <si>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</si>
  <si>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</si>
  <si>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</si>
  <si>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</si>
  <si>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</si>
  <si>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</si>
  <si>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</si>
  <si>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</si>
  <si>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</si>
  <si>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</si>
  <si>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</si>
  <si>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</si>
  <si>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</si>
  <si>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</si>
  <si>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</si>
  <si>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</si>
  <si>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</si>
  <si>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</si>
  <si>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</si>
  <si>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</si>
  <si>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</si>
  <si>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</si>
  <si>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</si>
  <si>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</si>
  <si>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</si>
  <si>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</si>
  <si>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</si>
  <si>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</si>
  <si>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</si>
  <si>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</si>
  <si>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</si>
  <si>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</si>
  <si>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</si>
  <si>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</si>
  <si>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</si>
  <si>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</si>
  <si>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</si>
  <si>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</si>
  <si>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</si>
  <si>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</si>
  <si>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</si>
  <si>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</si>
  <si>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</si>
  <si>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</si>
  <si>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</si>
  <si>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</si>
  <si>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</si>
  <si>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</si>
  <si>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</si>
  <si>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</si>
  <si>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</si>
  <si>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</si>
  <si>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</si>
  <si>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</si>
  <si>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</si>
  <si>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</si>
  <si>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</si>
  <si>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</si>
  <si>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</si>
  <si>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</si>
  <si>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</si>
  <si>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</si>
  <si>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</si>
  <si>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</si>
  <si>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</si>
  <si>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</si>
  <si>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</si>
  <si>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</si>
  <si>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</si>
  <si>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</si>
  <si>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</si>
  <si>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</si>
  <si>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</si>
  <si>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</si>
  <si>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</si>
  <si>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</si>
  <si>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</si>
  <si>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</si>
  <si>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</si>
  <si>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</si>
  <si>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</si>
  <si>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</si>
  <si>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</si>
  <si>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</si>
  <si>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</si>
  <si>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</si>
  <si>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</si>
  <si>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</si>
  <si>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</si>
  <si>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</si>
  <si>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</si>
  <si>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</si>
  <si>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</si>
  <si>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</si>
  <si>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</si>
  <si>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</si>
  <si>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</si>
  <si>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</si>
  <si>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</si>
  <si>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</si>
  <si>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</si>
  <si>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</si>
  <si>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</si>
  <si>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</si>
  <si>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</si>
  <si>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</si>
  <si>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</si>
  <si>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</si>
  <si>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</si>
  <si>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</si>
  <si>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</si>
  <si>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</si>
  <si>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</si>
  <si>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</si>
  <si>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</si>
  <si>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</si>
  <si>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</si>
  <si>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</si>
  <si>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</si>
  <si>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</si>
  <si>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</si>
  <si>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</si>
  <si>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</si>
  <si>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</si>
  <si>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</si>
  <si>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</si>
  <si>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</si>
  <si>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</si>
  <si>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</si>
  <si>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</si>
  <si>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</si>
  <si>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</si>
  <si>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</si>
  <si>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</si>
  <si>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</si>
  <si>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</si>
  <si>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</si>
  <si>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</si>
  <si>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</si>
  <si>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</si>
  <si>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</si>
  <si>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</si>
  <si>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</si>
  <si>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</si>
  <si>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</si>
  <si>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</si>
  <si>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</si>
  <si>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</si>
  <si>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</si>
  <si>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</si>
  <si>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</si>
  <si>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</si>
  <si>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</si>
  <si>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</si>
  <si>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</si>
  <si>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</si>
  <si>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</si>
  <si>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</si>
  <si>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</si>
  <si>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</si>
  <si>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</si>
  <si>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</si>
  <si>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</si>
  <si>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</si>
  <si>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</si>
  <si>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</si>
  <si>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</si>
  <si>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</si>
  <si>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</si>
  <si>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</si>
  <si>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</si>
  <si>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</si>
  <si>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</si>
  <si>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</si>
  <si>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</si>
  <si>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</si>
  <si>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</si>
  <si>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</si>
  <si>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</si>
  <si>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</si>
  <si>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</si>
  <si>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</si>
  <si>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</si>
  <si>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</si>
  <si>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</si>
  <si>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</si>
  <si>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</si>
  <si>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</si>
  <si>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</si>
  <si>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</si>
  <si>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</si>
  <si>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</si>
  <si>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</si>
  <si>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</si>
  <si>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</si>
  <si>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</si>
  <si>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</si>
  <si>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</si>
  <si>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</si>
  <si>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</si>
  <si>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</si>
  <si>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</si>
  <si>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</si>
  <si>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</si>
  <si>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</si>
  <si>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</si>
  <si>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</si>
  <si>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</si>
  <si>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</si>
  <si>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</si>
  <si>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</si>
  <si>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</si>
  <si>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</si>
  <si>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</si>
  <si>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</si>
  <si>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</si>
  <si>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</si>
  <si>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</si>
  <si>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</si>
  <si>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</si>
  <si>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</si>
  <si>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</si>
  <si>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</si>
  <si>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</si>
  <si>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</si>
  <si>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</si>
  <si>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</si>
  <si>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</si>
  <si>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</si>
  <si>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</si>
  <si>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</si>
  <si>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</si>
  <si>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</si>
  <si>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</si>
  <si>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</si>
  <si>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</si>
  <si>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</si>
  <si>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</si>
  <si>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</si>
  <si>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</si>
  <si>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</si>
  <si>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</si>
  <si>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</si>
  <si>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</si>
  <si>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</si>
  <si>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</si>
  <si>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</si>
  <si>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</si>
  <si>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</si>
  <si>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</si>
  <si>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</si>
  <si>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</si>
  <si>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</si>
  <si>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</si>
  <si>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</si>
  <si>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</si>
  <si>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</si>
  <si>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</si>
  <si>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</si>
  <si>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</si>
  <si>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</si>
  <si>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</si>
  <si>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</si>
  <si>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</si>
  <si>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</si>
  <si>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</si>
  <si>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</si>
  <si>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</si>
  <si>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</si>
  <si>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</si>
  <si>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</si>
  <si>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</si>
  <si>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</si>
  <si>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</si>
  <si>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</si>
  <si>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</si>
  <si>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</si>
  <si>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</si>
  <si>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</si>
  <si>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</si>
  <si>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</si>
  <si>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</si>
  <si>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</si>
  <si>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</si>
  <si>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</si>
  <si>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</si>
  <si>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</si>
  <si>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</si>
  <si>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</si>
  <si>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</si>
  <si>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</si>
  <si>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</si>
  <si>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</si>
  <si>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</si>
  <si>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</si>
  <si>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</si>
  <si>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</si>
  <si>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</si>
  <si>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</si>
  <si>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</si>
  <si>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</si>
  <si>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</si>
  <si>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</si>
  <si>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</si>
  <si>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</si>
  <si>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</si>
  <si>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</si>
  <si>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</si>
  <si>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</si>
  <si>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</si>
  <si>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</si>
  <si>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</si>
  <si>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</si>
  <si>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</si>
  <si>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</si>
  <si>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</si>
  <si>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</si>
  <si>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</si>
  <si>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</si>
  <si>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</si>
  <si>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</si>
  <si>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</si>
  <si>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</si>
  <si>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</si>
  <si>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</si>
  <si>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</si>
  <si>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</si>
  <si>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</si>
  <si>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</si>
  <si>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</si>
  <si>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</si>
  <si>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</si>
  <si>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</si>
  <si>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</si>
  <si>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</si>
  <si>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</si>
  <si>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</si>
  <si>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</si>
  <si>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</si>
  <si>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</si>
  <si>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</si>
  <si>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</si>
  <si>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</si>
  <si>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</si>
  <si>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</si>
  <si>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</si>
  <si>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</si>
  <si>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</si>
  <si>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</si>
  <si>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</si>
  <si>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</si>
  <si>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</si>
  <si>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</si>
  <si>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</si>
  <si>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</si>
  <si>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</si>
  <si>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</si>
  <si>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</si>
  <si>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</si>
  <si>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</si>
  <si>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</si>
  <si>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</si>
  <si>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</si>
  <si>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</si>
  <si>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</si>
  <si>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</si>
  <si>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</si>
  <si>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</si>
  <si>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</si>
  <si>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</si>
  <si>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</si>
  <si>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</si>
  <si>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</si>
  <si>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</si>
  <si>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</si>
  <si>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</si>
  <si>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</si>
  <si>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</si>
  <si>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</si>
  <si>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</si>
  <si>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</si>
  <si>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</si>
  <si>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</si>
  <si>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</si>
  <si>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</si>
  <si>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</si>
  <si>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</si>
  <si>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</si>
  <si>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</si>
  <si>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</si>
  <si>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</si>
  <si>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</si>
  <si>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</si>
  <si>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</si>
  <si>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</si>
  <si>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</si>
  <si>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</si>
  <si>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</si>
  <si>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</si>
  <si>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</si>
  <si>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</si>
  <si>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</si>
  <si>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</si>
  <si>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</si>
  <si>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</si>
  <si>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</si>
  <si>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</si>
  <si>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</si>
  <si>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</si>
  <si>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</si>
  <si>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</si>
  <si>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</si>
  <si>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</si>
  <si>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</si>
  <si>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</si>
  <si>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</si>
  <si>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</si>
  <si>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</si>
  <si>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</si>
  <si>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</si>
  <si>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</si>
  <si>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</si>
  <si>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</si>
  <si>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</si>
  <si>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</si>
  <si>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</si>
  <si>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</si>
  <si>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</si>
  <si>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</si>
  <si>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</si>
  <si>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</si>
  <si>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</si>
  <si>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</si>
  <si>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</si>
  <si>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</si>
  <si>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</si>
  <si>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</si>
  <si>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</si>
  <si>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</si>
  <si>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</si>
  <si>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</si>
  <si>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</si>
  <si>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</si>
  <si>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</si>
  <si>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</si>
  <si>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</si>
  <si>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</si>
  <si>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</si>
  <si>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</si>
  <si>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</si>
  <si>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</si>
  <si>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</si>
  <si>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</si>
  <si>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</si>
  <si>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</si>
  <si>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</si>
  <si>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</si>
  <si>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</si>
  <si>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</si>
  <si>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</si>
  <si>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</si>
  <si>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</si>
  <si>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</si>
  <si>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</si>
  <si>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</si>
  <si>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</si>
  <si>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</si>
  <si>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</si>
  <si>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</si>
  <si>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</si>
  <si>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</si>
  <si>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</si>
  <si>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</si>
  <si>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</si>
  <si>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</si>
  <si>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</si>
  <si>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</si>
  <si>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</si>
  <si>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</si>
  <si>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</si>
  <si>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</si>
  <si>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</si>
  <si>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</si>
  <si>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</si>
  <si>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</si>
  <si>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</si>
  <si>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</si>
  <si>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</si>
  <si>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</si>
  <si>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</si>
  <si>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</si>
  <si>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</si>
  <si>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</si>
  <si>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</si>
  <si>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</si>
  <si>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</si>
  <si>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</si>
  <si>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</si>
  <si>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</si>
  <si>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</si>
  <si>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</si>
  <si>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</si>
  <si>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</si>
  <si>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</si>
  <si>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</si>
  <si>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</si>
  <si>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</si>
  <si>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</si>
  <si>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</si>
  <si>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</si>
  <si>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</si>
  <si>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</si>
  <si>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</si>
  <si>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</si>
  <si>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</si>
  <si>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</si>
  <si>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</si>
  <si>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</si>
  <si>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</si>
  <si>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</si>
  <si>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</si>
  <si>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</si>
  <si>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</si>
  <si>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</si>
  <si>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</si>
  <si>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</si>
  <si>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</si>
  <si>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</si>
  <si>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</si>
  <si>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</si>
  <si>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</si>
  <si>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</si>
  <si>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</si>
  <si>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</si>
  <si>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</si>
  <si>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</si>
  <si>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</si>
  <si>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</si>
  <si>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</si>
  <si>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</si>
  <si>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</si>
  <si>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</si>
  <si>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</si>
  <si>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</si>
  <si>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</si>
  <si>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</si>
  <si>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</si>
  <si>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</si>
  <si>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</si>
  <si>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</si>
  <si>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</si>
  <si>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</si>
  <si>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</si>
  <si>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</si>
  <si>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</si>
  <si>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</si>
  <si>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</si>
  <si>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</si>
  <si>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</si>
  <si>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</si>
  <si>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</si>
  <si>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</si>
  <si>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</si>
  <si>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</si>
  <si>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</si>
  <si>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</si>
  <si>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</si>
  <si>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</si>
  <si>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</si>
  <si>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</si>
  <si>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</si>
  <si>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</si>
  <si>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</si>
  <si>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</si>
  <si>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</si>
  <si>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</si>
  <si>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</si>
  <si>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</si>
  <si>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</si>
  <si>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</si>
  <si>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</si>
  <si>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</si>
  <si>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</si>
  <si>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</si>
  <si>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</si>
  <si>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</si>
  <si>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</si>
  <si>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</si>
  <si>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</si>
  <si>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</si>
  <si>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</si>
  <si>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</si>
  <si>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</si>
  <si>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</si>
  <si>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</si>
  <si>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</si>
  <si>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</si>
  <si>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</si>
  <si>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</si>
  <si>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</si>
  <si>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</si>
  <si>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</si>
  <si>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</si>
  <si>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</si>
  <si>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</si>
  <si>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</si>
  <si>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</si>
  <si>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</si>
  <si>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</si>
  <si>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</si>
  <si>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</si>
  <si>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</si>
  <si>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</si>
  <si>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</si>
  <si>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</si>
  <si>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</si>
  <si>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</si>
  <si>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</si>
  <si>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</si>
  <si>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</si>
  <si>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</si>
  <si>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</si>
  <si>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</si>
  <si>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</si>
  <si>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</si>
  <si>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</si>
  <si>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</si>
  <si>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</si>
  <si>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</si>
  <si>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</si>
  <si>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</si>
  <si>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</si>
  <si>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</si>
  <si>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</si>
  <si>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</si>
  <si>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</si>
  <si>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</si>
  <si>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</si>
  <si>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</si>
  <si>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</si>
  <si>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</si>
  <si>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</si>
  <si>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</si>
  <si>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</si>
  <si>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</si>
  <si>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</si>
  <si>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</si>
  <si>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</si>
  <si>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</si>
  <si>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</si>
  <si>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</si>
  <si>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</si>
  <si>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</si>
  <si>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</si>
  <si>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</si>
  <si>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</si>
  <si>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</si>
  <si>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</si>
  <si>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</si>
  <si>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</si>
  <si>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</si>
  <si>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</si>
  <si>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</si>
  <si>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</si>
  <si>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</si>
  <si>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</si>
  <si>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</si>
  <si>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</si>
  <si>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</si>
  <si>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</si>
  <si>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</si>
  <si>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</si>
  <si>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</si>
  <si>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</si>
  <si>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</si>
  <si>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</si>
  <si>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</si>
  <si>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</si>
  <si>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</si>
  <si>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</si>
  <si>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</si>
  <si>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</si>
  <si>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</si>
  <si>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</si>
  <si>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</si>
  <si>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</si>
  <si>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</si>
  <si>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</si>
  <si>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</si>
  <si>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</si>
  <si>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</si>
  <si>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</si>
  <si>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</si>
  <si>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</si>
  <si>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</si>
  <si>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</si>
  <si>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</si>
  <si>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</si>
  <si>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</si>
  <si>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</si>
  <si>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</si>
  <si>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</si>
  <si>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</si>
  <si>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</si>
  <si>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</si>
  <si>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</si>
  <si>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</si>
  <si>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</si>
  <si>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</si>
  <si>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</si>
  <si>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</si>
  <si>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</si>
  <si>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</si>
  <si>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</si>
  <si>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</si>
  <si>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</si>
  <si>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</si>
  <si>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</si>
  <si>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</si>
  <si>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</si>
  <si>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</si>
  <si>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</si>
  <si>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</si>
  <si>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</si>
  <si>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</si>
  <si>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</si>
  <si>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</si>
  <si>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</si>
  <si>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</si>
  <si>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</si>
  <si>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</si>
  <si>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</si>
  <si>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</si>
  <si>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</si>
  <si>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</si>
  <si>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</si>
  <si>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</si>
  <si>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</si>
  <si>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</si>
  <si>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</si>
  <si>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</si>
  <si>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</si>
  <si>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</si>
  <si>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</si>
  <si>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</si>
  <si>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</si>
  <si>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</si>
  <si>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</si>
  <si>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</si>
  <si>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</si>
  <si>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</si>
  <si>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</si>
  <si>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</si>
  <si>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</si>
  <si>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</si>
  <si>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</si>
  <si>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</si>
  <si>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</si>
  <si>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</si>
  <si>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</si>
  <si>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</si>
  <si>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</si>
  <si>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</si>
  <si>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</si>
  <si>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</si>
  <si>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</si>
  <si>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</si>
  <si>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</si>
  <si>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</si>
  <si>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</si>
  <si>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</si>
  <si>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</si>
  <si>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</si>
  <si>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</si>
  <si>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</si>
  <si>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</si>
  <si>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</si>
  <si>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</si>
  <si>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</si>
  <si>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</si>
  <si>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</si>
  <si>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</si>
  <si>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</si>
  <si>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</si>
  <si>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</si>
  <si>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</si>
  <si>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</si>
  <si>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</si>
  <si>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</si>
  <si>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</si>
  <si>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</si>
  <si>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</si>
  <si>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</si>
  <si>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</si>
  <si>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</si>
  <si>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</si>
  <si>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</si>
  <si>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</si>
  <si>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</si>
  <si>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</si>
  <si>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</si>
  <si>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</si>
  <si>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</si>
  <si>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</si>
  <si>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</si>
  <si>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</si>
  <si>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</si>
  <si>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</si>
  <si>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</si>
  <si>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</si>
  <si>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</si>
  <si>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</si>
  <si>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</si>
  <si>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</si>
  <si>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</si>
  <si>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</si>
  <si>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</si>
  <si>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</si>
  <si>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</si>
  <si>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</si>
  <si>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</si>
  <si>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</si>
  <si>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</si>
  <si>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</si>
  <si>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</si>
  <si>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</si>
  <si>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</si>
  <si>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</si>
  <si>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</si>
  <si>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</si>
  <si>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</si>
  <si>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</si>
  <si>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</si>
  <si>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</si>
  <si>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</si>
  <si>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</si>
  <si>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</si>
  <si>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</si>
  <si>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</si>
  <si>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</si>
  <si>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</si>
  <si>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</si>
  <si>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</si>
  <si>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</si>
  <si>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</si>
  <si>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</si>
  <si>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</si>
  <si>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</si>
  <si>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</si>
  <si>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</si>
  <si>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</si>
  <si>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</si>
  <si>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</si>
  <si>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</si>
  <si>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</si>
  <si>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</si>
  <si>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</si>
  <si>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</si>
  <si>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</si>
  <si>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</si>
  <si>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</si>
  <si>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</si>
  <si>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</si>
  <si>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</si>
  <si>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</si>
  <si>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</si>
  <si>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</si>
  <si>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</si>
  <si>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</si>
  <si>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</si>
  <si>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</si>
  <si>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</si>
  <si>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</si>
  <si>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</si>
  <si>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</si>
  <si>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</si>
  <si>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</si>
  <si>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</si>
  <si>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</si>
  <si>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</si>
  <si>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</si>
  <si>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</si>
  <si>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</si>
  <si>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</si>
  <si>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</si>
  <si>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</si>
  <si>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</si>
  <si>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</si>
  <si>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</si>
  <si>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</si>
  <si>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</si>
  <si>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</si>
  <si>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</si>
  <si>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</si>
  <si>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</si>
  <si>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</si>
  <si>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</si>
  <si>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</si>
  <si>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</si>
  <si>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</si>
  <si>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</si>
  <si>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</si>
  <si>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</si>
  <si>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</si>
  <si>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</si>
  <si>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</si>
  <si>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</si>
  <si>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</si>
  <si>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</si>
  <si>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</si>
  <si>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</si>
  <si>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</si>
  <si>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</si>
  <si>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</si>
  <si>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</si>
  <si>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</si>
  <si>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</si>
  <si>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</si>
  <si>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</si>
  <si>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</si>
  <si>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</si>
  <si>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</si>
  <si>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</si>
  <si>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</si>
  <si>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</si>
  <si>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</si>
  <si>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</si>
  <si>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</si>
  <si>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</si>
  <si>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</si>
  <si>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</si>
  <si>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</si>
  <si>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</si>
  <si>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</si>
  <si>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</si>
  <si>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</si>
  <si>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</si>
  <si>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</si>
  <si>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</si>
  <si>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</si>
  <si>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</si>
  <si>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</si>
  <si>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</si>
  <si>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</si>
  <si>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</si>
  <si>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</si>
  <si>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</si>
  <si>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</si>
  <si>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</si>
  <si>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</si>
  <si>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</si>
  <si>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</si>
  <si>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</si>
  <si>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</si>
  <si>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</si>
  <si>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</si>
  <si>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</si>
  <si>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</si>
  <si>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</si>
  <si>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</si>
  <si>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</si>
  <si>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</si>
  <si>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</si>
  <si>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</si>
  <si>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</si>
  <si>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</si>
  <si>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</si>
  <si>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</si>
  <si>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</si>
  <si>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</si>
  <si>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</si>
  <si>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</si>
  <si>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</si>
  <si>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</si>
  <si>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</si>
  <si>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</si>
  <si>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</si>
  <si>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</si>
  <si>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</si>
  <si>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</si>
  <si>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</si>
  <si>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</si>
  <si>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</si>
  <si>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</si>
  <si>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</si>
  <si>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</si>
  <si>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</si>
  <si>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</si>
  <si>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</si>
  <si>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</si>
  <si>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</si>
  <si>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</si>
  <si>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</si>
  <si>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</si>
  <si>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</si>
  <si>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</si>
  <si>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</si>
  <si>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</si>
  <si>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</si>
  <si>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</si>
  <si>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</si>
  <si>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</si>
  <si>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</si>
  <si>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</si>
  <si>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</si>
  <si>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</si>
  <si>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</si>
  <si>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</si>
  <si>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</si>
  <si>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</si>
  <si>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</si>
  <si>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</si>
  <si>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</si>
  <si>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</si>
  <si>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</si>
  <si>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</si>
  <si>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</si>
  <si>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</si>
  <si>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</si>
  <si>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</si>
  <si>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</si>
  <si>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</si>
  <si>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</si>
  <si>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</si>
  <si>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</si>
  <si>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</si>
  <si>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</si>
  <si>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</si>
  <si>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</si>
  <si>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</si>
  <si>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</si>
  <si>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</si>
  <si>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</si>
  <si>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</si>
  <si>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</si>
  <si>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</si>
  <si>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</si>
  <si>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</si>
  <si>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</si>
  <si>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</si>
  <si>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</si>
  <si>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</si>
  <si>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</si>
  <si>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</si>
  <si>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</si>
  <si>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</si>
  <si>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</si>
  <si>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</si>
  <si>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</si>
  <si>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</si>
  <si>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</si>
  <si>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</si>
  <si>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</si>
  <si>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</si>
  <si>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</si>
  <si>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</si>
  <si>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</si>
  <si>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</si>
  <si>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</si>
  <si>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</si>
  <si>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</si>
  <si>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</si>
  <si>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</si>
  <si>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</si>
  <si>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</si>
  <si>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</si>
  <si>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</si>
  <si>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</si>
  <si>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</si>
  <si>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</si>
  <si>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</si>
  <si>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</si>
  <si>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</si>
  <si>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</si>
  <si>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</si>
  <si>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</si>
  <si>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</si>
  <si>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</si>
  <si>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</si>
  <si>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</si>
  <si>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</si>
  <si>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</si>
  <si>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</si>
  <si>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</si>
  <si>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</si>
  <si>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</si>
  <si>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</si>
  <si>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</si>
  <si>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</si>
  <si>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</si>
  <si>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</si>
  <si>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</si>
  <si>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</si>
  <si>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</si>
  <si>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</si>
  <si>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</si>
  <si>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</si>
  <si>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</si>
  <si>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</si>
  <si>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</si>
  <si>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</si>
  <si>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</si>
  <si>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</si>
  <si>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</si>
  <si>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</si>
  <si>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</si>
  <si>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</si>
  <si>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</si>
  <si>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</si>
  <si>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</si>
  <si>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</si>
  <si>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</si>
  <si>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</si>
  <si>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</si>
  <si>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</si>
  <si>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</si>
  <si>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</si>
  <si>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</si>
  <si>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</si>
  <si>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</si>
  <si>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</si>
  <si>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</si>
  <si>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</si>
  <si>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</si>
  <si>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</si>
  <si>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</si>
  <si>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</si>
  <si>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</si>
  <si>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</si>
  <si>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</si>
  <si>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</si>
  <si>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</si>
  <si>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</si>
  <si>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</si>
  <si>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</si>
  <si>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</si>
  <si>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</si>
  <si>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</si>
  <si>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</si>
  <si>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</si>
  <si>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</si>
  <si>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</si>
  <si>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</si>
  <si>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</si>
  <si>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</si>
  <si>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</si>
  <si>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</si>
  <si>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</si>
  <si>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</si>
  <si>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</si>
  <si>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</si>
  <si>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</si>
  <si>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</si>
  <si>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</si>
  <si>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</si>
  <si>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</si>
  <si>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</si>
  <si>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</si>
  <si>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</si>
  <si>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</si>
  <si>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</si>
  <si>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</si>
  <si>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</si>
  <si>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</si>
  <si>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</si>
  <si>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</si>
  <si>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</si>
  <si>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</si>
  <si>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</si>
  <si>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</si>
  <si>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</si>
  <si>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</si>
  <si>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</si>
  <si>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</si>
  <si>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</si>
  <si>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</si>
  <si>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</si>
  <si>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</si>
  <si>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</si>
  <si>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</si>
  <si>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</si>
  <si>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</si>
  <si>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</si>
  <si>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</si>
  <si>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</si>
  <si>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</si>
  <si>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</si>
  <si>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</si>
  <si>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</si>
  <si>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</si>
  <si>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</si>
  <si>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</si>
  <si>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</si>
  <si>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</si>
  <si>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</si>
  <si>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</si>
  <si>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</si>
  <si>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</si>
  <si>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</si>
  <si>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</si>
  <si>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</si>
  <si>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</si>
  <si>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</si>
  <si>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</si>
  <si>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</si>
  <si>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</si>
  <si>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</si>
  <si>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</si>
  <si>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</si>
  <si>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</si>
  <si>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</si>
  <si>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</si>
  <si>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</si>
  <si>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</si>
  <si>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</si>
  <si>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</si>
  <si>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</si>
  <si>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</si>
  <si>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</si>
  <si>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</si>
  <si>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</si>
  <si>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</si>
  <si>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</si>
  <si>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</si>
  <si>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</si>
  <si>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</si>
  <si>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</si>
  <si>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</si>
  <si>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</si>
  <si>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</si>
  <si>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</si>
  <si>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</si>
  <si>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</si>
  <si>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</si>
  <si>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</si>
  <si>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</si>
  <si>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</si>
  <si>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</si>
  <si>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</si>
  <si>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</si>
  <si>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</si>
  <si>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</si>
  <si>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</si>
  <si>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</si>
  <si>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</si>
  <si>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</si>
  <si>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</si>
  <si>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</si>
  <si>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</si>
  <si>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</si>
  <si>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</si>
  <si>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</si>
  <si>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</si>
  <si>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</si>
  <si>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</si>
  <si>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</si>
  <si>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</si>
  <si>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</si>
  <si>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</si>
  <si>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</si>
  <si>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</si>
  <si>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</si>
  <si>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</si>
  <si>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</si>
  <si>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</si>
  <si>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</si>
  <si>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</si>
  <si>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</si>
  <si>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</si>
  <si>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</si>
  <si>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</si>
  <si>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</si>
  <si>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</si>
  <si>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</si>
  <si>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</si>
  <si>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</si>
  <si>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</si>
  <si>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</si>
  <si>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</si>
  <si>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</si>
  <si>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</si>
  <si>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</si>
  <si>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</si>
  <si>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</si>
  <si>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</si>
  <si>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</si>
  <si>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</si>
  <si>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</si>
  <si>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</si>
  <si>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</si>
  <si>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</si>
  <si>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</si>
  <si>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</si>
  <si>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</si>
  <si>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</si>
  <si>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</si>
  <si>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</si>
  <si>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</si>
  <si>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</si>
  <si>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</si>
  <si>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</si>
  <si>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</si>
  <si>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</si>
  <si>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</si>
  <si>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</si>
  <si>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</si>
  <si>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</si>
  <si>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</si>
  <si>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</si>
  <si>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</si>
  <si>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</si>
  <si>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</si>
  <si>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</si>
  <si>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</si>
  <si>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</si>
  <si>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</si>
  <si>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</si>
  <si>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</si>
  <si>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</si>
  <si>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</si>
  <si>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</si>
  <si>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</si>
  <si>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</si>
  <si>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</si>
  <si>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</si>
  <si>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</si>
  <si>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</si>
  <si>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</si>
  <si>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</si>
  <si>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</si>
  <si>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</si>
  <si>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</si>
  <si>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</si>
  <si>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</si>
  <si>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</si>
  <si>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</si>
  <si>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</si>
  <si>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</si>
  <si>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</si>
  <si>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</si>
  <si>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</si>
  <si>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</si>
  <si>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</si>
  <si>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</si>
  <si>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</si>
  <si>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</si>
  <si>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</si>
  <si>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</si>
  <si>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</si>
  <si>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</si>
  <si>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</si>
  <si>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</si>
  <si>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</si>
  <si>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</si>
  <si>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</si>
  <si>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</si>
  <si>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</si>
  <si>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</si>
  <si>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</si>
  <si>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</si>
  <si>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</si>
  <si>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</si>
  <si>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</si>
  <si>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</si>
  <si>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</si>
  <si>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</si>
  <si>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</si>
  <si>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</si>
  <si>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</si>
  <si>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</si>
  <si>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</si>
  <si>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</si>
  <si>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</si>
  <si>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</si>
  <si>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</si>
  <si>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</si>
  <si>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</si>
  <si>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</si>
  <si>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</si>
  <si>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</si>
  <si>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</si>
  <si>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</si>
  <si>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</si>
  <si>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</si>
  <si>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</si>
  <si>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</si>
  <si>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</si>
  <si>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</si>
  <si>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</si>
  <si>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</si>
  <si>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</si>
  <si>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</si>
  <si>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</si>
  <si>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</si>
  <si>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</si>
  <si>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</si>
  <si>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</si>
  <si>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</si>
  <si>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</si>
  <si>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</si>
  <si>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</si>
  <si>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</si>
  <si>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</si>
  <si>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</si>
  <si>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</si>
  <si>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</si>
  <si>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</si>
  <si>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</si>
  <si>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</si>
  <si>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</si>
  <si>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</si>
  <si>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</si>
  <si>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</si>
  <si>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</si>
  <si>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</si>
  <si>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</si>
  <si>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</si>
  <si>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</si>
  <si>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</si>
  <si>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</si>
  <si>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</si>
  <si>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</si>
  <si>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</si>
  <si>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</si>
  <si>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</si>
  <si>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</si>
  <si>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</si>
  <si>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</si>
  <si>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</si>
  <si>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</si>
  <si>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</si>
  <si>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</si>
  <si>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</si>
  <si>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</si>
  <si>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</si>
  <si>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</si>
  <si>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</si>
  <si>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</si>
  <si>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</si>
  <si>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</si>
  <si>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</si>
  <si>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</si>
  <si>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</si>
  <si>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</si>
  <si>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</si>
  <si>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</si>
  <si>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</si>
  <si>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</si>
  <si>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</si>
  <si>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</si>
  <si>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</si>
  <si>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</si>
  <si>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</si>
  <si>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</si>
  <si>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</si>
  <si>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</si>
  <si>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</si>
  <si>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</si>
  <si>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</si>
  <si>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</si>
  <si>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</si>
  <si>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</si>
  <si>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</si>
  <si>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</si>
  <si>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</si>
  <si>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</si>
  <si>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</si>
  <si>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</si>
  <si>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</si>
  <si>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</si>
  <si>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</si>
  <si>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</si>
  <si>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</si>
  <si>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</si>
  <si>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</si>
  <si>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</si>
  <si>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</si>
  <si>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</si>
  <si>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</si>
  <si>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</si>
  <si>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</si>
  <si>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</si>
  <si>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</si>
  <si>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</si>
  <si>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</si>
  <si>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</si>
  <si>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</si>
  <si>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</si>
  <si>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</si>
  <si>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</si>
  <si>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</si>
  <si>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</si>
  <si>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</si>
  <si>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</si>
  <si>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</si>
  <si>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</si>
  <si>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</si>
  <si>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</si>
  <si>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</si>
  <si>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</si>
  <si>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</si>
  <si>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</si>
  <si>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</si>
  <si>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</si>
  <si>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</si>
  <si>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</si>
  <si>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</si>
  <si>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</si>
  <si>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</si>
  <si>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</si>
  <si>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</si>
  <si>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</si>
  <si>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</si>
  <si>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</si>
  <si>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</si>
  <si>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</si>
  <si>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</si>
  <si>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</si>
  <si>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</si>
  <si>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</si>
  <si>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</si>
  <si>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</si>
  <si>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</si>
  <si>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</si>
  <si>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</si>
  <si>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</si>
  <si>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</si>
  <si>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</si>
  <si>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</si>
  <si>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</si>
  <si>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</si>
  <si>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</si>
  <si>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</si>
  <si>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</si>
  <si>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</si>
  <si>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</si>
  <si>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</si>
  <si>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</si>
  <si>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</si>
  <si>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</si>
  <si>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</si>
  <si>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</si>
  <si>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</si>
  <si>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</si>
  <si>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</si>
  <si>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</si>
  <si>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</si>
  <si>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</si>
  <si>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</si>
  <si>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</si>
  <si>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</si>
  <si>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</si>
  <si>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</si>
  <si>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</si>
  <si>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</si>
  <si>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</si>
  <si>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</si>
  <si>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</si>
  <si>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</si>
  <si>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</si>
  <si>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</si>
  <si>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</si>
  <si>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</si>
  <si>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</si>
  <si>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</si>
  <si>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</si>
  <si>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</si>
  <si>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</si>
  <si>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</si>
  <si>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</si>
  <si>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</si>
  <si>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</si>
  <si>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</si>
  <si>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</si>
  <si>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</si>
  <si>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</si>
  <si>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</si>
  <si>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</si>
  <si>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</si>
  <si>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</si>
  <si>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</si>
  <si>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</si>
  <si>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</si>
  <si>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</si>
  <si>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</si>
  <si>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</si>
  <si>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</si>
  <si>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</si>
  <si>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</si>
  <si>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</si>
  <si>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</si>
  <si>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</si>
  <si>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</si>
  <si>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</si>
  <si>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</si>
  <si>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</si>
  <si>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</si>
  <si>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</si>
  <si>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</si>
  <si>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</si>
  <si>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</si>
  <si>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</si>
  <si>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</si>
  <si>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</si>
  <si>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</si>
  <si>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</si>
  <si>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</si>
  <si>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</si>
  <si>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</si>
  <si>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</si>
  <si>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</si>
  <si>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</si>
  <si>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</si>
  <si>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</si>
  <si>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</si>
  <si>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</si>
  <si>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</si>
  <si>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</si>
  <si>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</si>
  <si>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</si>
  <si>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</si>
  <si>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</si>
  <si>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</si>
  <si>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</si>
  <si>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</si>
  <si>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</si>
  <si>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</si>
  <si>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</si>
  <si>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</si>
  <si>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</si>
  <si>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</si>
  <si>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</si>
  <si>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</si>
  <si>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</si>
  <si>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</si>
  <si>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</si>
  <si>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</si>
  <si>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</si>
  <si>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</si>
  <si>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</si>
  <si>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</si>
  <si>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</si>
  <si>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</si>
  <si>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</si>
  <si>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</si>
  <si>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</si>
  <si>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</si>
  <si>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</si>
  <si>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</si>
  <si>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</si>
  <si>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</si>
  <si>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</si>
  <si>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</si>
  <si>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</si>
  <si>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</si>
  <si>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</si>
  <si>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</si>
  <si>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</si>
  <si>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</si>
  <si>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</si>
  <si>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</si>
  <si>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</si>
  <si>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</si>
  <si>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</si>
  <si>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</si>
  <si>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</si>
  <si>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</si>
  <si>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</si>
  <si>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</si>
  <si>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</si>
  <si>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</si>
  <si>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</si>
  <si>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</si>
  <si>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</si>
  <si>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</si>
  <si>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</si>
  <si>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</si>
  <si>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</si>
  <si>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</si>
  <si>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</si>
  <si>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</si>
  <si>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</si>
  <si>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</si>
  <si>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</si>
  <si>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</si>
  <si>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</si>
  <si>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</si>
  <si>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</si>
  <si>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</si>
  <si>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</si>
  <si>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</si>
  <si>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</si>
  <si>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</si>
  <si>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</si>
  <si>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</si>
  <si>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</si>
  <si>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</si>
  <si>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</si>
  <si>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</si>
  <si>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</si>
  <si>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</si>
  <si>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</si>
  <si>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</si>
  <si>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</si>
  <si>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</si>
  <si>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</si>
  <si>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</si>
  <si>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</si>
  <si>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</si>
  <si>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</si>
  <si>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</si>
  <si>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</si>
  <si>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</si>
  <si>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</si>
  <si>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</si>
  <si>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</si>
  <si>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</si>
  <si>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</si>
  <si>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</si>
  <si>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</si>
  <si>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</si>
  <si>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</si>
  <si>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</si>
  <si>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</si>
  <si>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</si>
  <si>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</si>
  <si>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</si>
  <si>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</si>
  <si>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</si>
  <si>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</si>
  <si>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</si>
  <si>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</si>
  <si>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</si>
  <si>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</si>
  <si>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</si>
  <si>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</si>
  <si>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</si>
  <si>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</si>
  <si>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</si>
  <si>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</si>
  <si>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</si>
  <si>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</si>
  <si>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</si>
  <si>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</si>
  <si>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</si>
  <si>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</si>
  <si>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</si>
  <si>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</si>
  <si>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</si>
  <si>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</si>
  <si>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</si>
  <si>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</si>
  <si>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</si>
  <si>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</si>
  <si>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</si>
  <si>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</si>
  <si>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</si>
  <si>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</si>
  <si>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</si>
  <si>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</si>
  <si>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</si>
  <si>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</si>
  <si>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</si>
  <si>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</si>
  <si>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</si>
  <si>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</si>
  <si>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</si>
  <si>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</si>
  <si>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</si>
  <si>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</si>
  <si>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</si>
  <si>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</si>
  <si>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</si>
  <si>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</si>
  <si>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</si>
  <si>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</si>
  <si>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</si>
  <si>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</si>
  <si>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</si>
  <si>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</si>
  <si>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</si>
  <si>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</si>
  <si>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</si>
  <si>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</si>
  <si>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</si>
  <si>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</si>
  <si>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</si>
  <si>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</si>
  <si>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</si>
  <si>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</si>
  <si>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</si>
  <si>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</si>
  <si>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</si>
  <si>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</si>
  <si>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</si>
  <si>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</si>
  <si>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</si>
  <si>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</si>
  <si>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</si>
  <si>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</si>
  <si>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</si>
  <si>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</si>
  <si>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</si>
  <si>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</si>
  <si>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</si>
  <si>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</si>
  <si>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</si>
  <si>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</si>
  <si>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</si>
  <si>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</si>
  <si>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</si>
  <si>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</si>
  <si>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</si>
  <si>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</si>
  <si>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</si>
  <si>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</si>
  <si>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</si>
  <si>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</si>
  <si>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</si>
  <si>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</si>
  <si>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</si>
  <si>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</si>
  <si>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</si>
  <si>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</si>
  <si>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</si>
  <si>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</si>
  <si>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</si>
  <si>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</si>
  <si>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</si>
  <si>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</si>
  <si>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</si>
  <si>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</si>
  <si>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</si>
  <si>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</si>
  <si>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</si>
  <si>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</si>
  <si>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</si>
  <si>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</si>
  <si>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</si>
  <si>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</si>
  <si>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</si>
  <si>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</si>
  <si>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</si>
  <si>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</si>
  <si>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</si>
  <si>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</si>
  <si>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</si>
  <si>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</si>
  <si>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</si>
  <si>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</si>
  <si>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</si>
  <si>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</si>
  <si>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</si>
  <si>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</si>
  <si>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</si>
  <si>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</si>
  <si>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</si>
  <si>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</si>
  <si>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</si>
  <si>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</si>
  <si>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</si>
  <si>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</si>
  <si>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</si>
  <si>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</si>
  <si>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</si>
  <si>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</si>
  <si>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</si>
  <si>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</si>
  <si>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</si>
  <si>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</si>
  <si>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</si>
  <si>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</si>
  <si>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</si>
  <si>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</si>
  <si>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</si>
  <si>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</si>
  <si>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</si>
  <si>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</si>
  <si>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</si>
  <si>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</si>
  <si>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</si>
  <si>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</si>
  <si>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</si>
  <si>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</si>
  <si>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</si>
  <si>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</si>
  <si>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</si>
  <si>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</si>
  <si>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</si>
  <si>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</si>
  <si>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</si>
  <si>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</si>
  <si>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</si>
  <si>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</si>
  <si>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</si>
  <si>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</si>
  <si>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</si>
  <si>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</si>
  <si>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</si>
  <si>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</si>
  <si>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</si>
  <si>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</si>
  <si>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</si>
  <si>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</si>
  <si>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</si>
  <si>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</si>
  <si>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</si>
  <si>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</si>
  <si>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</si>
  <si>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</si>
  <si>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</si>
  <si>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</si>
  <si>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</si>
  <si>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</si>
  <si>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</si>
  <si>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</si>
  <si>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</si>
  <si>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</si>
  <si>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</si>
  <si>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</si>
  <si>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</si>
  <si>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</si>
  <si>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</si>
  <si>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</si>
  <si>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</si>
  <si>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</si>
  <si>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</si>
  <si>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</si>
  <si>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</si>
  <si>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</si>
  <si>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</si>
  <si>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</si>
  <si>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</si>
  <si>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</si>
  <si>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</si>
  <si>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</si>
  <si>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</si>
  <si>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</si>
  <si>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</si>
  <si>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</si>
  <si>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</si>
  <si>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</si>
  <si>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</si>
  <si>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</si>
  <si>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</si>
  <si>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</si>
  <si>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</si>
  <si>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</si>
  <si>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</si>
  <si>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</si>
  <si>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</si>
  <si>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</si>
  <si>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</si>
  <si>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</si>
  <si>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</si>
  <si>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</si>
  <si>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</si>
  <si>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</si>
  <si>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</si>
  <si>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</si>
  <si>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</si>
  <si>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</si>
  <si>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</si>
  <si>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</si>
  <si>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</si>
  <si>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</si>
  <si>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</si>
  <si>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</si>
  <si>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</si>
  <si>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</si>
  <si>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</si>
  <si>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</si>
  <si>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</si>
  <si>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</si>
  <si>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</si>
  <si>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</si>
  <si>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</si>
  <si>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</si>
  <si>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</si>
  <si>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</si>
  <si>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</si>
  <si>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</si>
  <si>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</si>
  <si>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</si>
  <si>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</si>
  <si>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</si>
  <si>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</si>
  <si>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</si>
  <si>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</si>
  <si>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</si>
  <si>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</si>
  <si>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</si>
  <si>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</si>
  <si>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</si>
  <si>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</si>
  <si>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</si>
  <si>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</si>
  <si>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</si>
  <si>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</si>
  <si>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</si>
  <si>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</si>
  <si>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</si>
  <si>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</si>
  <si>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</si>
  <si>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</si>
  <si>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</si>
  <si>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</si>
  <si>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</si>
  <si>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</si>
  <si>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</si>
  <si>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</si>
  <si>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</si>
  <si>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</si>
  <si>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</si>
  <si>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</si>
  <si>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</si>
  <si>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</si>
  <si>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</si>
  <si>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</si>
  <si>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</si>
  <si>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</si>
  <si>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</si>
  <si>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</si>
  <si>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</si>
  <si>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</si>
  <si>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</si>
  <si>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</si>
  <si>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</si>
  <si>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</si>
  <si>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</si>
  <si>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</si>
  <si>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</si>
  <si>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</si>
  <si>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</si>
  <si>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</si>
  <si>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</si>
  <si>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</si>
  <si>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</si>
  <si>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</si>
  <si>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</si>
  <si>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</si>
  <si>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</si>
  <si>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</si>
  <si>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</si>
  <si>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</si>
  <si>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</si>
  <si>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</si>
  <si>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</si>
  <si>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</si>
  <si>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</si>
  <si>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</si>
  <si>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</si>
  <si>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</si>
  <si>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</si>
  <si>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</si>
  <si>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</si>
  <si>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</si>
  <si>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</si>
  <si>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</si>
  <si>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</si>
  <si>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</si>
  <si>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</si>
  <si>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</si>
  <si>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</si>
  <si>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</si>
  <si>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</si>
  <si>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</si>
  <si>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</si>
  <si>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</si>
  <si>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</si>
  <si>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</si>
  <si>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</si>
  <si>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</si>
  <si>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</si>
  <si>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</si>
  <si>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</si>
  <si>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</si>
  <si>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</si>
  <si>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</si>
  <si>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</si>
  <si>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</si>
  <si>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</si>
  <si>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</si>
  <si>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</si>
  <si>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</si>
  <si>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</si>
  <si>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</si>
  <si>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</si>
  <si>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</si>
  <si>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</si>
  <si>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</si>
  <si>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</si>
  <si>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</si>
  <si>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</si>
  <si>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</si>
  <si>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</si>
  <si>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</si>
  <si>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</si>
  <si>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</si>
  <si>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</si>
  <si>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</si>
  <si>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</si>
  <si>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</si>
  <si>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</si>
  <si>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</si>
  <si>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</si>
  <si>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</si>
  <si>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</si>
  <si>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</si>
  <si>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</si>
  <si>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</si>
  <si>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</si>
  <si>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</si>
  <si>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</si>
  <si>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</si>
  <si>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</si>
  <si>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</si>
  <si>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</si>
  <si>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</si>
  <si>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</si>
  <si>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</si>
  <si>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</si>
  <si>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</si>
  <si>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</si>
  <si>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</si>
  <si>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</si>
  <si>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</si>
  <si>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</si>
  <si>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</si>
  <si>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</si>
  <si>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</si>
  <si>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</si>
  <si>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</si>
  <si>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</si>
  <si>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</si>
  <si>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</si>
  <si>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</si>
  <si>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</si>
  <si>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</si>
  <si>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</si>
  <si>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</si>
  <si>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</si>
  <si>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</si>
  <si>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</si>
  <si>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</si>
  <si>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</si>
  <si>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</si>
  <si>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</si>
  <si>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</si>
  <si>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</si>
  <si>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</si>
  <si>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</si>
  <si>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</si>
  <si>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</si>
  <si>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</si>
  <si>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</si>
  <si>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</si>
  <si>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</si>
  <si>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</si>
  <si>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</si>
  <si>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</si>
  <si>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</si>
  <si>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</si>
  <si>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</si>
  <si>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</si>
  <si>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</si>
  <si>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</si>
  <si>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</si>
  <si>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</si>
  <si>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</si>
  <si>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</si>
  <si>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</si>
  <si>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</si>
  <si>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</si>
  <si>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</si>
  <si>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</si>
  <si>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</si>
  <si>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</si>
  <si>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</si>
  <si>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</si>
  <si>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</si>
  <si>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</si>
  <si>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</si>
  <si>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</si>
  <si>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</si>
  <si>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</si>
  <si>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</si>
  <si>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</si>
  <si>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</si>
  <si>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</si>
  <si>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</si>
  <si>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</si>
  <si>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</si>
  <si>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</si>
  <si>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</si>
  <si>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</si>
  <si>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</si>
  <si>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</si>
  <si>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</si>
  <si>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</si>
  <si>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</si>
  <si>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</si>
  <si>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</si>
  <si>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</si>
  <si>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</si>
  <si>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</si>
  <si>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</si>
  <si>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</si>
  <si>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</si>
  <si>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</si>
  <si>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</si>
  <si>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</si>
  <si>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</si>
  <si>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</si>
  <si>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</si>
  <si>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</si>
  <si>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</si>
  <si>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</si>
  <si>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</si>
  <si>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</si>
  <si>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</si>
  <si>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</si>
  <si>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</si>
  <si>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</si>
  <si>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</si>
  <si>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</si>
  <si>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</si>
  <si>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</si>
  <si>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</si>
  <si>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</si>
  <si>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</si>
  <si>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</si>
  <si>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</si>
  <si>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</si>
  <si>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</si>
  <si>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</si>
  <si>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</si>
  <si>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</si>
  <si>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</si>
  <si>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</si>
  <si>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</si>
  <si>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</si>
  <si>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</si>
  <si>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</si>
  <si>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</si>
  <si>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</si>
  <si>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</si>
  <si>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</si>
  <si>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</si>
  <si>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</si>
  <si>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</si>
  <si>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</si>
  <si>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</si>
  <si>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</si>
  <si>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</si>
  <si>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</si>
  <si>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</si>
  <si>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</si>
  <si>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</si>
  <si>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</si>
  <si>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</si>
  <si>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</si>
  <si>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</si>
  <si>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</si>
  <si>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</si>
  <si>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</si>
  <si>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</si>
  <si>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</si>
  <si>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</si>
  <si>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</si>
  <si>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</si>
  <si>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</si>
  <si>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</si>
  <si>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</si>
  <si>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</si>
  <si>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</si>
  <si>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</si>
  <si>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</si>
  <si>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</si>
  <si>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</si>
  <si>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</si>
  <si>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</si>
  <si>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</si>
  <si>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</si>
  <si>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</si>
  <si>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</si>
  <si>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</si>
  <si>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</si>
  <si>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</si>
  <si>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</si>
  <si>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</si>
  <si>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</si>
  <si>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</si>
  <si>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</si>
  <si>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</si>
  <si>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</si>
  <si>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</si>
  <si>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</si>
  <si>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</si>
  <si>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</si>
  <si>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</si>
  <si>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</si>
  <si>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</si>
  <si>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</si>
  <si>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</si>
  <si>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</si>
  <si>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</si>
  <si>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</si>
  <si>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</si>
  <si>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</si>
  <si>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</si>
  <si>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</si>
  <si>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</si>
  <si>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</si>
  <si>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</si>
  <si>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</si>
  <si>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</si>
  <si>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</si>
  <si>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</si>
  <si>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</si>
  <si>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</si>
  <si>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</si>
  <si>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</si>
  <si>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</si>
  <si>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</si>
  <si>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</si>
  <si>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</si>
  <si>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</si>
  <si>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</si>
  <si>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</si>
  <si>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</si>
  <si>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</si>
  <si>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</si>
  <si>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</si>
  <si>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</si>
  <si>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</si>
  <si>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</si>
  <si>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</si>
  <si>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</si>
  <si>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</si>
  <si>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</si>
  <si>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</si>
  <si>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</si>
  <si>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</si>
  <si>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</si>
  <si>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</si>
  <si>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</si>
  <si>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</si>
  <si>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</si>
  <si>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</si>
  <si>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</si>
  <si>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</si>
  <si>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</si>
  <si>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</si>
  <si>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</si>
  <si>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</si>
  <si>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</si>
  <si>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</si>
  <si>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</si>
  <si>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</si>
  <si>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</si>
  <si>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</si>
  <si>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</si>
  <si>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</si>
  <si>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</si>
  <si>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</si>
  <si>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</si>
  <si>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</si>
  <si>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</si>
  <si>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</si>
  <si>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</si>
  <si>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</si>
  <si>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</si>
  <si>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</si>
  <si>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</si>
  <si>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</si>
  <si>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</si>
  <si>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</si>
  <si>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</si>
  <si>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</si>
  <si>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</si>
  <si>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</si>
  <si>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</si>
  <si>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</si>
  <si>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</si>
  <si>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</si>
  <si>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</si>
  <si>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</si>
  <si>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</si>
  <si>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</si>
  <si>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</si>
  <si>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</si>
  <si>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</si>
  <si>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</si>
  <si>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</si>
  <si>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</si>
  <si>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</si>
  <si>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</si>
  <si>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</si>
  <si>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</si>
  <si>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</si>
  <si>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</si>
  <si>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</si>
  <si>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</si>
  <si>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</si>
  <si>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</si>
  <si>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</si>
  <si>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</si>
  <si>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</si>
  <si>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</si>
  <si>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</si>
  <si>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</si>
  <si>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</si>
  <si>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</si>
  <si>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</si>
  <si>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</si>
  <si>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</si>
  <si>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</si>
  <si>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</si>
  <si>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</si>
  <si>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</si>
  <si>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</si>
  <si>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</si>
  <si>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</si>
  <si>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</si>
  <si>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</si>
  <si>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</si>
  <si>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</si>
  <si>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</si>
  <si>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</si>
  <si>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</si>
  <si>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</si>
  <si>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</si>
  <si>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</si>
  <si>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</si>
  <si>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</si>
  <si>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</si>
  <si>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</si>
  <si>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</si>
  <si>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</si>
  <si>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</si>
  <si>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</si>
  <si>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</si>
  <si>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</si>
  <si>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</si>
  <si>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</si>
  <si>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</si>
  <si>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</si>
  <si>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</si>
  <si>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</si>
  <si>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</si>
  <si>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</si>
  <si>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</si>
  <si>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</si>
  <si>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</si>
  <si>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</si>
  <si>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</si>
  <si>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</si>
  <si>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</si>
  <si>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</si>
  <si>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</si>
  <si>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</si>
  <si>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</si>
  <si>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</si>
  <si>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</si>
  <si>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</si>
  <si>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</si>
  <si>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</si>
  <si>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</si>
  <si>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</si>
  <si>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</si>
  <si>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</si>
  <si>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</si>
  <si>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</si>
  <si>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</si>
  <si>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</si>
  <si>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</si>
  <si>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</si>
  <si>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</si>
  <si>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</si>
  <si>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</si>
  <si>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</si>
  <si>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</si>
  <si>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</si>
  <si>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</si>
  <si>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</si>
  <si>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</si>
  <si>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</si>
  <si>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</si>
  <si>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</si>
  <si>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</si>
  <si>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</si>
  <si>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</si>
  <si>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</si>
  <si>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</si>
  <si>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</si>
  <si>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</si>
  <si>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</si>
  <si>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</si>
  <si>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</si>
  <si>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</si>
  <si>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</si>
  <si>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</si>
  <si>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</si>
  <si>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</si>
  <si>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</si>
  <si>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</si>
  <si>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</si>
  <si>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</si>
  <si>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</si>
  <si>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</si>
  <si>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</si>
  <si>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</si>
  <si>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</si>
  <si>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</si>
  <si>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</si>
  <si>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</si>
  <si>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</si>
  <si>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</si>
  <si>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</si>
  <si>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</si>
  <si>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</si>
  <si>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</si>
  <si>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</si>
  <si>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</si>
  <si>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</si>
  <si>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</si>
  <si>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</si>
  <si>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</si>
  <si>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</si>
  <si>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</si>
  <si>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</si>
  <si>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</si>
  <si>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</si>
  <si>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</si>
  <si>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</si>
  <si>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</si>
  <si>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</si>
  <si>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</si>
  <si>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</si>
  <si>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</si>
  <si>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</si>
  <si>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</si>
  <si>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</si>
  <si>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</si>
  <si>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</si>
  <si>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</si>
  <si>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</si>
  <si>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</si>
  <si>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</si>
  <si>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</si>
  <si>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</si>
  <si>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</si>
  <si>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</si>
  <si>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</si>
  <si>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</si>
  <si>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</si>
  <si>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</si>
  <si>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</si>
  <si>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</si>
  <si>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</si>
  <si>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</si>
  <si>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</si>
  <si>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</si>
  <si>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</si>
  <si>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</si>
  <si>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</si>
  <si>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</si>
  <si>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</si>
  <si>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</si>
  <si>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</si>
  <si>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</si>
  <si>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</si>
  <si>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</si>
  <si>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</si>
  <si>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</si>
  <si>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</si>
  <si>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</si>
  <si>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</si>
  <si>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</si>
  <si>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</si>
  <si>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</si>
  <si>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</si>
  <si>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</si>
  <si>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</si>
  <si>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</si>
  <si>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</si>
  <si>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</si>
  <si>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</si>
  <si>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</si>
  <si>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</si>
  <si>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</si>
  <si>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</si>
  <si>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</si>
  <si>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</si>
  <si>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</si>
  <si>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</si>
  <si>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</si>
  <si>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</si>
  <si>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</si>
  <si>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</si>
  <si>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</si>
  <si>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</si>
  <si>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</si>
  <si>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</si>
  <si>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</si>
  <si>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</si>
  <si>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</si>
  <si>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</si>
  <si>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</si>
  <si>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</si>
  <si>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</si>
  <si>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</si>
  <si>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</si>
  <si>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</si>
  <si>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</si>
  <si>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</si>
  <si>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</si>
  <si>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</si>
  <si>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</si>
  <si>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</si>
  <si>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</si>
  <si>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</si>
  <si>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</si>
  <si>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</si>
  <si>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</si>
  <si>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</si>
  <si>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</si>
  <si>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</si>
  <si>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</si>
  <si>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</si>
  <si>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</si>
  <si>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</si>
  <si>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</si>
  <si>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</si>
  <si>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</si>
  <si>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</si>
  <si>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</si>
  <si>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</si>
  <si>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</si>
  <si>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</si>
  <si>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</si>
  <si>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</si>
  <si>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</si>
  <si>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</si>
  <si>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</si>
  <si>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</si>
  <si>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</si>
  <si>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</si>
  <si>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</si>
  <si>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</si>
  <si>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</si>
  <si>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</si>
  <si>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</si>
  <si>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</si>
  <si>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</si>
  <si>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</si>
  <si>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</si>
  <si>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</si>
  <si>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</si>
  <si>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</si>
  <si>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</si>
  <si>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</si>
  <si>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</si>
  <si>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</si>
  <si>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</si>
  <si>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</si>
  <si>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</si>
  <si>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</si>
  <si>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</si>
  <si>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</si>
  <si>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</si>
  <si>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</si>
  <si>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</si>
  <si>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</si>
  <si>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</si>
  <si>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</si>
  <si>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</si>
  <si>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</si>
  <si>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</si>
  <si>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</si>
  <si>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</si>
  <si>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</si>
  <si>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</si>
  <si>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</si>
  <si>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</si>
  <si>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</si>
  <si>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</si>
  <si>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</si>
  <si>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</si>
  <si>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</si>
  <si>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</si>
  <si>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</si>
  <si>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</si>
  <si>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</si>
  <si>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</si>
  <si>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</si>
  <si>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</si>
  <si>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</si>
  <si>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</si>
  <si>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</si>
  <si>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</si>
  <si>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</si>
  <si>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</si>
  <si>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</si>
  <si>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</si>
  <si>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</si>
  <si>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</si>
  <si>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</si>
  <si>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</si>
  <si>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</si>
  <si>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</si>
  <si>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</si>
  <si>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</si>
  <si>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</si>
  <si>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</si>
  <si>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</si>
  <si>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</si>
  <si>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</si>
  <si>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</si>
  <si>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</si>
  <si>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</si>
  <si>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</si>
  <si>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</si>
  <si>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</si>
  <si>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</si>
  <si>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</si>
  <si>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</si>
  <si>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</si>
  <si>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</si>
  <si>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</si>
  <si>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</si>
  <si>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</si>
  <si>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</si>
  <si>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</si>
  <si>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</si>
  <si>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</si>
  <si>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</si>
  <si>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</si>
  <si>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</si>
  <si>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</si>
  <si>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</si>
  <si>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</si>
  <si>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</si>
  <si>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</si>
  <si>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</si>
  <si>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</si>
  <si>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</si>
  <si>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</si>
  <si>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</si>
  <si>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</si>
  <si>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</si>
  <si>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</si>
  <si>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</si>
  <si>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</si>
  <si>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</si>
  <si>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</si>
  <si>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</si>
  <si>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</si>
  <si>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</si>
  <si>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</si>
  <si>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</si>
  <si>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</si>
  <si>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</si>
  <si>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</si>
  <si>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</si>
  <si>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</si>
  <si>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</si>
  <si>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</si>
  <si>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</si>
  <si>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</si>
  <si>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</si>
  <si>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</si>
  <si>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</si>
  <si>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</si>
  <si>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</si>
  <si>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</si>
  <si>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</si>
  <si>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</si>
  <si>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</si>
  <si>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</si>
  <si>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</si>
  <si>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</si>
  <si>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</si>
  <si>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</si>
  <si>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</si>
  <si>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</si>
  <si>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</si>
  <si>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</si>
  <si>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</si>
  <si>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</si>
  <si>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</si>
  <si>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</si>
  <si>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</si>
  <si>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</si>
  <si>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</si>
  <si>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</si>
  <si>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</si>
  <si>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</si>
  <si>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</si>
  <si>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</si>
  <si>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</si>
  <si>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</si>
  <si>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</si>
  <si>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</si>
  <si>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</si>
  <si>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</si>
  <si>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</si>
  <si>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</si>
  <si>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</si>
  <si>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</si>
  <si>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</si>
  <si>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</si>
  <si>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</si>
  <si>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</si>
  <si>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</si>
  <si>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</si>
  <si>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</si>
  <si>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</si>
  <si>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</si>
  <si>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</si>
  <si>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</si>
  <si>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</si>
  <si>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</si>
  <si>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</si>
  <si>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</si>
  <si>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</si>
  <si>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</si>
  <si>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</si>
  <si>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</si>
  <si>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</si>
  <si>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</si>
  <si>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</si>
  <si>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</si>
  <si>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</si>
  <si>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</si>
  <si>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</si>
  <si>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</si>
  <si>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</si>
  <si>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</si>
  <si>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</si>
  <si>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</si>
  <si>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</si>
  <si>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</si>
  <si>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</si>
  <si>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</si>
  <si>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</si>
  <si>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</si>
  <si>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</si>
  <si>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</si>
  <si>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</si>
  <si>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</si>
  <si>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</si>
  <si>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</si>
  <si>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</si>
  <si>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</si>
  <si>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</si>
  <si>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</si>
  <si>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</si>
  <si>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</si>
  <si>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</si>
  <si>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</si>
  <si>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</si>
  <si>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</si>
  <si>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</si>
  <si>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</si>
  <si>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</si>
  <si>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</si>
  <si>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</si>
  <si>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</si>
  <si>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</si>
  <si>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</si>
  <si>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</si>
  <si>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</si>
  <si>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</si>
  <si>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</si>
  <si>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</si>
  <si>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</si>
  <si>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</si>
  <si>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</si>
  <si>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</si>
  <si>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</si>
  <si>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</si>
  <si>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</si>
  <si>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</si>
  <si>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</si>
  <si>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</si>
  <si>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</si>
  <si>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</si>
  <si>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</si>
  <si>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</si>
  <si>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</si>
  <si>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</si>
  <si>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</si>
  <si>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</si>
  <si>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</si>
  <si>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</si>
  <si>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</si>
  <si>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</si>
  <si>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</si>
  <si>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</si>
  <si>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</si>
  <si>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</si>
  <si>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</si>
  <si>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</si>
  <si>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</si>
  <si>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</si>
  <si>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</si>
  <si>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</si>
  <si>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</si>
  <si>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</si>
  <si>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</si>
  <si>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</si>
  <si>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</si>
  <si>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</si>
  <si>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</si>
  <si>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</si>
  <si>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</si>
  <si>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</si>
  <si>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</si>
  <si>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</si>
  <si>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</si>
  <si>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</si>
  <si>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</si>
  <si>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</si>
  <si>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</si>
  <si>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</si>
  <si>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</si>
  <si>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</si>
  <si>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</si>
  <si>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</si>
  <si>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</si>
  <si>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</si>
  <si>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</si>
  <si>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</si>
  <si>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</si>
  <si>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</si>
  <si>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</si>
  <si>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</si>
  <si>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</si>
  <si>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</si>
  <si>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</si>
  <si>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</si>
  <si>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</si>
  <si>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</si>
  <si>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</si>
  <si>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</si>
  <si>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</si>
  <si>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</si>
  <si>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</si>
  <si>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</si>
  <si>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</si>
  <si>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</si>
  <si>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</si>
  <si>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</si>
  <si>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</si>
  <si>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</si>
  <si>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</si>
  <si>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</si>
  <si>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</si>
  <si>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</si>
  <si>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</si>
  <si>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</si>
  <si>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</si>
  <si>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</si>
  <si>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</si>
  <si>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</si>
  <si>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</si>
  <si>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</si>
  <si>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</si>
  <si>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</si>
  <si>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</si>
  <si>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</si>
  <si>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</si>
  <si>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</si>
  <si>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</si>
  <si>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</si>
  <si>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</si>
  <si>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</si>
  <si>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</si>
  <si>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</si>
  <si>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</si>
  <si>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</si>
  <si>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</si>
  <si>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</si>
  <si>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</si>
  <si>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</si>
  <si>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</si>
  <si>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</si>
  <si>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</si>
  <si>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</si>
  <si>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</si>
  <si>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</si>
  <si>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</si>
  <si>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</si>
  <si>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</si>
  <si>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</si>
  <si>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</si>
  <si>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</si>
  <si>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</si>
  <si>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</si>
  <si>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</si>
  <si>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</si>
  <si>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</si>
  <si>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</si>
  <si>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</si>
  <si>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</si>
  <si>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</si>
  <si>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</si>
  <si>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</si>
  <si>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</si>
  <si>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</si>
  <si>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</si>
  <si>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</si>
  <si>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</si>
  <si>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</si>
  <si>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</si>
  <si>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</si>
  <si>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</si>
  <si>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</si>
  <si>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</si>
  <si>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</si>
  <si>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</si>
  <si>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</si>
  <si>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</si>
  <si>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</si>
  <si>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</si>
  <si>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</si>
  <si>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</si>
  <si>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</si>
  <si>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</si>
  <si>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</si>
  <si>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</si>
  <si>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</si>
  <si>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</si>
  <si>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</si>
  <si>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</si>
  <si>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</si>
  <si>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</si>
  <si>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</si>
  <si>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</si>
  <si>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</si>
  <si>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</si>
  <si>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</si>
  <si>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</si>
  <si>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</si>
  <si>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</si>
  <si>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</si>
  <si>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</si>
  <si>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</si>
  <si>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</si>
  <si>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</si>
  <si>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</si>
  <si>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</si>
  <si>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</si>
  <si>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</si>
  <si>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</si>
  <si>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</si>
  <si>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</si>
  <si>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</si>
  <si>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</si>
  <si>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</si>
  <si>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</si>
  <si>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</si>
  <si>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</si>
  <si>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</si>
  <si>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</si>
  <si>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</si>
  <si>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</si>
  <si>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</si>
  <si>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</si>
  <si>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</si>
  <si>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</si>
  <si>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</si>
  <si>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</si>
  <si>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</si>
  <si>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</si>
  <si>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</si>
  <si>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</si>
  <si>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</si>
  <si>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</si>
  <si>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</si>
  <si>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</si>
  <si>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</si>
  <si>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</si>
  <si>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</si>
  <si>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</si>
  <si>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</si>
  <si>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</si>
  <si>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</si>
  <si>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</si>
  <si>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</si>
  <si>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</si>
  <si>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</si>
  <si>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</si>
  <si>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</si>
  <si>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</si>
  <si>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</si>
  <si>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</si>
  <si>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</si>
  <si>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</si>
  <si>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</si>
  <si>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</si>
  <si>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</si>
  <si>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</si>
  <si>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</si>
  <si>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</si>
  <si>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</si>
  <si>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</si>
  <si>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</si>
  <si>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</si>
  <si>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</si>
  <si>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</si>
  <si>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</si>
  <si>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</si>
  <si>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</si>
  <si>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</si>
  <si>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</si>
  <si>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</si>
  <si>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</si>
  <si>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</si>
  <si>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</si>
  <si>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</si>
  <si>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</si>
  <si>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</si>
  <si>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</si>
  <si>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</si>
  <si>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</si>
  <si>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</si>
  <si>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</si>
  <si>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</si>
  <si>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</si>
  <si>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</si>
  <si>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</si>
  <si>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</si>
  <si>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</si>
  <si>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</si>
  <si>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</si>
  <si>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</si>
  <si>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</si>
  <si>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</si>
  <si>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</si>
  <si>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</si>
  <si>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</si>
  <si>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</si>
  <si>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</si>
  <si>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</si>
  <si>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</si>
  <si>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</si>
  <si>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</si>
  <si>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</si>
  <si>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</si>
  <si>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</si>
  <si>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</si>
  <si>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</si>
  <si>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</si>
  <si>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</si>
  <si>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</si>
  <si>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</si>
  <si>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</si>
  <si>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</si>
  <si>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</si>
  <si>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</si>
  <si>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</si>
  <si>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</si>
  <si>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</si>
  <si>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</si>
  <si>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</si>
  <si>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</si>
  <si>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</si>
  <si>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</si>
  <si>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</si>
  <si>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</si>
  <si>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</si>
  <si>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</si>
  <si>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</si>
  <si>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</si>
  <si>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</si>
  <si>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</si>
  <si>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</si>
  <si>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</si>
  <si>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</si>
  <si>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</si>
  <si>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</si>
  <si>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</si>
  <si>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</si>
  <si>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</si>
  <si>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</si>
  <si>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</si>
  <si>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</si>
  <si>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</si>
  <si>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</si>
  <si>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</si>
  <si>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</si>
  <si>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</si>
  <si>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</si>
  <si>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</si>
  <si>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</si>
  <si>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</si>
  <si>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</si>
  <si>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</si>
  <si>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</si>
  <si>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</si>
  <si>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</si>
  <si>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</si>
  <si>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</si>
  <si>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</si>
  <si>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</si>
  <si>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</si>
  <si>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</si>
  <si>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</si>
  <si>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</si>
  <si>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</si>
  <si>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</si>
  <si>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</si>
  <si>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</si>
  <si>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</si>
  <si>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</si>
  <si>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</si>
  <si>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</si>
  <si>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</si>
  <si>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</si>
  <si>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</si>
  <si>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</si>
  <si>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</si>
  <si>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</si>
  <si>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</si>
  <si>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</si>
  <si>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</si>
  <si>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</si>
  <si>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</si>
  <si>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</si>
  <si>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</si>
  <si>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</si>
  <si>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</si>
  <si>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</si>
  <si>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</si>
  <si>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</si>
  <si>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</si>
  <si>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</si>
  <si>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</si>
  <si>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</si>
  <si>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</si>
  <si>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</si>
  <si>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</si>
  <si>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</si>
  <si>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</si>
  <si>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</si>
  <si>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</si>
  <si>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</si>
  <si>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</si>
  <si>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</si>
  <si>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</si>
  <si>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</si>
  <si>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</si>
  <si>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</si>
  <si>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</si>
  <si>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</si>
  <si>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</si>
  <si>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</si>
  <si>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</si>
  <si>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</si>
  <si>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</si>
  <si>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</si>
  <si>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</si>
  <si>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</si>
  <si>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</si>
  <si>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</si>
  <si>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</si>
  <si>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</si>
  <si>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</si>
  <si>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</si>
  <si>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</si>
  <si>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</si>
  <si>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</si>
  <si>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</si>
  <si>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</si>
  <si>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</si>
  <si>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</si>
  <si>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</si>
  <si>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</si>
  <si>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</si>
  <si>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</si>
  <si>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</si>
  <si>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</si>
  <si>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</si>
  <si>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</si>
  <si>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</si>
  <si>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</si>
  <si>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</si>
  <si>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</si>
  <si>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</si>
  <si>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</si>
  <si>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</si>
  <si>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</si>
  <si>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</si>
  <si>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</si>
  <si>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</si>
  <si>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</si>
  <si>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</si>
  <si>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</si>
  <si>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</si>
  <si>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</si>
  <si>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</si>
  <si>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</si>
  <si>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</si>
  <si>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</si>
  <si>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</si>
  <si>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</si>
  <si>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</si>
  <si>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</si>
  <si>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</si>
  <si>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</si>
  <si>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</si>
  <si>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</si>
  <si>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</si>
  <si>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</si>
  <si>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</si>
  <si>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</si>
  <si>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</si>
  <si>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</si>
  <si>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</si>
  <si>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</si>
  <si>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</si>
  <si>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</si>
  <si>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</si>
  <si>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</si>
  <si>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</si>
  <si>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</si>
  <si>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</si>
  <si>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</si>
  <si>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</si>
  <si>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</si>
  <si>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</si>
  <si>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</si>
  <si>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</si>
  <si>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</si>
  <si>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</si>
  <si>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</si>
  <si>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</si>
  <si>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</si>
  <si>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</si>
  <si>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</si>
  <si>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</si>
  <si>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</si>
  <si>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</si>
  <si>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</si>
  <si>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</si>
  <si>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</si>
  <si>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</si>
  <si>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</si>
  <si>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</si>
  <si>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</si>
  <si>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</si>
  <si>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</si>
  <si>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</si>
  <si>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</si>
  <si>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</si>
  <si>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</si>
  <si>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</si>
  <si>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</si>
  <si>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</si>
  <si>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</si>
  <si>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</si>
  <si>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</si>
  <si>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</si>
  <si>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</si>
  <si>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</si>
  <si>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</si>
  <si>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</si>
  <si>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</si>
  <si>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</si>
  <si>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</si>
  <si>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</si>
  <si>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</si>
  <si>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</si>
  <si>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</si>
  <si>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</si>
  <si>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</si>
  <si>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</si>
  <si>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</si>
  <si>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</si>
  <si>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</si>
  <si>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</si>
  <si>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</si>
  <si>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</si>
  <si>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</si>
  <si>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</si>
  <si>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</si>
  <si>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</si>
  <si>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</si>
  <si>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</si>
  <si>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</si>
  <si>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</si>
  <si>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</si>
  <si>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</si>
  <si>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</si>
  <si>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</si>
  <si>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</si>
  <si>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</si>
  <si>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</si>
  <si>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</si>
  <si>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</si>
  <si>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</si>
  <si>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</si>
  <si>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</si>
  <si>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</si>
  <si>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</si>
  <si>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</si>
  <si>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</si>
  <si>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</si>
  <si>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</si>
  <si>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</si>
  <si>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</si>
  <si>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</si>
  <si>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</si>
  <si>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</si>
  <si>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</si>
  <si>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</si>
  <si>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</si>
  <si>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</si>
  <si>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</si>
  <si>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</si>
  <si>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</si>
  <si>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</si>
  <si>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</si>
  <si>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</si>
  <si>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</si>
  <si>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</si>
  <si>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</si>
  <si>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</si>
  <si>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</si>
  <si>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</si>
  <si>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</si>
  <si>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</si>
  <si>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</si>
  <si>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</si>
  <si>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</si>
  <si>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</si>
  <si>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</si>
  <si>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</si>
  <si>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</si>
  <si>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</si>
  <si>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</si>
  <si>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</si>
  <si>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</si>
  <si>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</si>
  <si>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</si>
  <si>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</si>
  <si>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</si>
  <si>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</si>
  <si>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</si>
  <si>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</si>
  <si>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</si>
  <si>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</si>
  <si>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</si>
  <si>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</si>
  <si>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</si>
  <si>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</si>
  <si>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</si>
  <si>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</si>
  <si>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</si>
  <si>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</si>
  <si>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</si>
  <si>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</si>
  <si>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</si>
  <si>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</si>
  <si>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</si>
  <si>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</si>
  <si>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</si>
  <si>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</si>
  <si>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</si>
  <si>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</si>
  <si>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</si>
  <si>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</si>
  <si>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</si>
  <si>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</si>
  <si>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</si>
  <si>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</si>
  <si>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</si>
  <si>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</si>
  <si>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</si>
  <si>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</si>
  <si>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</si>
  <si>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</si>
  <si>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</si>
  <si>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</si>
  <si>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</si>
  <si>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</si>
  <si>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</si>
  <si>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</si>
  <si>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</si>
  <si>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</si>
  <si>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</si>
  <si>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</si>
  <si>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</si>
  <si>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</si>
  <si>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</si>
  <si>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</si>
  <si>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</si>
  <si>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</si>
  <si>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</si>
  <si>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</si>
  <si>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</si>
  <si>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</si>
  <si>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</si>
  <si>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</si>
  <si>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</si>
  <si>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</si>
  <si>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</si>
  <si>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</si>
  <si>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</si>
  <si>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</si>
  <si>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</si>
  <si>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</si>
  <si>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</si>
  <si>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</si>
  <si>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</si>
  <si>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</si>
  <si>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</si>
  <si>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</si>
  <si>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</si>
  <si>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</si>
  <si>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</si>
  <si>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</si>
  <si>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</si>
  <si>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</si>
  <si>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</si>
  <si>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</si>
  <si>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</si>
  <si>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</si>
  <si>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</si>
  <si>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</si>
  <si>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</si>
  <si>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</si>
  <si>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</si>
  <si>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</si>
  <si>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</si>
  <si>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</si>
  <si>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</si>
  <si>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</si>
  <si>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</si>
  <si>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</si>
  <si>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</si>
  <si>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</si>
  <si>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</si>
  <si>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</si>
  <si>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</si>
  <si>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</si>
  <si>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</si>
  <si>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</si>
  <si>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</si>
  <si>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</si>
  <si>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</si>
  <si>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</si>
  <si>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</si>
  <si>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</si>
  <si>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</si>
  <si>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</si>
  <si>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</si>
  <si>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</si>
  <si>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</si>
  <si>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</si>
  <si>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</si>
  <si>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</si>
  <si>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</si>
  <si>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</si>
  <si>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</si>
  <si>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</si>
  <si>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</si>
  <si>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</si>
  <si>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</si>
  <si>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</si>
  <si>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</si>
  <si>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</si>
  <si>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</si>
  <si>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</si>
  <si>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</si>
  <si>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</si>
  <si>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</si>
  <si>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</si>
  <si>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</si>
  <si>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</si>
  <si>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</si>
  <si>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</si>
  <si>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</si>
  <si>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</si>
  <si>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</si>
  <si>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</si>
  <si>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</si>
  <si>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</si>
  <si>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</si>
  <si>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</si>
  <si>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</si>
  <si>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</si>
  <si>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</si>
  <si>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</si>
  <si>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</si>
  <si>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</si>
  <si>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</si>
  <si>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</si>
  <si>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</si>
  <si>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</si>
  <si>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</si>
  <si>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</si>
  <si>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</si>
  <si>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</si>
  <si>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</si>
  <si>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</si>
  <si>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</si>
  <si>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</si>
  <si>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</si>
  <si>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</si>
  <si>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</si>
  <si>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</si>
  <si>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</si>
  <si>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</si>
  <si>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</si>
  <si>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</si>
  <si>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</si>
  <si>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</si>
  <si>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</si>
  <si>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</si>
  <si>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</si>
  <si>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</si>
  <si>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</si>
  <si>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</si>
  <si>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</si>
  <si>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</si>
  <si>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</si>
  <si>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</si>
  <si>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</si>
  <si>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</si>
  <si>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</si>
  <si>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</si>
  <si>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</si>
  <si>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</si>
  <si>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</si>
  <si>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</si>
  <si>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</si>
  <si>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</si>
  <si>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</si>
  <si>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</si>
  <si>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</si>
  <si>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</si>
  <si>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</si>
  <si>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</si>
  <si>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</si>
  <si>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</si>
  <si>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</si>
  <si>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</si>
  <si>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</si>
  <si>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</si>
  <si>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</si>
  <si>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</si>
  <si>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</si>
  <si>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</si>
  <si>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</si>
  <si>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</si>
  <si>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</si>
  <si>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</si>
  <si>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</si>
  <si>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</si>
  <si>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</si>
  <si>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</si>
  <si>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</si>
  <si>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</si>
  <si>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</si>
  <si>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</si>
  <si>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</si>
  <si>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</si>
  <si>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</si>
  <si>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</si>
  <si>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</si>
  <si>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</si>
  <si>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</si>
  <si>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</si>
  <si>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</si>
  <si>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</si>
  <si>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</si>
  <si>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</si>
  <si>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</si>
  <si>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</si>
  <si>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</si>
  <si>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</si>
  <si>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</si>
  <si>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</si>
  <si>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</si>
  <si>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</si>
  <si>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</si>
  <si>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</si>
  <si>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</si>
  <si>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</si>
  <si>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</si>
  <si>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</si>
  <si>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</si>
  <si>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</si>
  <si>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</si>
  <si>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</si>
  <si>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</si>
  <si>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</si>
  <si>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</si>
  <si>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</si>
  <si>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</si>
  <si>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</si>
  <si>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</si>
  <si>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</si>
  <si>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</si>
  <si>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</si>
  <si>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</si>
  <si>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</si>
  <si>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</si>
  <si>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</si>
  <si>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</si>
  <si>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</si>
  <si>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</si>
  <si>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</si>
  <si>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</si>
  <si>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</si>
  <si>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</si>
  <si>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</si>
  <si>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</si>
  <si>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</si>
  <si>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</si>
  <si>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</si>
  <si>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</si>
  <si>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</si>
  <si>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</si>
  <si>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</si>
  <si>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</si>
  <si>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</si>
  <si>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</si>
  <si>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</si>
  <si>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</si>
  <si>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</si>
  <si>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</si>
  <si>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</si>
  <si>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</si>
  <si>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</si>
  <si>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</si>
  <si>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</si>
  <si>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</si>
  <si>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</si>
  <si>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</si>
  <si>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</si>
  <si>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</si>
  <si>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</si>
  <si>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</si>
  <si>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</si>
  <si>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</si>
  <si>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</si>
  <si>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</si>
  <si>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</si>
  <si>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</si>
  <si>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</si>
  <si>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</si>
  <si>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</si>
  <si>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</si>
  <si>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</si>
  <si>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</si>
  <si>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</si>
  <si>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</si>
  <si>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</si>
  <si>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</si>
  <si>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</si>
  <si>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</si>
  <si>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</si>
  <si>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</si>
  <si>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</si>
  <si>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</si>
  <si>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</si>
  <si>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</si>
  <si>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</si>
  <si>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</si>
  <si>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</si>
  <si>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</si>
  <si>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</si>
  <si>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</si>
  <si>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</si>
  <si>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</si>
  <si>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</si>
  <si>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</si>
  <si>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</si>
  <si>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</si>
  <si>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</si>
  <si>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</si>
  <si>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</si>
  <si>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</si>
  <si>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</si>
  <si>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</si>
  <si>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</si>
  <si>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</si>
  <si>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</si>
  <si>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</si>
  <si>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</si>
  <si>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</si>
  <si>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</si>
  <si>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</si>
  <si>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</si>
  <si>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</si>
  <si>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</si>
  <si>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</si>
  <si>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</si>
  <si>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</si>
  <si>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</si>
  <si>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</si>
  <si>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</si>
  <si>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</si>
  <si>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</si>
  <si>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</si>
  <si>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</si>
  <si>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</si>
  <si>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</si>
  <si>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</si>
  <si>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</si>
  <si>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</si>
  <si>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</si>
  <si>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</si>
  <si>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</si>
  <si>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</si>
  <si>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</si>
  <si>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</si>
  <si>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</si>
  <si>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</si>
  <si>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</si>
  <si>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</si>
  <si>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</si>
  <si>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</si>
  <si>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</si>
  <si>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</si>
  <si>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</si>
  <si>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</si>
  <si>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</si>
  <si>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</si>
  <si>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</si>
  <si>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</si>
  <si>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</si>
  <si>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</si>
  <si>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</si>
  <si>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</si>
  <si>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</si>
  <si>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</si>
  <si>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</si>
  <si>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</si>
  <si>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</si>
  <si>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</si>
  <si>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</si>
  <si>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</si>
  <si>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</si>
  <si>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</si>
  <si>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</si>
  <si>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</si>
  <si>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</si>
  <si>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</si>
  <si>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</si>
  <si>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</si>
  <si>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</si>
  <si>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</si>
  <si>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</si>
  <si>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</si>
  <si>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</si>
  <si>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</si>
  <si>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</si>
  <si>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</si>
  <si>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</si>
  <si>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</si>
  <si>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</si>
  <si>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</si>
  <si>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</si>
  <si>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</si>
  <si>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</si>
  <si>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</si>
  <si>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</si>
  <si>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</si>
  <si>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</si>
  <si>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</si>
  <si>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</si>
  <si>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</si>
  <si>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</si>
  <si>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</si>
  <si>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</si>
  <si>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</si>
  <si>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</si>
  <si>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</si>
  <si>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</si>
  <si>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</si>
  <si>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</si>
  <si>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</si>
  <si>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</si>
  <si>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</si>
  <si>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</si>
  <si>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</si>
  <si>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</si>
  <si>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</si>
  <si>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</si>
  <si>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</si>
  <si>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</si>
  <si>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</si>
  <si>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</si>
  <si>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</si>
  <si>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</si>
  <si>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</si>
  <si>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</si>
  <si>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</si>
  <si>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</si>
  <si>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</si>
  <si>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</si>
  <si>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</si>
  <si>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</si>
  <si>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</si>
  <si>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</si>
  <si>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</si>
  <si>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</si>
  <si>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</si>
  <si>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</si>
  <si>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</si>
  <si>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</si>
  <si>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</si>
  <si>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</si>
  <si>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</si>
  <si>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</si>
  <si>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</si>
  <si>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</si>
  <si>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</si>
  <si>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</si>
  <si>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</si>
  <si>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</si>
  <si>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</si>
  <si>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</si>
  <si>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</si>
  <si>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</si>
  <si>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</si>
  <si>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</si>
  <si>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</si>
  <si>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</si>
  <si>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</si>
  <si>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</si>
  <si>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</si>
  <si>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</si>
  <si>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</si>
  <si>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</si>
  <si>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</si>
  <si>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</si>
  <si>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</si>
  <si>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</si>
  <si>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</si>
  <si>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</si>
  <si>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</si>
  <si>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</si>
  <si>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</si>
  <si>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</si>
  <si>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</si>
  <si>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</si>
  <si>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</si>
  <si>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</si>
  <si>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</si>
  <si>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</si>
  <si>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</si>
  <si>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</si>
  <si>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</si>
  <si>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</si>
  <si>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</si>
  <si>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</si>
  <si>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</si>
  <si>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</si>
  <si>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</si>
  <si>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</si>
  <si>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</si>
  <si>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</si>
  <si>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</si>
  <si>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</si>
  <si>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</si>
  <si>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</si>
  <si>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</si>
  <si>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</si>
  <si>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</si>
  <si>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</si>
  <si>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</si>
  <si>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</si>
  <si>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</si>
  <si>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</si>
  <si>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</si>
  <si>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</si>
  <si>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</si>
  <si>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</si>
  <si>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</si>
  <si>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</si>
  <si>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</si>
  <si>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</si>
  <si>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</si>
  <si>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</si>
  <si>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</si>
  <si>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</si>
  <si>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</si>
  <si>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</si>
  <si>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</si>
  <si>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</si>
  <si>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</si>
  <si>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</si>
  <si>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</si>
  <si>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</si>
  <si>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</si>
  <si>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</si>
  <si>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</si>
  <si>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</si>
  <si>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</si>
  <si>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</si>
  <si>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</si>
  <si>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</si>
  <si>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</si>
  <si>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</si>
  <si>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</si>
  <si>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</si>
  <si>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</si>
  <si>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</si>
  <si>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</si>
  <si>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</si>
  <si>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</si>
  <si>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</si>
  <si>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</si>
  <si>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</si>
  <si>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</si>
  <si>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</si>
  <si>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</si>
  <si>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</si>
  <si>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</si>
  <si>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</si>
  <si>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</si>
  <si>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</si>
  <si>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</si>
  <si>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</si>
  <si>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</si>
  <si>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</si>
  <si>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</si>
  <si>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</si>
  <si>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</si>
  <si>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</si>
  <si>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</si>
  <si>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</si>
  <si>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</si>
  <si>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</si>
  <si>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</si>
  <si>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</si>
  <si>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</si>
  <si>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</si>
  <si>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</si>
  <si>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</si>
  <si>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</si>
  <si>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</si>
  <si>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</si>
  <si>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</si>
  <si>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</si>
  <si>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</si>
  <si>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</si>
  <si>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</si>
  <si>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</si>
  <si>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</si>
  <si>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</si>
  <si>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</si>
  <si>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</si>
  <si>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</si>
  <si>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</si>
  <si>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</si>
  <si>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</si>
  <si>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</si>
  <si>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</si>
  <si>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</si>
  <si>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</si>
  <si>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</si>
  <si>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</si>
  <si>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</si>
  <si>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</si>
  <si>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</si>
  <si>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</si>
  <si>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</si>
  <si>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</si>
  <si>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</si>
  <si>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</si>
  <si>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</si>
  <si>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</si>
  <si>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</si>
  <si>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</si>
  <si>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</si>
  <si>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</si>
  <si>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</si>
  <si>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</si>
  <si>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</si>
  <si>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</si>
  <si>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</si>
  <si>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</si>
  <si>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</si>
  <si>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</si>
  <si>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</si>
  <si>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</si>
  <si>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</si>
  <si>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</si>
  <si>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</si>
  <si>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</si>
  <si>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</si>
  <si>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</si>
  <si>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</si>
  <si>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</si>
  <si>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</si>
  <si>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</si>
  <si>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</si>
  <si>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</si>
  <si>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</si>
  <si>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</si>
  <si>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</si>
  <si>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</si>
  <si>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</si>
  <si>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</si>
  <si>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</si>
  <si>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</si>
  <si>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</si>
  <si>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</si>
  <si>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</si>
  <si>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</si>
  <si>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</si>
  <si>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</si>
  <si>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</si>
  <si>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</si>
  <si>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</si>
  <si>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</si>
  <si>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</si>
  <si>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</si>
  <si>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</si>
  <si>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</si>
  <si>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</si>
  <si>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</si>
  <si>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</si>
  <si>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</si>
  <si>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</si>
  <si>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</si>
  <si>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</si>
  <si>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</si>
  <si>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</si>
  <si>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</si>
  <si>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</si>
  <si>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</si>
  <si>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</si>
  <si>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</si>
  <si>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</si>
  <si>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</si>
  <si>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</si>
  <si>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</si>
  <si>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</si>
  <si>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</si>
  <si>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</si>
  <si>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</si>
  <si>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</si>
  <si>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</si>
  <si>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</si>
  <si>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</si>
  <si>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</si>
  <si>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</si>
  <si>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</si>
  <si>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</si>
  <si>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</si>
  <si>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</si>
  <si>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</si>
  <si>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</si>
  <si>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</si>
  <si>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</si>
  <si>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</si>
  <si>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</si>
  <si>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</si>
  <si>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</si>
  <si>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</si>
  <si>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</si>
  <si>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</si>
  <si>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</si>
  <si>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</si>
  <si>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</si>
  <si>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</si>
  <si>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</si>
  <si>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</si>
  <si>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</si>
  <si>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</si>
  <si>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</si>
  <si>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</si>
  <si>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</si>
  <si>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</si>
  <si>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</si>
  <si>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</si>
  <si>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</si>
  <si>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</si>
  <si>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</si>
  <si>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</si>
  <si>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</si>
  <si>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</si>
  <si>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</si>
  <si>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</si>
  <si>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</si>
  <si>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</si>
  <si>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</si>
  <si>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</si>
  <si>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</si>
  <si>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</si>
  <si>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</si>
  <si>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</si>
  <si>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</si>
  <si>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</si>
  <si>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</si>
  <si>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</si>
  <si>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</si>
  <si>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</si>
  <si>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</si>
  <si>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</si>
  <si>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</si>
  <si>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</si>
  <si>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</si>
  <si>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</si>
  <si>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</si>
  <si>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</si>
  <si>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</si>
  <si>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</si>
  <si>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</si>
  <si>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</si>
  <si>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</si>
  <si>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</si>
  <si>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</si>
  <si>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</si>
  <si>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</si>
  <si>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</si>
  <si>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</si>
  <si>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</si>
  <si>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</si>
  <si>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</si>
  <si>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</si>
  <si>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</si>
  <si>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</si>
  <si>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</si>
  <si>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</si>
  <si>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</si>
  <si>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</si>
  <si>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</si>
  <si>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</si>
  <si>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</si>
  <si>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</si>
  <si>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</si>
  <si>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</si>
  <si>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</si>
  <si>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</si>
  <si>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</si>
  <si>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</si>
  <si>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</si>
  <si>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</si>
  <si>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</si>
  <si>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</si>
  <si>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</si>
  <si>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</si>
  <si>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</si>
  <si>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</si>
  <si>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</si>
  <si>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</si>
  <si>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</si>
  <si>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</si>
  <si>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</si>
  <si>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</si>
  <si>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</si>
  <si>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</si>
  <si>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</si>
  <si>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</si>
  <si>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</si>
  <si>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</si>
  <si>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</si>
  <si>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</si>
  <si>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</si>
  <si>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</si>
  <si>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</si>
  <si>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</si>
  <si>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</si>
  <si>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</si>
  <si>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</si>
  <si>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</si>
  <si>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</si>
  <si>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</si>
  <si>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</si>
  <si>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</si>
  <si>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</si>
  <si>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</si>
  <si>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</si>
  <si>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</si>
  <si>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</si>
  <si>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</si>
  <si>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</si>
  <si>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</si>
  <si>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</si>
  <si>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</si>
  <si>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</si>
  <si>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</si>
  <si>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</si>
  <si>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</si>
  <si>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</si>
  <si>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</si>
  <si>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</si>
  <si>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</si>
  <si>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</si>
  <si>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</si>
  <si>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</si>
  <si>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</si>
  <si>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</si>
  <si>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</si>
  <si>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</si>
  <si>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</si>
  <si>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</si>
  <si>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</si>
  <si>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</si>
  <si>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</si>
  <si>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</si>
  <si>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</si>
  <si>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</si>
  <si>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</si>
  <si>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</si>
  <si>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</si>
  <si>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</si>
  <si>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</si>
  <si>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</si>
  <si>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</si>
  <si>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</si>
  <si>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</si>
  <si>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</si>
  <si>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</si>
  <si>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</si>
  <si>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</si>
  <si>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</si>
  <si>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</si>
  <si>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</si>
  <si>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</si>
  <si>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</si>
  <si>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</si>
  <si>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</si>
  <si>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</si>
  <si>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</si>
  <si>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</si>
  <si>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</si>
  <si>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</si>
  <si>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</si>
  <si>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</si>
  <si>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</si>
  <si>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</si>
  <si>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</si>
  <si>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</si>
  <si>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</si>
  <si>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</si>
  <si>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</si>
  <si>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</si>
  <si>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</si>
  <si>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</si>
  <si>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</si>
  <si>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</si>
  <si>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</si>
  <si>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</si>
  <si>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</si>
  <si>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</si>
  <si>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</si>
  <si>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</si>
  <si>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</si>
  <si>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</si>
  <si>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</si>
  <si>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</si>
  <si>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</si>
  <si>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</si>
  <si>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</si>
  <si>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</si>
  <si>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</si>
  <si>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</si>
  <si>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</si>
  <si>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</si>
  <si>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</si>
  <si>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</si>
  <si>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</si>
  <si>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</si>
  <si>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</si>
  <si>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</si>
  <si>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</si>
  <si>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</si>
  <si>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</si>
  <si>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</si>
  <si>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</si>
  <si>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</si>
  <si>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</si>
  <si>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</si>
  <si>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</si>
  <si>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</si>
  <si>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</si>
  <si>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</si>
  <si>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</si>
  <si>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</si>
  <si>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</si>
  <si>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</si>
  <si>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</si>
  <si>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</si>
  <si>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</si>
  <si>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</si>
  <si>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</si>
  <si>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</si>
  <si>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</si>
  <si>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</si>
  <si>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</si>
  <si>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</si>
  <si>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</si>
  <si>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</si>
  <si>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</si>
  <si>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</si>
  <si>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</si>
  <si>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</si>
  <si>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</si>
  <si>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</si>
  <si>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</si>
  <si>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</si>
  <si>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</si>
  <si>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</si>
  <si>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</si>
  <si>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</si>
  <si>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</si>
  <si>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</si>
  <si>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</si>
  <si>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</si>
  <si>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</si>
  <si>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</si>
  <si>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</si>
  <si>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</si>
  <si>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</si>
  <si>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</si>
  <si>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</si>
  <si>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</si>
  <si>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</si>
  <si>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</si>
  <si>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</si>
  <si>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</si>
  <si>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</si>
  <si>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</si>
  <si>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</si>
  <si>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</si>
  <si>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</si>
  <si>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</si>
  <si>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</si>
  <si>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</si>
  <si>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</si>
  <si>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</si>
  <si>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</si>
  <si>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</si>
  <si>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</si>
  <si>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</si>
  <si>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</si>
  <si>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</si>
  <si>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</si>
  <si>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</si>
  <si>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</si>
  <si>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</si>
  <si>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</si>
  <si>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</si>
  <si>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</si>
  <si>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</si>
  <si>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</si>
  <si>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</si>
  <si>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</si>
  <si>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</si>
  <si>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</si>
  <si>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</si>
  <si>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</si>
  <si>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</si>
  <si>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</si>
  <si>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</si>
  <si>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</si>
  <si>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</si>
  <si>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</si>
  <si>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</si>
  <si>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</si>
  <si>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</si>
  <si>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</si>
  <si>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</si>
  <si>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</si>
  <si>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</si>
  <si>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</si>
  <si>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</si>
  <si>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</si>
  <si>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</si>
  <si>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</si>
  <si>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</si>
  <si>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</si>
  <si>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</si>
  <si>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</si>
  <si>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</si>
  <si>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</si>
  <si>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</si>
  <si>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</si>
  <si>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</si>
  <si>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</si>
  <si>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</si>
  <si>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</si>
  <si>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</si>
  <si>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</si>
  <si>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</si>
  <si>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</si>
  <si>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</si>
  <si>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</si>
  <si>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</si>
  <si>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</si>
  <si>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</si>
  <si>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</si>
  <si>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</si>
  <si>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</si>
  <si>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</si>
  <si>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</si>
  <si>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</si>
  <si>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</si>
  <si>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</si>
  <si>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</si>
  <si>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</si>
  <si>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</si>
  <si>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</si>
  <si>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</si>
  <si>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</si>
  <si>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</si>
  <si>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</si>
  <si>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</si>
  <si>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</si>
  <si>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</si>
  <si>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</si>
  <si>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</si>
  <si>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</si>
  <si>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</si>
  <si>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</si>
  <si>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</si>
  <si>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</si>
  <si>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</si>
  <si>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</si>
  <si>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</si>
  <si>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</si>
  <si>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</si>
  <si>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</si>
  <si>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</si>
  <si>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</si>
  <si>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</si>
  <si>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</si>
  <si>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</si>
  <si>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</si>
  <si>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</si>
  <si>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</si>
  <si>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</si>
  <si>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</si>
  <si>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</si>
  <si>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</si>
  <si>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</si>
  <si>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</si>
  <si>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</si>
  <si>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</si>
  <si>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</si>
  <si>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</si>
  <si>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</si>
  <si>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</si>
  <si>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</si>
  <si>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</si>
  <si>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</si>
  <si>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</si>
  <si>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</si>
  <si>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</si>
  <si>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</si>
  <si>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</si>
  <si>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</si>
  <si>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</si>
  <si>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</si>
  <si>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</si>
  <si>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</si>
  <si>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</si>
  <si>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</si>
  <si>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</si>
  <si>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</si>
  <si>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</si>
  <si>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</si>
  <si>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</si>
  <si>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</si>
  <si>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</si>
  <si>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</si>
  <si>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</si>
  <si>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</si>
  <si>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</si>
  <si>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</si>
  <si>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</si>
  <si>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</si>
  <si>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</si>
  <si>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</si>
  <si>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</si>
  <si>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</si>
  <si>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</si>
  <si>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</si>
  <si>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</si>
  <si>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</si>
  <si>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</si>
  <si>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</si>
  <si>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</si>
  <si>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</si>
  <si>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</si>
  <si>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</si>
  <si>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</si>
  <si>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</si>
  <si>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</si>
  <si>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</si>
  <si>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</si>
  <si>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</si>
  <si>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</si>
  <si>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</si>
  <si>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</si>
  <si>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</si>
  <si>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</si>
  <si>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</si>
  <si>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</si>
  <si>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</si>
  <si>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</si>
  <si>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</si>
  <si>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</si>
  <si>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</si>
  <si>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</si>
  <si>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</si>
  <si>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</si>
  <si>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</si>
  <si>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</si>
  <si>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</si>
  <si>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</si>
  <si>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</si>
  <si>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</si>
  <si>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</si>
  <si>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</si>
  <si>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</si>
  <si>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</si>
  <si>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</si>
  <si>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</si>
  <si>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</si>
  <si>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</si>
  <si>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</si>
  <si>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</si>
  <si>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</si>
  <si>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</si>
  <si>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</si>
  <si>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</si>
  <si>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</si>
  <si>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</si>
  <si>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</si>
  <si>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</si>
  <si>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</si>
  <si>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</si>
  <si>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</si>
  <si>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</si>
  <si>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</si>
  <si>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</si>
  <si>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</si>
  <si>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</si>
  <si>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</si>
  <si>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</si>
  <si>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</si>
  <si>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</si>
  <si>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</si>
  <si>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</si>
  <si>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</si>
  <si>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</si>
  <si>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</si>
  <si>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</si>
  <si>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</si>
  <si>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</si>
  <si>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</si>
  <si>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</si>
  <si>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</si>
  <si>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</si>
  <si>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</si>
  <si>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</si>
  <si>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</si>
  <si>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</si>
  <si>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</si>
  <si>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</si>
  <si>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</si>
  <si>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</si>
  <si>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</si>
  <si>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</si>
  <si>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</si>
  <si>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</si>
  <si>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</si>
  <si>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</si>
  <si>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</si>
  <si>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</si>
  <si>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</si>
  <si>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</si>
  <si>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</si>
  <si>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</si>
  <si>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</si>
  <si>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</si>
  <si>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</si>
  <si>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</si>
  <si>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</si>
  <si>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</si>
  <si>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</si>
  <si>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</si>
  <si>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</si>
  <si>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</si>
  <si>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</si>
  <si>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</si>
  <si>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</si>
  <si>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</si>
  <si>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</si>
  <si>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</si>
  <si>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</si>
  <si>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</si>
  <si>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</si>
  <si>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</si>
  <si>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</si>
  <si>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</si>
  <si>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</si>
  <si>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</si>
  <si>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</si>
  <si>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</si>
  <si>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</si>
  <si>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</si>
  <si>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</si>
  <si>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</si>
  <si>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</si>
  <si>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</si>
  <si>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</si>
  <si>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</si>
  <si>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</si>
  <si>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</si>
  <si>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</si>
  <si>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</si>
  <si>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</si>
  <si>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</si>
  <si>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</si>
  <si>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</si>
  <si>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</si>
  <si>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</si>
  <si>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</si>
  <si>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</si>
  <si>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</si>
  <si>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</si>
  <si>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</si>
  <si>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</si>
  <si>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</si>
  <si>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</si>
  <si>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</si>
  <si>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</si>
  <si>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</si>
  <si>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</si>
  <si>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</si>
  <si>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</si>
  <si>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</si>
  <si>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</si>
  <si>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</si>
  <si>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</si>
  <si>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</si>
  <si>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</si>
  <si>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</si>
  <si>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</si>
  <si>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</si>
  <si>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</si>
  <si>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</si>
  <si>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</si>
  <si>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</si>
  <si>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</si>
  <si>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</si>
  <si>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</si>
  <si>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</si>
  <si>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</si>
  <si>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</si>
  <si>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</si>
  <si>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</si>
  <si>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</si>
  <si>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</si>
  <si>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</si>
  <si>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</si>
  <si>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</si>
  <si>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</si>
  <si>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</si>
  <si>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</si>
  <si>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</si>
  <si>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</si>
  <si>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</si>
  <si>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</si>
  <si>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</si>
  <si>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</si>
  <si>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</si>
  <si>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</si>
  <si>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</si>
  <si>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</si>
  <si>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</si>
  <si>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</si>
  <si>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</si>
  <si>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</si>
  <si>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</si>
  <si>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</si>
  <si>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</si>
  <si>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</si>
  <si>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</si>
  <si>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</si>
  <si>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</si>
  <si>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</si>
  <si>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</si>
  <si>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</si>
  <si>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</si>
  <si>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</si>
  <si>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</si>
  <si>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</si>
  <si>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</si>
  <si>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</si>
  <si>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</si>
  <si>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</si>
  <si>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</si>
  <si>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</si>
  <si>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</si>
  <si>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</si>
  <si>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</si>
  <si>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</si>
  <si>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</si>
  <si>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</si>
  <si>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</si>
  <si>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</si>
  <si>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</si>
  <si>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</si>
  <si>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</si>
  <si>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</si>
  <si>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</si>
  <si>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</si>
  <si>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</si>
  <si>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</si>
  <si>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</si>
  <si>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</si>
  <si>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</si>
  <si>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</si>
  <si>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</si>
  <si>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</si>
  <si>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</si>
  <si>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</si>
  <si>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</si>
  <si>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</si>
  <si>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</si>
  <si>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</si>
  <si>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</si>
  <si>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</si>
  <si>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</si>
  <si>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</si>
  <si>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</si>
  <si>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</si>
  <si>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</si>
  <si>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</si>
  <si>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</si>
  <si>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</si>
  <si>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</si>
  <si>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</si>
  <si>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</si>
  <si>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</si>
  <si>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</si>
  <si>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</si>
  <si>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</si>
  <si>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</si>
  <si>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</si>
  <si>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</si>
  <si>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</si>
  <si>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</si>
  <si>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</si>
  <si>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</si>
  <si>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</si>
  <si>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</si>
  <si>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</si>
  <si>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</si>
  <si>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</si>
  <si>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</si>
  <si>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</si>
  <si>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</si>
  <si>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</si>
  <si>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</si>
  <si>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</si>
  <si>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</si>
  <si>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</si>
  <si>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</si>
  <si>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</si>
  <si>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</si>
  <si>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</si>
  <si>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</si>
  <si>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</si>
  <si>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</si>
  <si>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</si>
  <si>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</si>
  <si>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</si>
  <si>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</si>
  <si>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</si>
  <si>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</si>
  <si>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</si>
  <si>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</si>
  <si>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</si>
  <si>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</si>
  <si>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</si>
  <si>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</si>
  <si>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</si>
  <si>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</si>
  <si>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</si>
  <si>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</si>
  <si>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</si>
  <si>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</si>
  <si>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</si>
  <si>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</si>
  <si>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</si>
  <si>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</si>
  <si>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</si>
  <si>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</si>
  <si>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</si>
  <si>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</si>
  <si>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</si>
  <si>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</si>
  <si>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</si>
  <si>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</si>
  <si>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</si>
  <si>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</si>
  <si>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</si>
  <si>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</si>
  <si>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</si>
  <si>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</si>
  <si>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</si>
  <si>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</si>
  <si>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</si>
  <si>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</si>
  <si>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</si>
  <si>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</si>
  <si>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</si>
  <si>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</si>
  <si>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</si>
  <si>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</si>
  <si>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</si>
  <si>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</si>
  <si>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</si>
  <si>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</si>
  <si>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</si>
  <si>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</si>
  <si>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</si>
  <si>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</si>
  <si>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</si>
  <si>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</si>
  <si>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</si>
  <si>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</si>
  <si>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</si>
  <si>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</si>
  <si>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</si>
  <si>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</si>
  <si>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</si>
  <si>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</si>
  <si>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</si>
  <si>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</si>
  <si>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</si>
  <si>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</si>
  <si>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</si>
  <si>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</si>
  <si>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</si>
  <si>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</si>
  <si>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</si>
  <si>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</si>
  <si>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</si>
  <si>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</si>
  <si>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</si>
  <si>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</si>
  <si>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</si>
  <si>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</si>
  <si>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</si>
  <si>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</si>
  <si>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</si>
  <si>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</si>
  <si>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</si>
  <si>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</si>
  <si>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</si>
  <si>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</si>
  <si>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</si>
  <si>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</si>
  <si>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</si>
  <si>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</si>
  <si>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</si>
  <si>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</si>
  <si>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</si>
  <si>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</si>
  <si>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</si>
  <si>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</si>
  <si>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</si>
  <si>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</si>
  <si>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</si>
  <si>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</si>
  <si>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</si>
  <si>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</si>
  <si>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</si>
  <si>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</si>
  <si>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</si>
  <si>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</si>
  <si>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</si>
  <si>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</si>
  <si>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</si>
  <si>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</si>
  <si>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</si>
  <si>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</si>
  <si>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</si>
  <si>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</si>
  <si>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</si>
  <si>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</si>
  <si>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</si>
  <si>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</si>
  <si>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</si>
  <si>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</si>
  <si>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</si>
  <si>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</si>
  <si>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</si>
  <si>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</si>
  <si>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</si>
  <si>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</si>
  <si>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</si>
  <si>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</si>
  <si>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</si>
  <si>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</si>
  <si>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</si>
  <si>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</si>
  <si>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</si>
  <si>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</si>
  <si>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</si>
  <si>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</si>
  <si>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</si>
  <si>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</si>
  <si>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</si>
  <si>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</si>
  <si>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</si>
  <si>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</si>
  <si>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</si>
  <si>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</si>
  <si>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</si>
  <si>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</si>
  <si>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</si>
  <si>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</si>
  <si>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</si>
  <si>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</si>
  <si>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</si>
  <si>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</si>
  <si>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</si>
  <si>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</si>
  <si>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</si>
  <si>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</si>
  <si>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</si>
  <si>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</si>
  <si>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</si>
  <si>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</si>
  <si>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</si>
  <si>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</si>
  <si>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</si>
  <si>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</si>
  <si>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</si>
  <si>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</si>
  <si>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</si>
  <si>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</si>
  <si>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</si>
  <si>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</si>
  <si>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</si>
  <si>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</si>
  <si>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</si>
  <si>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</si>
  <si>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</si>
  <si>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</si>
  <si>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</si>
  <si>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</si>
  <si>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</si>
  <si>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</si>
  <si>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</si>
  <si>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</si>
  <si>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</si>
  <si>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</si>
  <si>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</si>
  <si>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</si>
  <si>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</si>
  <si>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</si>
  <si>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</si>
  <si>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</si>
  <si>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</si>
  <si>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</si>
  <si>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</si>
  <si>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</si>
  <si>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</si>
  <si>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</si>
  <si>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</si>
  <si>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</si>
  <si>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</si>
  <si>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</si>
  <si>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</si>
  <si>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</si>
  <si>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</si>
  <si>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</si>
  <si>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</si>
  <si>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</si>
  <si>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</si>
  <si>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</si>
  <si>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</si>
  <si>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</si>
  <si>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</si>
  <si>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</si>
  <si>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</si>
  <si>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</si>
  <si>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</si>
  <si>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</si>
  <si>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</si>
  <si>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</si>
  <si>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</si>
  <si>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</si>
  <si>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</si>
  <si>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</si>
  <si>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</si>
  <si>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</si>
  <si>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</si>
  <si>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</si>
  <si>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</si>
  <si>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</si>
  <si>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</si>
  <si>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</si>
  <si>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</si>
  <si>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</si>
  <si>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</si>
  <si>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</si>
  <si>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</si>
  <si>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</si>
  <si>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</si>
  <si>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</si>
  <si>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</si>
  <si>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</si>
  <si>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</si>
  <si>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</si>
  <si>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</si>
  <si>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</si>
  <si>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</si>
  <si>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</si>
  <si>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</si>
  <si>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</si>
  <si>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</si>
  <si>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</si>
  <si>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</si>
  <si>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</si>
  <si>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</si>
  <si>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</si>
  <si>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</si>
  <si>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</si>
  <si>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</si>
  <si>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</si>
  <si>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</si>
  <si>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</si>
  <si>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</si>
  <si>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</si>
  <si>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</si>
  <si>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</si>
  <si>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</si>
  <si>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</si>
  <si>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</si>
  <si>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</si>
  <si>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</si>
  <si>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</si>
  <si>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</si>
  <si>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</si>
  <si>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</si>
  <si>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</si>
  <si>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</si>
  <si>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</si>
  <si>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</si>
  <si>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</si>
  <si>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</si>
  <si>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</si>
  <si>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</si>
  <si>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</si>
  <si>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</si>
  <si>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</si>
  <si>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</si>
  <si>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</si>
  <si>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</si>
  <si>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</si>
  <si>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</si>
  <si>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</si>
  <si>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</si>
  <si>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</si>
  <si>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</si>
  <si>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</si>
  <si>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</si>
  <si>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</si>
  <si>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</si>
  <si>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</si>
  <si>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</si>
  <si>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</si>
  <si>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</si>
  <si>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</si>
  <si>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</si>
  <si>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</si>
  <si>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</si>
  <si>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</si>
  <si>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</si>
  <si>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</si>
  <si>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</si>
  <si>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</si>
  <si>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</si>
  <si>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</si>
  <si>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</si>
  <si>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</si>
  <si>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</si>
  <si>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</si>
  <si>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</si>
  <si>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</si>
  <si>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</si>
  <si>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</si>
  <si>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</si>
  <si>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</si>
  <si>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</si>
  <si>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</si>
  <si>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</si>
  <si>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</si>
  <si>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</si>
  <si>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</si>
  <si>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</si>
  <si>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</si>
  <si>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</si>
  <si>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</si>
  <si>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</si>
  <si>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</si>
  <si>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</si>
  <si>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</si>
  <si>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</si>
  <si>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</si>
  <si>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</si>
  <si>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</si>
  <si>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</si>
  <si>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</si>
  <si>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</si>
  <si>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</si>
  <si>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</si>
  <si>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</si>
  <si>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</si>
  <si>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</si>
  <si>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</si>
  <si>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</si>
  <si>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</si>
  <si>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</si>
  <si>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</si>
  <si>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</si>
  <si>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</si>
  <si>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</si>
  <si>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</si>
  <si>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</si>
  <si>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</si>
  <si>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</si>
  <si>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</si>
  <si>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</si>
  <si>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</si>
  <si>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</si>
  <si>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</si>
  <si>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</si>
  <si>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</si>
  <si>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</si>
  <si>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</si>
  <si>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</si>
  <si>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</si>
  <si>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</si>
  <si>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</si>
  <si>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</si>
  <si>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</si>
  <si>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</si>
  <si>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</si>
  <si>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</si>
  <si>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</si>
  <si>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</si>
  <si>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</si>
  <si>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</si>
  <si>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</si>
  <si>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</si>
  <si>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</si>
  <si>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</si>
  <si>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</si>
  <si>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</si>
  <si>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</si>
  <si>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</si>
  <si>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</si>
  <si>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</si>
  <si>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</si>
  <si>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</si>
  <si>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</si>
  <si>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</si>
  <si>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</si>
  <si>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</si>
  <si>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</si>
  <si>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</si>
  <si>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</si>
  <si>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</si>
  <si>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</si>
  <si>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</si>
  <si>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</si>
  <si>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</si>
  <si>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</si>
  <si>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</si>
  <si>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</si>
  <si>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</si>
  <si>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</si>
  <si>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</si>
  <si>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</si>
  <si>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</si>
  <si>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</si>
  <si>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</si>
  <si>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</si>
  <si>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</si>
  <si>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</si>
  <si>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</si>
  <si>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</si>
  <si>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</si>
  <si>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</si>
  <si>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</si>
  <si>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</si>
  <si>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</si>
  <si>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</si>
  <si>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</si>
  <si>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</si>
  <si>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</si>
  <si>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</si>
  <si>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</si>
  <si>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</si>
  <si>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</si>
  <si>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</si>
  <si>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</si>
  <si>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</si>
  <si>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</si>
  <si>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</si>
  <si>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</si>
  <si>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</si>
  <si>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</si>
  <si>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</si>
  <si>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</si>
  <si>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</si>
  <si>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</si>
  <si>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</si>
  <si>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</si>
  <si>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</si>
  <si>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</si>
  <si>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</si>
  <si>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</si>
  <si>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</si>
  <si>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</si>
  <si>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</si>
  <si>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</si>
  <si>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</si>
  <si>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</si>
  <si>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</si>
  <si>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</si>
  <si>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</si>
  <si>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</si>
  <si>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</si>
  <si>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</si>
  <si>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</si>
  <si>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</si>
  <si>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</si>
  <si>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</si>
  <si>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</si>
  <si>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</si>
  <si>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</si>
  <si>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</si>
  <si>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</si>
  <si>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</si>
  <si>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</si>
  <si>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</si>
  <si>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</si>
  <si>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</si>
  <si>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</si>
  <si>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</si>
  <si>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</si>
  <si>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</si>
  <si>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</si>
  <si>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</si>
  <si>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</si>
  <si>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</si>
  <si>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</si>
  <si>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</si>
  <si>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</si>
  <si>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</si>
  <si>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</si>
  <si>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</si>
  <si>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</si>
  <si>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</si>
  <si>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</si>
  <si>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</si>
  <si>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</si>
  <si>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</si>
  <si>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</si>
  <si>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</si>
  <si>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</si>
  <si>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</si>
  <si>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</si>
  <si>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</si>
  <si>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</si>
  <si>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</si>
  <si>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</si>
  <si>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</si>
  <si>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</si>
  <si>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</si>
  <si>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</si>
  <si>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</si>
  <si>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</si>
  <si>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</si>
  <si>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</si>
  <si>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</si>
  <si>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</si>
  <si>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</si>
  <si>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</si>
  <si>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</si>
  <si>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</si>
  <si>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</si>
  <si>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</si>
  <si>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</si>
  <si>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</si>
  <si>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</si>
  <si>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</si>
  <si>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</si>
  <si>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</si>
  <si>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</si>
  <si>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</si>
  <si>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</si>
  <si>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</si>
  <si>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</si>
  <si>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</si>
  <si>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</si>
  <si>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</si>
  <si>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</si>
  <si>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</si>
  <si>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</si>
  <si>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</si>
  <si>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</si>
  <si>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</si>
  <si>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</si>
  <si>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</si>
  <si>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</si>
  <si>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</si>
  <si>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</si>
  <si>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</si>
  <si>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</si>
  <si>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</si>
  <si>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</si>
  <si>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</si>
  <si>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</si>
  <si>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</si>
  <si>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</si>
  <si>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</si>
  <si>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</si>
  <si>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</si>
  <si>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</si>
  <si>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</si>
  <si>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</si>
  <si>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</si>
  <si>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</si>
  <si>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</si>
  <si>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</si>
  <si>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</si>
  <si>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</si>
  <si>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</si>
  <si>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</si>
  <si>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</si>
  <si>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</si>
  <si>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</si>
  <si>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</si>
  <si>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</si>
  <si>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</si>
  <si>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</si>
  <si>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</si>
  <si>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</si>
  <si>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</si>
  <si>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</si>
  <si>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</si>
  <si>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</si>
  <si>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</si>
  <si>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</si>
  <si>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</si>
  <si>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</si>
  <si>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</si>
  <si>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</si>
  <si>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</si>
  <si>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</si>
  <si>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</si>
  <si>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</si>
  <si>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</si>
  <si>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</si>
  <si>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</si>
  <si>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</si>
  <si>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</si>
  <si>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</si>
  <si>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</si>
  <si>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</si>
  <si>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</si>
  <si>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</si>
  <si>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</si>
  <si>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</si>
  <si>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</si>
  <si>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</si>
  <si>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</si>
  <si>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</si>
  <si>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</si>
  <si>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</si>
  <si>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</si>
  <si>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</si>
  <si>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</si>
  <si>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</si>
  <si>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</si>
  <si>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</si>
  <si>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</si>
  <si>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</si>
  <si>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</si>
  <si>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</si>
  <si>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</si>
  <si>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</si>
  <si>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</si>
  <si>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</si>
  <si>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</si>
  <si>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</si>
  <si>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</si>
  <si>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</si>
  <si>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</si>
  <si>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</si>
  <si>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</si>
  <si>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</si>
  <si>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</si>
  <si>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</si>
  <si>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</si>
  <si>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</si>
  <si>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</si>
  <si>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</si>
  <si>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</si>
  <si>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</si>
  <si>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</si>
  <si>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</si>
  <si>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</si>
  <si>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</si>
  <si>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</si>
  <si>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</si>
  <si>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</si>
  <si>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</si>
  <si>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</si>
  <si>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</si>
  <si>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</si>
  <si>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</si>
  <si>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</si>
  <si>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</si>
  <si>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</si>
  <si>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</si>
  <si>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</si>
  <si>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</si>
  <si>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</si>
  <si>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</si>
  <si>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</si>
  <si>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</si>
  <si>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</si>
  <si>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</si>
  <si>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</si>
  <si>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</si>
  <si>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</si>
  <si>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</si>
  <si>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</si>
  <si>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</si>
  <si>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</si>
  <si>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</si>
  <si>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</si>
  <si>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</si>
  <si>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</si>
  <si>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</si>
  <si>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</si>
  <si>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</si>
  <si>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</si>
  <si>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</si>
  <si>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</si>
  <si>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</si>
  <si>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</si>
  <si>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</si>
  <si>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</si>
  <si>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</si>
  <si>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</si>
  <si>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</si>
  <si>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</si>
  <si>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</si>
  <si>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</si>
  <si>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</si>
  <si>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</si>
  <si>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</si>
  <si>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</si>
  <si>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</si>
  <si>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</si>
  <si>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</si>
  <si>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</si>
  <si>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</si>
  <si>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</si>
  <si>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</si>
  <si>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</si>
  <si>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</si>
  <si>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</si>
  <si>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</si>
  <si>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</si>
  <si>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</si>
  <si>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</si>
  <si>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</si>
  <si>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</si>
  <si>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</si>
  <si>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</si>
  <si>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</si>
  <si>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</si>
  <si>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</si>
  <si>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</si>
  <si>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</si>
  <si>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</si>
  <si>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</si>
  <si>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</si>
  <si>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</si>
  <si>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</si>
  <si>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</si>
  <si>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</si>
  <si>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</si>
  <si>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</si>
  <si>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</si>
  <si>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</si>
  <si>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</si>
  <si>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</si>
  <si>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</si>
  <si>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</si>
  <si>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</si>
  <si>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</si>
  <si>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</si>
  <si>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</si>
  <si>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</si>
  <si>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</si>
  <si>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</si>
  <si>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</si>
  <si>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</si>
  <si>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</si>
  <si>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</si>
  <si>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</si>
  <si>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</si>
  <si>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</si>
  <si>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</si>
  <si>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</si>
  <si>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</si>
  <si>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</si>
  <si>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</si>
  <si>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</si>
  <si>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</si>
  <si>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</si>
  <si>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</si>
  <si>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</si>
  <si>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</si>
  <si>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</si>
  <si>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</si>
  <si>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</si>
  <si>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</si>
  <si>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</si>
  <si>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</si>
  <si>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</si>
  <si>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</si>
  <si>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</si>
  <si>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</si>
  <si>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</si>
  <si>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</si>
  <si>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</si>
  <si>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</si>
  <si>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</si>
  <si>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</si>
  <si>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</si>
  <si>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</si>
  <si>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</si>
  <si>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</si>
  <si>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</si>
  <si>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</si>
  <si>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</si>
  <si>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</si>
  <si>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</si>
  <si>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</si>
  <si>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</si>
  <si>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</si>
  <si>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</si>
  <si>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</si>
  <si>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</si>
  <si>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</si>
  <si>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</si>
  <si>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</si>
  <si>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</si>
  <si>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</si>
  <si>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</si>
  <si>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</si>
  <si>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</si>
  <si>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</si>
  <si>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</si>
  <si>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</si>
  <si>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</si>
  <si>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</si>
  <si>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</si>
  <si>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</si>
  <si>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</si>
  <si>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</si>
  <si>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</si>
  <si>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</si>
  <si>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</si>
  <si>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</si>
  <si>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</si>
  <si>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</si>
  <si>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</si>
  <si>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</si>
  <si>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</si>
  <si>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</si>
  <si>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</si>
  <si>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</si>
  <si>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</si>
  <si>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</si>
  <si>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</si>
  <si>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</si>
  <si>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</si>
  <si>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</si>
  <si>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</si>
  <si>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</si>
  <si>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</si>
  <si>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</si>
  <si>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</si>
  <si>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</si>
  <si>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</si>
  <si>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</si>
  <si>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</si>
  <si>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</si>
  <si>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</si>
  <si>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</si>
  <si>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</si>
  <si>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</si>
  <si>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</si>
  <si>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</si>
  <si>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</si>
  <si>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</si>
  <si>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</si>
  <si>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</si>
  <si>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</si>
  <si>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</si>
  <si>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</si>
  <si>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</si>
  <si>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</si>
  <si>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</si>
  <si>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</si>
  <si>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</si>
  <si>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</si>
  <si>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</si>
  <si>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</si>
  <si>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</si>
  <si>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</si>
  <si>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</si>
  <si>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</si>
  <si>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</si>
  <si>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</si>
  <si>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</si>
  <si>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</si>
  <si>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</si>
  <si>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</si>
  <si>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</si>
  <si>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</si>
  <si>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</si>
  <si>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</si>
  <si>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</si>
  <si>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</si>
  <si>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</si>
  <si>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</si>
  <si>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</si>
  <si>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</si>
  <si>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</si>
  <si>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</si>
  <si>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</si>
  <si>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</si>
  <si>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</si>
  <si>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</si>
  <si>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</si>
  <si>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</si>
  <si>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</si>
  <si>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</si>
  <si>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</si>
  <si>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</si>
  <si>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</si>
  <si>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</si>
  <si>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</si>
  <si>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</si>
  <si>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</si>
  <si>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</si>
  <si>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</si>
  <si>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</si>
  <si>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</si>
  <si>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</si>
  <si>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</si>
  <si>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</si>
  <si>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</si>
  <si>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</si>
  <si>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</si>
  <si>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</si>
  <si>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</si>
  <si>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</si>
  <si>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</si>
  <si>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</si>
  <si>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</si>
  <si>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</si>
  <si>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</si>
  <si>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</si>
  <si>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</si>
  <si>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</si>
  <si>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</si>
  <si>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</si>
  <si>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</si>
  <si>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</si>
  <si>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</si>
  <si>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</si>
  <si>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</si>
  <si>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</si>
  <si>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</si>
  <si>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</si>
  <si>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</si>
  <si>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</si>
  <si>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</si>
  <si>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</si>
  <si>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</si>
  <si>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</si>
  <si>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</si>
  <si>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</si>
  <si>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</si>
  <si>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</si>
  <si>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</si>
  <si>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</si>
  <si>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</si>
  <si>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</si>
  <si>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</si>
  <si>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</si>
  <si>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</si>
  <si>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</si>
  <si>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</si>
  <si>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</si>
  <si>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</si>
  <si>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</si>
  <si>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</si>
  <si>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</si>
  <si>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</si>
  <si>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</si>
  <si>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</si>
  <si>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</si>
  <si>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</si>
  <si>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</si>
  <si>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</si>
  <si>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</si>
  <si>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</si>
  <si>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</si>
  <si>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</si>
  <si>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</si>
  <si>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</si>
  <si>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</si>
  <si>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</si>
  <si>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</si>
  <si>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</si>
  <si>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</si>
  <si>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</si>
  <si>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</si>
  <si>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</si>
  <si>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</si>
  <si>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</si>
  <si>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</si>
  <si>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</si>
  <si>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</si>
  <si>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</si>
  <si>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</si>
  <si>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</si>
  <si>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</si>
  <si>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</si>
  <si>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</si>
  <si>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</si>
  <si>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</si>
  <si>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</si>
  <si>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</si>
  <si>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</si>
  <si>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</si>
  <si>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</si>
  <si>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</si>
  <si>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</si>
  <si>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</si>
  <si>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</si>
  <si>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</si>
  <si>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</si>
  <si>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</si>
  <si>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</si>
  <si>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</si>
  <si>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</si>
  <si>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</si>
  <si>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</si>
  <si>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</si>
  <si>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</si>
  <si>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</si>
  <si>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</si>
  <si>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</si>
  <si>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</si>
  <si>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</si>
  <si>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</si>
  <si>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</si>
  <si>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</si>
  <si>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</si>
  <si>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</si>
  <si>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</si>
  <si>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</si>
  <si>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</si>
  <si>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</si>
  <si>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</si>
  <si>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</si>
  <si>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</si>
  <si>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</si>
  <si>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</si>
  <si>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</si>
  <si>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</si>
  <si>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</si>
  <si>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</si>
  <si>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</si>
  <si>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</si>
  <si>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</si>
  <si>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</si>
  <si>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</si>
  <si>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</si>
  <si>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</si>
  <si>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</si>
  <si>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</si>
  <si>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</si>
  <si>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</si>
  <si>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</si>
  <si>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</si>
  <si>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</si>
  <si>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</si>
  <si>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</si>
  <si>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</si>
  <si>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</si>
  <si>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</si>
  <si>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</si>
  <si>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</si>
  <si>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</si>
  <si>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</si>
  <si>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</si>
  <si>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</si>
  <si>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</si>
  <si>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</si>
  <si>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</si>
  <si>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</si>
  <si>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</si>
  <si>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</si>
  <si>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</si>
  <si>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</si>
  <si>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</si>
  <si>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</si>
  <si>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</si>
  <si>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</si>
  <si>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</si>
  <si>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</si>
  <si>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</si>
  <si>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</si>
  <si>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</si>
  <si>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</si>
  <si>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</si>
  <si>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</si>
  <si>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</si>
  <si>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</si>
  <si>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</si>
  <si>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</si>
  <si>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</si>
  <si>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</si>
  <si>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</si>
  <si>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</si>
  <si>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</si>
  <si>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</si>
  <si>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</si>
  <si>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</si>
  <si>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</si>
  <si>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</si>
  <si>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</si>
  <si>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</si>
  <si>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</si>
  <si>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</si>
  <si>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</si>
  <si>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</si>
  <si>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</si>
  <si>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</si>
  <si>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</si>
  <si>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</si>
  <si>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</si>
  <si>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</si>
  <si>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</si>
  <si>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</si>
  <si>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</si>
  <si>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</si>
  <si>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</si>
  <si>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</si>
  <si>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</si>
  <si>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</si>
  <si>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</si>
  <si>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</si>
  <si>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</si>
  <si>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</si>
  <si>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</si>
  <si>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</si>
  <si>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</si>
  <si>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</si>
  <si>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</si>
  <si>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</si>
  <si>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</si>
  <si>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</si>
  <si>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</si>
  <si>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</si>
  <si>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</si>
  <si>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</si>
  <si>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</si>
  <si>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</si>
  <si>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</si>
  <si>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</si>
  <si>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</si>
  <si>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</si>
  <si>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</si>
  <si>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</si>
  <si>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</si>
  <si>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</si>
  <si>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</si>
  <si>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</si>
  <si>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</si>
  <si>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</si>
  <si>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</si>
  <si>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</si>
  <si>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</si>
  <si>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</si>
  <si>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</si>
  <si>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</si>
  <si>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</si>
  <si>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</si>
  <si>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</si>
  <si>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</si>
  <si>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</si>
  <si>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</si>
  <si>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</si>
  <si>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</si>
  <si>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</si>
  <si>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</si>
  <si>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</si>
  <si>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</si>
  <si>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</si>
  <si>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</si>
  <si>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</si>
  <si>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</si>
  <si>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</si>
  <si>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</si>
  <si>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</si>
  <si>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</si>
  <si>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</si>
  <si>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</si>
  <si>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</si>
  <si>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</si>
  <si>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</si>
  <si>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</si>
  <si>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</si>
  <si>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</si>
  <si>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</si>
  <si>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</si>
  <si>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</si>
  <si>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</si>
  <si>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</si>
  <si>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</si>
  <si>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</si>
  <si>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</si>
  <si>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</si>
  <si>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</si>
  <si>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</si>
  <si>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</si>
  <si>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</si>
  <si>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</si>
  <si>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</si>
  <si>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</si>
  <si>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</si>
  <si>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</si>
  <si>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</si>
  <si>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</si>
  <si>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</si>
  <si>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</si>
  <si>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</si>
  <si>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</si>
  <si>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</si>
  <si>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</si>
  <si>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</si>
  <si>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</si>
  <si>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</si>
  <si>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</si>
  <si>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</si>
  <si>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</si>
  <si>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</si>
  <si>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</si>
  <si>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</si>
  <si>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</si>
  <si>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</si>
  <si>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</si>
  <si>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</si>
  <si>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</si>
  <si>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</si>
  <si>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</si>
  <si>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</si>
  <si>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</si>
  <si>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</si>
  <si>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</si>
  <si>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</si>
  <si>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</si>
  <si>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</si>
  <si>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</si>
  <si>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</si>
  <si>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</si>
  <si>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</si>
  <si>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</si>
  <si>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</si>
  <si>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</si>
  <si>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</si>
  <si>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</si>
  <si>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</si>
  <si>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</si>
  <si>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</si>
  <si>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</si>
  <si>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</si>
  <si>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</si>
  <si>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</si>
  <si>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</si>
  <si>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</si>
  <si>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</si>
  <si>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</si>
  <si>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</si>
  <si>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</si>
  <si>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</si>
  <si>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</si>
  <si>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</si>
  <si>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</si>
  <si>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</si>
  <si>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</si>
  <si>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</si>
  <si>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</si>
  <si>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</si>
  <si>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</si>
  <si>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</si>
  <si>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</si>
  <si>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</si>
  <si>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</si>
  <si>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</si>
  <si>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</si>
  <si>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</si>
  <si>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</si>
  <si>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</si>
  <si>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</si>
  <si>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</si>
  <si>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</si>
  <si>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</si>
  <si>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</si>
  <si>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</si>
  <si>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</si>
  <si>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</si>
  <si>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</si>
  <si>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</si>
  <si>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</si>
  <si>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</si>
  <si>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</si>
  <si>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</si>
  <si>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</si>
  <si>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</si>
  <si>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</si>
  <si>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</si>
  <si>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</si>
  <si>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</si>
  <si>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</si>
  <si>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</si>
  <si>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</si>
  <si>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</si>
  <si>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</si>
  <si>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</si>
  <si>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</si>
  <si>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</si>
  <si>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</si>
  <si>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</si>
  <si>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</si>
  <si>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</si>
  <si>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</si>
  <si>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</si>
  <si>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</si>
  <si>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</si>
  <si>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</si>
  <si>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</si>
  <si>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</si>
  <si>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</si>
  <si>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</si>
  <si>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</si>
  <si>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</si>
  <si>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</si>
  <si>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</si>
  <si>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</si>
  <si>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</si>
  <si>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</si>
  <si>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</si>
  <si>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</si>
  <si>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</si>
  <si>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</si>
  <si>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</si>
  <si>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</si>
  <si>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</si>
  <si>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</si>
  <si>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</si>
  <si>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</si>
  <si>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</si>
  <si>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</si>
  <si>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</si>
  <si>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</si>
  <si>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</si>
  <si>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</si>
  <si>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</si>
  <si>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</si>
  <si>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</si>
  <si>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</si>
  <si>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</si>
  <si>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</si>
  <si>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</si>
  <si>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</si>
  <si>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</si>
  <si>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</si>
  <si>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</si>
  <si>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</si>
  <si>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</si>
  <si>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</si>
  <si>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</si>
  <si>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</si>
  <si>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</si>
  <si>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</si>
  <si>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</si>
  <si>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</si>
  <si>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</si>
  <si>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</si>
  <si>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</si>
  <si>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</si>
  <si>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</si>
  <si>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</si>
  <si>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</si>
  <si>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</si>
  <si>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</si>
  <si>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</si>
  <si>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</si>
  <si>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</si>
  <si>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</si>
  <si>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</si>
  <si>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</si>
  <si>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</si>
  <si>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</si>
  <si>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</si>
  <si>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</si>
  <si>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</si>
  <si>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</si>
  <si>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</si>
  <si>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</si>
  <si>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</si>
  <si>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</si>
  <si>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</si>
  <si>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</si>
  <si>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</si>
  <si>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</si>
  <si>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</si>
  <si>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</si>
  <si>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</si>
  <si>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</si>
  <si>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</si>
  <si>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</si>
  <si>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</si>
  <si>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</si>
  <si>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</si>
  <si>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</si>
  <si>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</si>
  <si>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</si>
  <si>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</si>
  <si>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</si>
  <si>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</si>
  <si>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</si>
  <si>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</si>
  <si>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</si>
  <si>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</si>
  <si>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</si>
  <si>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</si>
  <si>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</si>
  <si>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</si>
  <si>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</si>
  <si>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</si>
  <si>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</si>
  <si>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</si>
  <si>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</si>
  <si>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</si>
  <si>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</si>
  <si>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</si>
  <si>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</si>
  <si>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</si>
  <si>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</si>
  <si>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</si>
  <si>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</si>
  <si>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</si>
  <si>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</si>
  <si>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</si>
  <si>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</si>
  <si>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</si>
  <si>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</si>
  <si>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</si>
  <si>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</si>
  <si>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</si>
  <si>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</si>
  <si>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</si>
  <si>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</si>
  <si>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</si>
  <si>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</si>
  <si>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</si>
  <si>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</si>
  <si>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</si>
  <si>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</si>
  <si>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</si>
  <si>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</si>
  <si>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</si>
  <si>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</si>
  <si>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</si>
  <si>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</si>
  <si>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</si>
  <si>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</si>
  <si>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</si>
  <si>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</si>
  <si>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</si>
  <si>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</si>
  <si>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</si>
  <si>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</si>
  <si>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</si>
  <si>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</si>
  <si>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</si>
  <si>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</si>
  <si>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</si>
  <si>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</si>
  <si>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</si>
  <si>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</si>
  <si>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</si>
  <si>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</si>
  <si>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</si>
  <si>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</si>
  <si>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</si>
  <si>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</si>
  <si>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</si>
  <si>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</si>
  <si>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</si>
  <si>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</si>
  <si>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</si>
  <si>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</si>
  <si>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</si>
  <si>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</si>
  <si>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</si>
  <si>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</si>
  <si>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</si>
  <si>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</si>
  <si>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</si>
  <si>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</si>
  <si>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</si>
  <si>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</si>
  <si>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</si>
  <si>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</si>
  <si>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</si>
  <si>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</si>
  <si>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</si>
  <si>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</si>
  <si>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</si>
  <si>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</si>
  <si>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</si>
  <si>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</si>
  <si>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</si>
  <si>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</si>
  <si>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</si>
  <si>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</si>
  <si>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</si>
  <si>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</si>
  <si>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</si>
  <si>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</si>
  <si>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</si>
  <si>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</si>
  <si>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</si>
  <si>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</si>
  <si>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</si>
  <si>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</si>
  <si>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</si>
  <si>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</si>
  <si>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</si>
  <si>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</si>
  <si>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</si>
  <si>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</si>
  <si>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</si>
  <si>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</si>
  <si>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</si>
  <si>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</si>
  <si>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</si>
  <si>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</si>
  <si>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</si>
  <si>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</si>
  <si>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</si>
  <si>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</si>
  <si>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</si>
  <si>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</si>
  <si>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</si>
  <si>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</si>
  <si>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</si>
  <si>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</si>
  <si>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</si>
  <si>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</si>
  <si>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</si>
  <si>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</si>
  <si>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</si>
  <si>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</si>
  <si>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</si>
  <si>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</si>
  <si>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</si>
  <si>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</si>
  <si>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</si>
  <si>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</si>
  <si>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</si>
  <si>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</si>
  <si>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</si>
  <si>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</si>
  <si>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</si>
  <si>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</si>
  <si>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</si>
  <si>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</si>
  <si>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</si>
  <si>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</si>
  <si>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</si>
  <si>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</si>
  <si>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</si>
  <si>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</si>
  <si>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</si>
  <si>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</si>
  <si>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</si>
  <si>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</si>
  <si>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</si>
  <si>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</si>
  <si>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</si>
  <si>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</si>
  <si>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</si>
  <si>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</si>
  <si>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</si>
  <si>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</si>
  <si>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</si>
  <si>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</si>
  <si>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</si>
  <si>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</si>
  <si>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</si>
  <si>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</si>
  <si>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</si>
  <si>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</si>
  <si>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</si>
  <si>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</si>
  <si>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</si>
  <si>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</si>
  <si>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</si>
  <si>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</si>
  <si>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</si>
  <si>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</si>
  <si>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</si>
  <si>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</si>
  <si>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</si>
  <si>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</si>
  <si>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</si>
  <si>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</si>
  <si>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</si>
  <si>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</si>
  <si>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</si>
  <si>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</si>
  <si>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</si>
  <si>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</si>
  <si>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</si>
  <si>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</si>
  <si>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</si>
  <si>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</si>
  <si>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</si>
  <si>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</si>
  <si>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</si>
  <si>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</si>
  <si>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</si>
  <si>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</si>
  <si>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</si>
  <si>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</si>
  <si>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</si>
  <si>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</si>
  <si>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</si>
  <si>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</si>
  <si>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</si>
  <si>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</si>
  <si>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</si>
  <si>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</si>
  <si>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</si>
  <si>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</si>
  <si>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</si>
  <si>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</si>
  <si>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</si>
  <si>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</si>
  <si>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</si>
  <si>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</si>
  <si>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</si>
  <si>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</si>
  <si>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</si>
  <si>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</si>
  <si>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</si>
  <si>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</si>
  <si>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</si>
  <si>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</si>
  <si>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</si>
  <si>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</si>
  <si>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</si>
  <si>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</si>
  <si>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</si>
  <si>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</si>
  <si>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</si>
  <si>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</si>
  <si>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</si>
  <si>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</si>
  <si>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</si>
  <si>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</si>
  <si>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</si>
  <si>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</si>
  <si>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</si>
  <si>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</si>
  <si>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</si>
  <si>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</si>
  <si>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</si>
  <si>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</si>
  <si>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</si>
  <si>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</si>
  <si>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</si>
  <si>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</si>
  <si>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</si>
  <si>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</si>
  <si>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</si>
  <si>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</si>
  <si>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</si>
  <si>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</si>
  <si>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</si>
  <si>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</si>
  <si>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</si>
  <si>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</si>
  <si>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</si>
  <si>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</si>
  <si>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</si>
  <si>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</si>
  <si>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</si>
  <si>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</si>
  <si>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</si>
  <si>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</si>
  <si>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</si>
  <si>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</si>
  <si>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</si>
  <si>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</si>
  <si>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</si>
  <si>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</si>
  <si>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</si>
  <si>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</si>
  <si>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</si>
  <si>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</si>
  <si>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</si>
  <si>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</si>
  <si>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</si>
  <si>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</si>
  <si>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</si>
  <si>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</si>
  <si>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</si>
  <si>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</si>
  <si>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</si>
  <si>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</si>
  <si>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</si>
  <si>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</si>
  <si>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</si>
  <si>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</si>
  <si>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</si>
  <si>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</si>
  <si>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</si>
  <si>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</si>
  <si>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</si>
  <si>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</si>
  <si>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</si>
  <si>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</si>
  <si>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</si>
  <si>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</si>
  <si>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</si>
  <si>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</si>
  <si>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</si>
  <si>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</si>
  <si>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</si>
  <si>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</si>
  <si>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</si>
  <si>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</si>
  <si>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</si>
  <si>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</si>
  <si>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</si>
  <si>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</si>
  <si>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</si>
  <si>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</si>
  <si>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</si>
  <si>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</si>
  <si>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</si>
  <si>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</si>
  <si>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</si>
  <si>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</si>
  <si>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</si>
  <si>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</si>
  <si>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</si>
  <si>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</si>
  <si>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</si>
  <si>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</si>
  <si>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</si>
  <si>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</si>
  <si>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</si>
  <si>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</si>
  <si>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</si>
  <si>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</si>
  <si>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</si>
  <si>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</si>
  <si>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</si>
  <si>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</si>
  <si>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</si>
  <si>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</si>
  <si>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</si>
  <si>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</si>
  <si>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</si>
  <si>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</si>
  <si>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</si>
  <si>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</si>
  <si>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</si>
  <si>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</si>
  <si>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</si>
  <si>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</si>
  <si>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</si>
  <si>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</si>
  <si>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</si>
  <si>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</si>
  <si>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</si>
  <si>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</si>
  <si>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</si>
  <si>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</si>
  <si>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</si>
  <si>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</si>
  <si>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</si>
  <si>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</si>
  <si>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</si>
  <si>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</si>
  <si>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</si>
  <si>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</si>
  <si>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</si>
  <si>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</si>
  <si>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</si>
  <si>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</si>
  <si>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</si>
  <si>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</si>
  <si>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</si>
  <si>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</si>
  <si>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</si>
  <si>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</si>
  <si>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</si>
  <si>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</si>
  <si>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</si>
  <si>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</si>
  <si>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</si>
  <si>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</si>
  <si>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</si>
  <si>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</si>
  <si>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</si>
  <si>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</si>
  <si>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</si>
  <si>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</si>
  <si>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</si>
  <si>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</si>
  <si>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</si>
  <si>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</si>
  <si>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</si>
  <si>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</si>
  <si>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</si>
  <si>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</si>
  <si>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</si>
  <si>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</si>
  <si>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</si>
  <si>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</si>
  <si>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</si>
  <si>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</si>
  <si>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</si>
  <si>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</si>
  <si>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</si>
  <si>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</si>
  <si>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</si>
  <si>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</si>
  <si>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</si>
  <si>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</si>
  <si>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</si>
  <si>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</si>
  <si>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</si>
  <si>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</si>
  <si>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</si>
  <si>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</si>
  <si>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</si>
  <si>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</si>
  <si>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</si>
  <si>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</si>
  <si>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</si>
  <si>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</si>
  <si>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</si>
  <si>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</si>
  <si>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</si>
  <si>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</si>
  <si>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</si>
  <si>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</si>
  <si>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</si>
  <si>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</si>
  <si>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</si>
  <si>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</si>
  <si>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</si>
  <si>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</si>
  <si>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</si>
  <si>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</si>
  <si>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</si>
  <si>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</si>
  <si>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</si>
  <si>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</si>
  <si>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</si>
  <si>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</si>
  <si>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</si>
  <si>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</si>
  <si>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</si>
  <si>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</si>
  <si>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</si>
  <si>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</si>
  <si>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</si>
  <si>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</si>
  <si>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</si>
  <si>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</si>
  <si>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</si>
  <si>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</si>
  <si>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</si>
  <si>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</si>
  <si>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</si>
  <si>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</si>
  <si>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</si>
  <si>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</si>
  <si>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</si>
  <si>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</si>
  <si>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</si>
  <si>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</si>
  <si>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</si>
  <si>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</si>
  <si>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</si>
  <si>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</si>
  <si>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</si>
  <si>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</si>
  <si>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</si>
  <si>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</si>
  <si>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</si>
  <si>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</si>
  <si>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</si>
  <si>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</si>
  <si>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</si>
  <si>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</si>
  <si>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</si>
  <si>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</si>
  <si>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</si>
  <si>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</si>
  <si>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</si>
  <si>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</si>
  <si>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</si>
  <si>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</si>
  <si>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</si>
  <si>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</si>
  <si>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</si>
  <si>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</si>
  <si>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</si>
  <si>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</si>
  <si>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</si>
  <si>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</si>
  <si>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</si>
  <si>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</si>
  <si>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</si>
  <si>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</si>
  <si>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</si>
  <si>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</si>
  <si>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</si>
  <si>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</si>
  <si>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</si>
  <si>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</si>
  <si>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</si>
  <si>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</si>
  <si>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</si>
  <si>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</si>
  <si>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</si>
  <si>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</si>
  <si>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</si>
  <si>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</si>
  <si>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</si>
  <si>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</si>
  <si>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</si>
  <si>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</si>
  <si>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</si>
  <si>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</si>
  <si>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</si>
  <si>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</si>
  <si>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</si>
  <si>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</si>
  <si>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</si>
  <si>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</si>
  <si>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</si>
  <si>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</si>
  <si>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</si>
  <si>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</si>
  <si>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</si>
  <si>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</si>
  <si>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</si>
  <si>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</si>
  <si>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</si>
  <si>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</si>
  <si>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</si>
  <si>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</si>
  <si>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</si>
  <si>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</si>
  <si>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</si>
  <si>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</si>
  <si>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</si>
  <si>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</si>
  <si>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</si>
  <si>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</si>
  <si>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</si>
  <si>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</si>
  <si>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</si>
  <si>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</si>
  <si>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</si>
  <si>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</si>
  <si>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</si>
  <si>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</si>
  <si>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</si>
  <si>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</si>
  <si>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</si>
  <si>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</si>
  <si>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</si>
  <si>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</si>
  <si>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</si>
  <si>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</si>
  <si>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</si>
  <si>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</si>
  <si>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</si>
  <si>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</si>
  <si>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</si>
  <si>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</si>
  <si>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</si>
  <si>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</si>
  <si>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</si>
  <si>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</si>
  <si>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</si>
  <si>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</si>
  <si>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</si>
  <si>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</si>
  <si>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</si>
  <si>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</si>
  <si>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</si>
  <si>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</si>
  <si>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</si>
  <si>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</si>
  <si>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</si>
  <si>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</si>
  <si>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</si>
  <si>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</si>
  <si>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</si>
  <si>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</si>
  <si>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</si>
  <si>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</si>
  <si>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</si>
  <si>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</si>
  <si>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</si>
  <si>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</si>
  <si>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</si>
  <si>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</si>
  <si>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</si>
  <si>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</si>
  <si>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</si>
  <si>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</si>
  <si>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</si>
  <si>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</si>
  <si>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</si>
  <si>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</si>
  <si>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</si>
  <si>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</si>
  <si>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</si>
  <si>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</si>
  <si>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</si>
  <si>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</si>
  <si>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</si>
  <si>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</si>
  <si>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</si>
  <si>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</si>
  <si>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</si>
  <si>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</si>
  <si>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</si>
  <si>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</si>
  <si>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</si>
  <si>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</si>
  <si>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</si>
  <si>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</si>
  <si>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</si>
  <si>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</si>
  <si>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</si>
  <si>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</si>
  <si>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</si>
  <si>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</si>
  <si>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</si>
  <si>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</si>
  <si>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</si>
  <si>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</si>
  <si>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</si>
  <si>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</si>
  <si>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</si>
  <si>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</si>
  <si>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</si>
  <si>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</si>
  <si>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</si>
  <si>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</si>
  <si>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</si>
  <si>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</si>
  <si>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</si>
  <si>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</si>
  <si>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</si>
  <si>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</si>
  <si>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</si>
  <si>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</si>
  <si>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</si>
  <si>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</si>
  <si>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</si>
  <si>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</si>
  <si>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</si>
  <si>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</si>
  <si>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</si>
  <si>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</si>
  <si>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</si>
  <si>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</si>
  <si>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</si>
  <si>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</si>
  <si>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</si>
  <si>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</si>
  <si>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</si>
  <si>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</si>
  <si>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</si>
  <si>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</si>
  <si>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</si>
  <si>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</si>
  <si>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</si>
  <si>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</si>
  <si>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</si>
  <si>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</si>
  <si>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</si>
  <si>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</si>
  <si>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</si>
  <si>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</si>
  <si>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</si>
  <si>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</si>
  <si>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</si>
  <si>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</si>
  <si>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</si>
  <si>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</si>
  <si>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</si>
  <si>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</si>
  <si>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</si>
  <si>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</si>
  <si>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</si>
  <si>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</si>
  <si>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</si>
  <si>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</si>
  <si>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</si>
  <si>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</si>
  <si>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</si>
  <si>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</si>
  <si>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</si>
  <si>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</si>
  <si>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</si>
  <si>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</si>
  <si>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</si>
  <si>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</si>
  <si>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</si>
  <si>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</si>
  <si>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</si>
  <si>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</si>
  <si>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</si>
  <si>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</si>
  <si>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</si>
  <si>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</si>
  <si>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</si>
  <si>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</si>
  <si>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</si>
  <si>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</si>
  <si>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</si>
  <si>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</si>
  <si>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</si>
  <si>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</si>
  <si>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</si>
  <si>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</si>
  <si>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</si>
  <si>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</si>
  <si>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</si>
  <si>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</si>
  <si>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</si>
  <si>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</si>
  <si>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</si>
  <si>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</si>
  <si>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</si>
  <si>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</si>
  <si>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</si>
  <si>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</si>
  <si>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</si>
  <si>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</si>
  <si>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</si>
  <si>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</si>
  <si>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</si>
  <si>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</si>
  <si>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</si>
  <si>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</si>
  <si>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</si>
  <si>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</si>
  <si>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</si>
  <si>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</si>
  <si>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</si>
  <si>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</si>
  <si>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</si>
  <si>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</si>
  <si>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</si>
  <si>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</si>
  <si>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</si>
  <si>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</si>
  <si>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</si>
  <si>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</si>
  <si>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</si>
  <si>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</si>
  <si>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</si>
  <si>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</si>
  <si>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</si>
  <si>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</si>
  <si>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</si>
  <si>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</si>
  <si>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</si>
  <si>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</si>
  <si>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</si>
  <si>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</si>
  <si>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</si>
  <si>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</si>
  <si>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</si>
  <si>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</si>
  <si>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</si>
  <si>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</si>
  <si>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</si>
  <si>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</si>
  <si>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</si>
  <si>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</si>
  <si>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</si>
  <si>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</si>
  <si>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</si>
  <si>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</si>
  <si>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</si>
  <si>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</si>
  <si>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</si>
  <si>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</si>
  <si>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</si>
  <si>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</si>
  <si>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</si>
  <si>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</si>
  <si>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</si>
  <si>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</si>
  <si>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</si>
  <si>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</si>
  <si>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</si>
  <si>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</si>
  <si>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</si>
  <si>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</si>
  <si>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</si>
  <si>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</si>
  <si>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</si>
  <si>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</si>
  <si>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</si>
  <si>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</si>
  <si>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</si>
  <si>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</si>
  <si>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</si>
  <si>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</si>
  <si>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</si>
  <si>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</si>
  <si>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</si>
  <si>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</si>
  <si>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</si>
  <si>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</si>
  <si>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</si>
  <si>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</si>
  <si>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</si>
  <si>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</si>
  <si>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</si>
  <si>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</si>
  <si>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</si>
  <si>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</si>
  <si>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</si>
  <si>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</si>
  <si>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</si>
  <si>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</si>
  <si>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</si>
  <si>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</si>
  <si>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</si>
  <si>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</si>
  <si>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</si>
  <si>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</si>
  <si>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</si>
  <si>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</si>
  <si>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</si>
  <si>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</si>
  <si>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</si>
  <si>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</si>
  <si>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</si>
  <si>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</si>
  <si>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</si>
  <si>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</si>
  <si>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</si>
  <si>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</si>
  <si>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</si>
  <si>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</si>
  <si>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</si>
  <si>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</si>
  <si>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</si>
  <si>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</si>
  <si>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</si>
  <si>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</si>
  <si>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</si>
  <si>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</si>
  <si>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</si>
  <si>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</si>
  <si>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</si>
  <si>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</si>
  <si>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</si>
  <si>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</si>
  <si>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</si>
  <si>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</si>
  <si>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</si>
  <si>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</si>
  <si>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</si>
  <si>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</si>
  <si>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</si>
  <si>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</si>
  <si>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</si>
  <si>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</si>
  <si>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</si>
  <si>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</si>
  <si>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</si>
  <si>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</si>
  <si>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</si>
  <si>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</si>
  <si>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</si>
  <si>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</si>
  <si>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</si>
  <si>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</si>
  <si>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</si>
  <si>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</si>
  <si>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</si>
  <si>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</si>
  <si>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</si>
  <si>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</si>
  <si>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</si>
  <si>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</si>
  <si>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</si>
  <si>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</si>
  <si>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</si>
  <si>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</si>
  <si>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</si>
  <si>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</si>
  <si>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</si>
  <si>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</si>
  <si>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</si>
  <si>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</si>
  <si>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</si>
  <si>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</si>
  <si>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</si>
  <si>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</si>
  <si>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</si>
  <si>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</si>
  <si>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</si>
  <si>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</si>
  <si>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</si>
  <si>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</si>
  <si>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</si>
  <si>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</si>
  <si>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</si>
  <si>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</si>
  <si>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</si>
  <si>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</si>
  <si>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</si>
  <si>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</si>
  <si>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</si>
  <si>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</si>
  <si>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</si>
  <si>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</si>
  <si>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</si>
  <si>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</si>
  <si>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</si>
  <si>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</si>
  <si>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</si>
  <si>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</si>
  <si>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</si>
  <si>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</si>
  <si>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</si>
  <si>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</si>
  <si>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</si>
  <si>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</si>
  <si>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</si>
  <si>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</si>
  <si>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</si>
  <si>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</si>
  <si>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</si>
  <si>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</si>
  <si>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</si>
  <si>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</si>
  <si>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</si>
  <si>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</si>
  <si>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</si>
  <si>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</si>
  <si>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</si>
  <si>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</si>
  <si>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</si>
  <si>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</si>
  <si>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</si>
  <si>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</si>
  <si>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</si>
  <si>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</si>
  <si>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</si>
  <si>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</si>
  <si>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</si>
  <si>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</si>
  <si>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</si>
  <si>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</si>
  <si>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</si>
  <si>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</si>
  <si>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</si>
  <si>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</si>
  <si>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</si>
  <si>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</si>
  <si>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</si>
  <si>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</si>
  <si>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</si>
  <si>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</si>
  <si>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</si>
  <si>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</si>
  <si>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</si>
  <si>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</si>
  <si>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</si>
  <si>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</si>
  <si>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</si>
  <si>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</si>
  <si>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</si>
  <si>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</si>
  <si>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</si>
  <si>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</si>
  <si>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</si>
  <si>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</si>
  <si>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</si>
  <si>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</si>
  <si>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</si>
  <si>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</si>
  <si>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</si>
  <si>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</si>
  <si>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</si>
  <si>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</si>
  <si>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</si>
  <si>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</si>
  <si>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</si>
  <si>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</si>
  <si>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</si>
  <si>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</si>
  <si>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</si>
  <si>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</si>
  <si>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</si>
  <si>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</si>
  <si>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</si>
  <si>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</si>
  <si>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</si>
  <si>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</si>
  <si>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</si>
  <si>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</si>
  <si>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</si>
  <si>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</si>
  <si>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</si>
  <si>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</si>
  <si>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</si>
  <si>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</si>
  <si>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</si>
  <si>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</si>
  <si>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</si>
  <si>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</si>
  <si>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</si>
  <si>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</si>
  <si>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</si>
  <si>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</si>
  <si>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</si>
  <si>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</si>
  <si>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</si>
  <si>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</si>
  <si>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</si>
  <si>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</si>
  <si>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</si>
  <si>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</si>
  <si>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</si>
  <si>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</si>
  <si>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</si>
  <si>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</si>
  <si>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</si>
  <si>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</si>
  <si>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</si>
  <si>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</si>
  <si>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</si>
  <si>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</si>
  <si>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</si>
  <si>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</si>
  <si>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</si>
  <si>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</si>
  <si>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</si>
  <si>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</si>
  <si>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</si>
  <si>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</si>
  <si>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</si>
  <si>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</si>
  <si>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</si>
  <si>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</si>
  <si>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</si>
  <si>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</si>
  <si>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</si>
  <si>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</si>
  <si>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</si>
  <si>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</si>
  <si>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</si>
  <si>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</si>
  <si>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</si>
  <si>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</si>
  <si>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</si>
  <si>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</si>
  <si>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</si>
  <si>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</si>
  <si>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</si>
  <si>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</si>
  <si>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</si>
  <si>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</si>
  <si>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</si>
  <si>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</si>
  <si>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</si>
  <si>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</si>
  <si>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</si>
  <si>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</si>
  <si>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</si>
  <si>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</si>
  <si>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</si>
  <si>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</si>
  <si>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</si>
  <si>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</si>
  <si>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</si>
  <si>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</si>
  <si>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</si>
  <si>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</si>
  <si>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</si>
  <si>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</si>
  <si>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</si>
  <si>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</si>
  <si>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</si>
  <si>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</si>
  <si>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</si>
  <si>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</si>
  <si>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</si>
  <si>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</si>
  <si>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</si>
  <si>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</si>
  <si>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</si>
  <si>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</si>
  <si>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</si>
  <si>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</si>
  <si>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</si>
  <si>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</si>
  <si>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</si>
  <si>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</si>
  <si>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</si>
  <si>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</si>
  <si>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</si>
  <si>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</si>
  <si>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</si>
  <si>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</si>
  <si>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</si>
  <si>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</si>
  <si>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</si>
  <si>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</si>
  <si>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</si>
  <si>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</si>
  <si>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</si>
  <si>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</si>
  <si>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</si>
  <si>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</si>
  <si>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</si>
  <si>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</si>
  <si>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</si>
  <si>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</si>
  <si>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</si>
  <si>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</si>
  <si>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</si>
  <si>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</si>
  <si>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</si>
  <si>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</si>
  <si>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</si>
  <si>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</si>
  <si>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</si>
  <si>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</si>
  <si>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</si>
  <si>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</si>
  <si>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</si>
  <si>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</si>
  <si>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</si>
  <si>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</si>
  <si>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</si>
  <si>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</si>
  <si>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</si>
  <si>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</si>
  <si>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</si>
  <si>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</si>
  <si>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</si>
  <si>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</si>
  <si>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</si>
  <si>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</si>
  <si>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</si>
  <si>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</si>
  <si>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</si>
  <si>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</si>
  <si>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</si>
  <si>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</si>
  <si>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</si>
  <si>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</si>
  <si>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</si>
  <si>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</si>
  <si>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</si>
  <si>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</si>
  <si>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</si>
  <si>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</si>
  <si>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</si>
  <si>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</si>
  <si>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</si>
  <si>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</si>
  <si>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</si>
  <si>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</si>
  <si>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</si>
  <si>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</si>
  <si>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</si>
  <si>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</si>
  <si>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</si>
  <si>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</si>
  <si>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</si>
  <si>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</si>
  <si>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</si>
  <si>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</si>
  <si>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</si>
  <si>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</si>
  <si>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</si>
  <si>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</si>
  <si>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</si>
  <si>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</si>
  <si>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</si>
  <si>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</si>
  <si>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</si>
  <si>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</si>
  <si>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</si>
  <si>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</si>
  <si>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</si>
  <si>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</si>
  <si>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</si>
  <si>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</si>
  <si>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</si>
  <si>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</si>
  <si>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</si>
  <si>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</si>
  <si>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</si>
  <si>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</si>
  <si>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</si>
  <si>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</si>
  <si>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</si>
  <si>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</si>
  <si>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</si>
  <si>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</si>
  <si>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</si>
  <si>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</si>
  <si>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</si>
  <si>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</si>
  <si>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</si>
  <si>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</si>
  <si>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</si>
  <si>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</si>
  <si>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</si>
  <si>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</si>
  <si>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</si>
  <si>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</si>
  <si>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</si>
  <si>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</si>
  <si>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</si>
  <si>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</si>
  <si>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</si>
  <si>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</si>
  <si>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</si>
  <si>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</si>
  <si>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</si>
  <si>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</si>
  <si>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</si>
  <si>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</si>
  <si>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</si>
  <si>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</si>
  <si>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</si>
  <si>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</si>
  <si>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</si>
  <si>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</si>
  <si>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</si>
  <si>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</si>
  <si>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</si>
  <si>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</si>
  <si>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</si>
  <si>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</si>
  <si>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</si>
  <si>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</si>
  <si>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</si>
  <si>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</si>
  <si>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</si>
  <si>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</si>
  <si>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</si>
  <si>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</si>
  <si>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</si>
  <si>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</si>
  <si>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</si>
  <si>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</si>
  <si>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</si>
  <si>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</si>
  <si>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</si>
  <si>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</si>
  <si>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</si>
  <si>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</si>
  <si>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</si>
  <si>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</si>
  <si>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</si>
  <si>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</si>
  <si>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</si>
  <si>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</si>
  <si>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</si>
  <si>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</si>
  <si>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</si>
  <si>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</si>
  <si>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</si>
  <si>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</si>
  <si>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</si>
  <si>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</si>
  <si>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</si>
  <si>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</si>
  <si>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</si>
  <si>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</si>
  <si>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</si>
  <si>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</si>
  <si>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</si>
  <si>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</si>
  <si>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</si>
  <si>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</si>
  <si>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</si>
  <si>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</si>
  <si>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</si>
  <si>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</si>
  <si>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</si>
  <si>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</si>
  <si>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</si>
  <si>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</si>
  <si>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</si>
  <si>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</si>
  <si>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</si>
  <si>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</si>
  <si>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</si>
  <si>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</si>
  <si>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</si>
  <si>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</si>
  <si>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</si>
  <si>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</si>
  <si>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</si>
  <si>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</si>
  <si>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</si>
  <si>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</si>
  <si>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</si>
  <si>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</si>
  <si>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</si>
  <si>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</si>
  <si>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</si>
  <si>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</si>
  <si>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</si>
  <si>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</si>
  <si>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</si>
  <si>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</si>
  <si>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</si>
  <si>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</si>
  <si>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</si>
  <si>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</si>
  <si>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</si>
  <si>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</si>
  <si>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</si>
  <si>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</si>
  <si>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</si>
  <si>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</si>
  <si>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</si>
  <si>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</si>
  <si>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</si>
  <si>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</si>
  <si>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</si>
  <si>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</si>
  <si>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</si>
  <si>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</si>
  <si>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</si>
  <si>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</si>
  <si>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</si>
  <si>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</si>
  <si>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</si>
  <si>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</si>
  <si>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</si>
  <si>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</si>
  <si>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</si>
  <si>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</si>
  <si>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</si>
  <si>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</si>
  <si>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</si>
  <si>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</si>
  <si>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</si>
  <si>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</si>
  <si>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</si>
  <si>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</si>
  <si>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</si>
  <si>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</si>
  <si>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</si>
  <si>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</si>
  <si>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</si>
  <si>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</si>
  <si>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</si>
  <si>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</si>
  <si>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</si>
  <si>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</si>
  <si>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</si>
  <si>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</si>
  <si>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</si>
  <si>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</si>
  <si>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</si>
  <si>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</si>
  <si>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</si>
  <si>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</si>
  <si>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</si>
  <si>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</si>
  <si>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</si>
  <si>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</si>
  <si>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</si>
  <si>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</si>
  <si>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</si>
  <si>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</si>
  <si>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</si>
  <si>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</si>
  <si>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</si>
  <si>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</si>
  <si>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</si>
  <si>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</si>
  <si>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</si>
  <si>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</si>
  <si>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</si>
  <si>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</si>
  <si>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</si>
  <si>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</si>
  <si>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</si>
  <si>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</si>
  <si>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</si>
  <si>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</si>
  <si>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</si>
  <si>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</si>
  <si>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</si>
  <si>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</si>
  <si>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</si>
  <si>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</si>
  <si>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</si>
  <si>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</si>
  <si>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</si>
  <si>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</si>
  <si>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</si>
  <si>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</si>
  <si>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</si>
  <si>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</si>
  <si>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</si>
  <si>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</si>
  <si>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</si>
  <si>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</si>
  <si>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</si>
  <si>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</si>
  <si>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</si>
  <si>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</si>
  <si>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</si>
  <si>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</si>
  <si>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</si>
  <si>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</si>
  <si>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</si>
  <si>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</si>
  <si>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</si>
  <si>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</si>
  <si>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</si>
  <si>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</si>
  <si>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</si>
  <si>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</si>
  <si>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</si>
  <si>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</si>
  <si>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</si>
  <si>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</si>
  <si>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</si>
  <si>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</si>
  <si>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</si>
  <si>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</si>
  <si>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</si>
  <si>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</si>
  <si>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</si>
  <si>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</si>
  <si>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</si>
  <si>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</si>
  <si>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</si>
  <si>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</si>
  <si>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</si>
  <si>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</si>
  <si>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</si>
  <si>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</si>
  <si>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</si>
  <si>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</si>
  <si>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</si>
  <si>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</si>
  <si>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</si>
  <si>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</si>
  <si>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</si>
  <si>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</si>
  <si>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</si>
  <si>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</si>
  <si>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</si>
  <si>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</si>
  <si>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</si>
  <si>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</si>
  <si>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</si>
  <si>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</si>
  <si>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</si>
  <si>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</si>
  <si>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</si>
  <si>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</si>
  <si>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</si>
  <si>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</si>
  <si>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</si>
  <si>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</si>
  <si>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</si>
  <si>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</si>
  <si>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</si>
  <si>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</si>
  <si>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</si>
  <si>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</si>
  <si>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</si>
  <si>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</si>
  <si>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</si>
  <si>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</si>
  <si>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</si>
  <si>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</si>
  <si>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</si>
  <si>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</si>
  <si>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</si>
  <si>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</si>
  <si>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</si>
  <si>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</si>
  <si>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</si>
  <si>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</si>
  <si>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</si>
  <si>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</si>
  <si>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</si>
  <si>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</si>
  <si>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</si>
  <si>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</si>
  <si>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</si>
  <si>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</si>
  <si>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</si>
  <si>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</si>
  <si>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</si>
  <si>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</si>
  <si>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</si>
  <si>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</si>
  <si>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</si>
  <si>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</si>
  <si>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</si>
  <si>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</si>
  <si>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</si>
  <si>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</si>
  <si>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</si>
  <si>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</si>
  <si>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</si>
  <si>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</si>
  <si>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</si>
  <si>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</si>
  <si>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</si>
  <si>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</si>
  <si>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</si>
  <si>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</si>
  <si>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</si>
  <si>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</si>
  <si>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</si>
  <si>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</si>
  <si>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</si>
  <si>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</si>
  <si>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</si>
  <si>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</si>
  <si>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</si>
  <si>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</si>
  <si>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</si>
  <si>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</si>
  <si>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</si>
  <si>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</si>
  <si>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</si>
  <si>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</si>
  <si>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</si>
  <si>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</si>
  <si>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</si>
  <si>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</si>
  <si>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</si>
  <si>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</si>
  <si>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</si>
  <si>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</si>
  <si>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</si>
  <si>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</si>
  <si>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</si>
  <si>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</si>
  <si>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</si>
  <si>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</si>
  <si>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</si>
  <si>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</si>
  <si>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</si>
  <si>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</si>
  <si>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</si>
  <si>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</si>
  <si>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</si>
  <si>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</si>
  <si>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</si>
  <si>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</si>
  <si>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</si>
  <si>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</si>
  <si>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</si>
  <si>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</si>
  <si>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</si>
  <si>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</si>
  <si>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</si>
  <si>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</si>
  <si>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</si>
  <si>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</si>
  <si>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</si>
  <si>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</si>
  <si>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</si>
  <si>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</si>
  <si>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</si>
  <si>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</si>
  <si>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</si>
  <si>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</si>
  <si>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</si>
  <si>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</si>
  <si>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</si>
  <si>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</si>
  <si>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</si>
  <si>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</si>
  <si>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</si>
  <si>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</si>
  <si>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</si>
  <si>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</si>
  <si>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</si>
  <si>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</si>
  <si>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</si>
  <si>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</si>
  <si>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</si>
  <si>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</si>
  <si>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</si>
  <si>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</si>
  <si>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</si>
  <si>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</si>
  <si>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</si>
  <si>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</si>
  <si>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</si>
  <si>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</si>
  <si>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</si>
  <si>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</si>
  <si>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</si>
  <si>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</si>
  <si>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</si>
  <si>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</si>
  <si>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</si>
  <si>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</si>
  <si>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</si>
  <si>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</si>
  <si>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</si>
  <si>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</si>
  <si>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</si>
  <si>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</si>
  <si>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</si>
  <si>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</si>
  <si>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</si>
  <si>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</si>
  <si>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</si>
  <si>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</si>
  <si>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</si>
  <si>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</si>
  <si>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</si>
  <si>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</si>
  <si>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</si>
  <si>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</si>
  <si>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</si>
  <si>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</si>
  <si>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</si>
  <si>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</si>
  <si>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</si>
  <si>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</si>
  <si>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</si>
  <si>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</si>
  <si>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</si>
  <si>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</si>
  <si>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</si>
  <si>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</si>
  <si>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</si>
  <si>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</si>
  <si>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</si>
  <si>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</si>
  <si>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</si>
  <si>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</si>
  <si>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</si>
  <si>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</si>
  <si>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</si>
  <si>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</si>
  <si>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</si>
  <si>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</si>
  <si>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</si>
  <si>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</si>
  <si>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</si>
  <si>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</si>
  <si>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</si>
  <si>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</si>
  <si>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</si>
  <si>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</si>
  <si>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</si>
  <si>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</si>
  <si>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</si>
  <si>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</si>
  <si>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</si>
  <si>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</si>
  <si>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</si>
  <si>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</si>
  <si>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</si>
  <si>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</si>
  <si>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</si>
  <si>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</si>
  <si>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</si>
  <si>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</si>
  <si>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</si>
  <si>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</si>
  <si>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</si>
  <si>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</si>
  <si>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</si>
  <si>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</si>
  <si>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</si>
  <si>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</si>
  <si>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</si>
  <si>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</si>
  <si>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</si>
  <si>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</si>
  <si>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</si>
  <si>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</si>
  <si>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</si>
  <si>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</si>
  <si>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</si>
  <si>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</si>
  <si>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</si>
  <si>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</si>
  <si>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</si>
  <si>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</si>
  <si>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</si>
  <si>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</si>
  <si>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</si>
  <si>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</si>
  <si>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</si>
  <si>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</si>
  <si>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</si>
  <si>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</si>
  <si>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</si>
  <si>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</si>
  <si>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</si>
  <si>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</si>
  <si>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</si>
  <si>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</si>
  <si>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</si>
  <si>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</si>
  <si>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</si>
  <si>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</si>
  <si>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</si>
  <si>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</si>
  <si>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</si>
  <si>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</si>
  <si>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</si>
  <si>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</si>
  <si>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</si>
  <si>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</si>
  <si>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</si>
  <si>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</si>
  <si>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</si>
  <si>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</si>
  <si>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</si>
  <si>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</si>
  <si>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</si>
  <si>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</si>
  <si>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</si>
  <si>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</si>
  <si>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</si>
  <si>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</si>
  <si>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</si>
  <si>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</si>
  <si>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</si>
  <si>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</si>
  <si>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</si>
  <si>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</si>
  <si>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</si>
  <si>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</si>
  <si>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</si>
  <si>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</si>
  <si>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</si>
  <si>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</si>
  <si>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</si>
  <si>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</si>
  <si>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</si>
  <si>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</si>
  <si>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</si>
  <si>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</si>
  <si>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</si>
  <si>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</si>
  <si>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</si>
  <si>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</si>
  <si>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</si>
  <si>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</si>
  <si>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</si>
  <si>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</si>
  <si>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</si>
  <si>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</si>
  <si>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</si>
  <si>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</si>
  <si>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</si>
  <si>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</si>
  <si>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</si>
  <si>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</si>
  <si>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</si>
  <si>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</si>
  <si>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</si>
  <si>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</si>
  <si>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</si>
  <si>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</si>
  <si>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</si>
  <si>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</si>
  <si>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</si>
  <si>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</si>
  <si>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</si>
  <si>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</si>
  <si>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</si>
  <si>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</si>
  <si>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</si>
  <si>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</si>
  <si>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</si>
  <si>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</si>
  <si>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</si>
  <si>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</si>
  <si>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</si>
  <si>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</si>
  <si>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</si>
  <si>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</si>
  <si>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</si>
  <si>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</si>
  <si>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</si>
  <si>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</si>
  <si>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</si>
  <si>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</si>
  <si>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</si>
  <si>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</si>
  <si>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</si>
  <si>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</si>
  <si>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</si>
  <si>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</si>
  <si>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</si>
  <si>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</si>
  <si>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</si>
  <si>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</si>
  <si>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</si>
  <si>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</si>
  <si>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</si>
  <si>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</si>
  <si>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</si>
  <si>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</si>
  <si>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</si>
  <si>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</si>
  <si>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</si>
  <si>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</si>
  <si>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</si>
  <si>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</si>
  <si>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</si>
  <si>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</si>
  <si>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</si>
  <si>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</si>
  <si>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</si>
  <si>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</si>
  <si>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</si>
  <si>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</si>
  <si>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</si>
  <si>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</si>
  <si>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</si>
  <si>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</si>
  <si>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</si>
  <si>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</si>
  <si>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</si>
  <si>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</si>
  <si>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</si>
  <si>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</si>
  <si>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</si>
  <si>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</si>
  <si>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</si>
  <si>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</si>
  <si>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</si>
  <si>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</si>
  <si>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</si>
  <si>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</si>
  <si>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</si>
  <si>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</si>
  <si>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</si>
  <si>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</si>
  <si>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</si>
  <si>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</si>
  <si>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</si>
  <si>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</si>
  <si>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</si>
  <si>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</si>
  <si>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</si>
  <si>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</si>
  <si>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</si>
  <si>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</si>
  <si>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</si>
  <si>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</si>
  <si>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</si>
  <si>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</si>
  <si>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</si>
  <si>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</si>
  <si>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</si>
  <si>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</si>
  <si>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</si>
  <si>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</si>
  <si>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</si>
  <si>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</si>
  <si>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</si>
  <si>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</si>
  <si>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</si>
  <si>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</si>
  <si>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</si>
  <si>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</si>
  <si>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</si>
  <si>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</si>
  <si>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</si>
  <si>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</si>
  <si>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</si>
  <si>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</si>
  <si>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</si>
  <si>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</si>
  <si>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</si>
  <si>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</si>
  <si>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</si>
  <si>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</si>
  <si>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</si>
  <si>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</si>
  <si>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</si>
  <si>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</si>
  <si>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</si>
  <si>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</si>
  <si>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</si>
  <si>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</si>
  <si>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</si>
  <si>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</si>
  <si>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</si>
  <si>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</si>
  <si>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</si>
  <si>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</si>
  <si>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</si>
  <si>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</si>
  <si>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</si>
  <si>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</si>
  <si>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</si>
  <si>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</si>
  <si>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</si>
  <si>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</si>
  <si>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</si>
  <si>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</si>
  <si>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</si>
  <si>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</si>
  <si>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</si>
  <si>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</si>
  <si>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</si>
  <si>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</si>
  <si>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</si>
  <si>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</si>
  <si>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</si>
  <si>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</si>
  <si>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</si>
  <si>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</si>
  <si>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</si>
  <si>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</si>
  <si>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</si>
  <si>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</si>
  <si>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</si>
  <si>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</si>
  <si>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</si>
  <si>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</si>
  <si>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</si>
  <si>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</si>
  <si>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</si>
  <si>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</si>
  <si>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</si>
  <si>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</si>
  <si>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</si>
  <si>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</si>
  <si>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</si>
  <si>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</si>
  <si>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</si>
  <si>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</si>
  <si>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</si>
  <si>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</si>
  <si>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</si>
  <si>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</si>
  <si>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</si>
  <si>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</si>
  <si>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</si>
  <si>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</si>
  <si>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</si>
  <si>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</si>
  <si>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</si>
  <si>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</si>
  <si>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</si>
  <si>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</si>
  <si>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</si>
  <si>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</si>
  <si>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</si>
  <si>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</si>
  <si>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</si>
  <si>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</si>
  <si>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</si>
  <si>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</si>
  <si>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</si>
  <si>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</si>
  <si>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</si>
  <si>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</si>
  <si>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</si>
  <si>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</si>
  <si>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</si>
  <si>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</si>
  <si>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</si>
  <si>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</si>
  <si>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</si>
  <si>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</si>
  <si>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</si>
  <si>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</si>
  <si>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</si>
  <si>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</si>
  <si>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</si>
  <si>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</si>
  <si>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</si>
  <si>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</si>
  <si>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</si>
  <si>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</si>
  <si>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</si>
  <si>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</si>
  <si>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</si>
  <si>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</si>
  <si>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</si>
  <si>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</si>
  <si>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</si>
  <si>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</si>
  <si>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</si>
  <si>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</si>
  <si>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</si>
  <si>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</si>
  <si>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</si>
  <si>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</si>
  <si>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</si>
  <si>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</si>
  <si>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</si>
  <si>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</si>
  <si>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</si>
  <si>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</si>
  <si>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</si>
  <si>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</si>
  <si>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</si>
  <si>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</si>
  <si>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</si>
  <si>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</si>
  <si>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</si>
  <si>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</si>
  <si>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</si>
  <si>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</si>
  <si>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</si>
  <si>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</si>
  <si>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</si>
  <si>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</si>
  <si>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</si>
  <si>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</si>
  <si>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</si>
  <si>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</si>
  <si>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</si>
  <si>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</si>
  <si>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</si>
  <si>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</si>
  <si>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</si>
  <si>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</si>
  <si>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</si>
  <si>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</si>
  <si>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</si>
  <si>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</si>
  <si>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</si>
  <si>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</si>
  <si>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</si>
  <si>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</si>
  <si>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</si>
  <si>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</si>
  <si>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</si>
  <si>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</si>
  <si>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</si>
  <si>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</si>
  <si>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</si>
  <si>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</si>
  <si>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</si>
  <si>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</si>
  <si>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</si>
  <si>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</si>
  <si>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</si>
  <si>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</si>
  <si>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</si>
  <si>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</si>
  <si>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</si>
  <si>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</si>
  <si>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</si>
  <si>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</si>
  <si>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</si>
  <si>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</si>
  <si>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</si>
  <si>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</si>
  <si>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</si>
  <si>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</si>
  <si>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</si>
  <si>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</si>
  <si>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</si>
  <si>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</si>
  <si>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</si>
  <si>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</si>
  <si>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</si>
  <si>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</si>
  <si>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</si>
  <si>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</si>
  <si>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</si>
  <si>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</si>
  <si>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</si>
  <si>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</si>
  <si>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</si>
  <si>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</si>
  <si>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</si>
  <si>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</si>
  <si>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</si>
  <si>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</si>
  <si>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</si>
  <si>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</si>
  <si>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</si>
  <si>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</si>
  <si>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</si>
  <si>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</si>
  <si>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</si>
  <si>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</si>
  <si>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</si>
  <si>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</si>
  <si>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</si>
  <si>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</si>
  <si>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</si>
  <si>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</si>
  <si>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</si>
  <si>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</si>
  <si>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</si>
  <si>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</si>
  <si>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</si>
  <si>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</si>
  <si>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</si>
  <si>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</si>
  <si>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</si>
  <si>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</si>
  <si>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</si>
  <si>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</si>
  <si>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</si>
  <si>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</si>
  <si>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</si>
  <si>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</si>
  <si>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</si>
  <si>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</si>
  <si>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</si>
  <si>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</si>
  <si>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</si>
  <si>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</si>
  <si>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</si>
  <si>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</si>
  <si>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</si>
  <si>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</si>
  <si>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</si>
  <si>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</si>
  <si>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</si>
  <si>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</si>
  <si>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</si>
  <si>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</si>
  <si>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</si>
  <si>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</si>
  <si>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</si>
  <si>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</si>
  <si>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</si>
  <si>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</si>
  <si>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</si>
  <si>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</si>
  <si>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</si>
  <si>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</si>
  <si>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</si>
  <si>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</si>
  <si>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</si>
  <si>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</si>
  <si>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</si>
  <si>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</si>
  <si>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</si>
  <si>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</si>
  <si>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</si>
  <si>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</si>
  <si>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</si>
  <si>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</si>
  <si>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</si>
  <si>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</si>
  <si>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</si>
  <si>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</si>
  <si>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</si>
  <si>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</si>
  <si>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</si>
  <si>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</si>
  <si>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</si>
  <si>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</si>
  <si>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</si>
  <si>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</si>
  <si>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</si>
  <si>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</si>
  <si>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</si>
  <si>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</si>
  <si>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</si>
  <si>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</si>
  <si>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</si>
  <si>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</si>
  <si>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</si>
  <si>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</si>
  <si>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</si>
  <si>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</si>
  <si>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</si>
  <si>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</si>
  <si>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</si>
  <si>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</si>
  <si>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</si>
  <si>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</si>
  <si>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</si>
  <si>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</si>
  <si>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</si>
  <si>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</si>
  <si>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</si>
  <si>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</si>
  <si>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</si>
  <si>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</si>
  <si>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</si>
  <si>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</si>
  <si>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</si>
  <si>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</si>
  <si>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</si>
  <si>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</si>
  <si>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</si>
  <si>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</si>
  <si>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</si>
  <si>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</si>
  <si>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</si>
  <si>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</si>
  <si>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</si>
  <si>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</si>
  <si>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</si>
  <si>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</si>
  <si>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</si>
  <si>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</si>
  <si>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</si>
  <si>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</si>
  <si>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</si>
  <si>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</si>
  <si>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</si>
  <si>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</si>
  <si>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</si>
  <si>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</si>
  <si>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</si>
  <si>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</si>
  <si>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</si>
  <si>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</si>
  <si>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</si>
  <si>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</si>
  <si>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</si>
  <si>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</si>
  <si>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</si>
  <si>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</si>
  <si>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</si>
  <si>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</si>
  <si>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</si>
  <si>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</si>
  <si>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</si>
  <si>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</si>
  <si>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</si>
  <si>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</si>
  <si>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</si>
  <si>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</si>
  <si>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</si>
  <si>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</si>
  <si>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</si>
  <si>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</si>
  <si>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</si>
  <si>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</si>
  <si>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</si>
  <si>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</si>
  <si>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</si>
  <si>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</si>
  <si>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</si>
  <si>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</si>
  <si>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</si>
  <si>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</si>
  <si>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</si>
  <si>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</si>
  <si>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</si>
  <si>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</si>
  <si>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</si>
  <si>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</si>
  <si>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</si>
  <si>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</si>
  <si>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</si>
  <si>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</si>
  <si>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</si>
  <si>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</si>
  <si>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</si>
  <si>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</si>
  <si>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</si>
  <si>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</si>
  <si>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</si>
  <si>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</si>
  <si>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</si>
  <si>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</si>
  <si>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</si>
  <si>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</si>
  <si>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</si>
  <si>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</si>
  <si>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</si>
  <si>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</si>
  <si>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</si>
  <si>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</si>
  <si>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</si>
  <si>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</si>
  <si>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</si>
  <si>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</si>
  <si>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</si>
  <si>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</si>
  <si>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</si>
  <si>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</si>
  <si>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</si>
  <si>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</si>
  <si>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</si>
  <si>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</si>
  <si>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</si>
  <si>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</si>
  <si>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</si>
  <si>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</si>
  <si>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</si>
  <si>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</si>
  <si>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</si>
  <si>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</si>
  <si>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</si>
  <si>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</si>
  <si>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</si>
  <si>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</si>
  <si>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</si>
  <si>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</si>
  <si>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</si>
  <si>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</si>
  <si>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</si>
  <si>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</si>
  <si>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</si>
  <si>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</si>
  <si>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</si>
  <si>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</si>
  <si>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</si>
  <si>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</si>
  <si>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</si>
  <si>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</si>
  <si>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</si>
  <si>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</si>
  <si>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</si>
  <si>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</si>
  <si>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</si>
  <si>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</si>
  <si>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</si>
  <si>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</si>
  <si>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</si>
  <si>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</si>
  <si>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</si>
  <si>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</si>
  <si>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</si>
  <si>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</si>
  <si>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</si>
  <si>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</si>
  <si>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</si>
  <si>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</si>
  <si>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</si>
  <si>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</si>
  <si>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</si>
  <si>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</si>
  <si>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</si>
  <si>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</si>
  <si>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</si>
  <si>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</si>
  <si>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</si>
  <si>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</si>
  <si>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</si>
  <si>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</si>
  <si>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</si>
  <si>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</si>
  <si>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</si>
  <si>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</si>
  <si>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</si>
  <si>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</si>
  <si>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</si>
  <si>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</si>
  <si>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</si>
  <si>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</si>
  <si>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</si>
  <si>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</si>
  <si>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</si>
  <si>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</si>
  <si>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</si>
  <si>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</si>
  <si>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</si>
  <si>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</si>
  <si>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</si>
  <si>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</si>
  <si>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</si>
  <si>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</si>
  <si>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</si>
  <si>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</si>
  <si>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</si>
  <si>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</si>
  <si>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</si>
  <si>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</si>
  <si>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</si>
  <si>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</si>
  <si>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</si>
  <si>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</si>
  <si>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</si>
  <si>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</si>
  <si>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</si>
  <si>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</si>
  <si>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</si>
  <si>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</si>
  <si>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</si>
  <si>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</si>
  <si>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</si>
  <si>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</si>
  <si>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</si>
  <si>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</si>
  <si>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</si>
  <si>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</si>
  <si>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</si>
  <si>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</si>
  <si>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</si>
  <si>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</si>
  <si>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</si>
  <si>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</si>
  <si>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</si>
  <si>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</si>
  <si>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</si>
  <si>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</si>
  <si>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</si>
  <si>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</si>
  <si>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</si>
  <si>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</si>
  <si>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</si>
  <si>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</si>
  <si>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</si>
  <si>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</si>
  <si>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</si>
  <si>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</si>
  <si>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</si>
  <si>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</si>
  <si>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</si>
  <si>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</si>
  <si>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</si>
  <si>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</si>
  <si>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</si>
  <si>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</si>
  <si>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</si>
  <si>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</si>
  <si>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</si>
  <si>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</si>
  <si>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</si>
  <si>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</si>
  <si>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</si>
  <si>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</si>
  <si>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</si>
  <si>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</si>
  <si>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</si>
  <si>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</si>
  <si>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</si>
  <si>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</si>
  <si>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</si>
  <si>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</si>
  <si>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</si>
  <si>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</si>
  <si>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</si>
  <si>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</si>
  <si>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</si>
  <si>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</si>
  <si>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</si>
  <si>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</si>
  <si>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</si>
  <si>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</si>
  <si>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</si>
  <si>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</si>
  <si>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</si>
  <si>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</si>
  <si>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</si>
  <si>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</si>
  <si>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</si>
  <si>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</si>
  <si>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</si>
  <si>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</si>
  <si>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</si>
  <si>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</si>
  <si>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</si>
  <si>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</si>
  <si>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</si>
  <si>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</si>
  <si>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</si>
  <si>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</si>
  <si>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</si>
  <si>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</si>
  <si>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</si>
  <si>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</si>
  <si>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</si>
  <si>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</si>
  <si>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</si>
  <si>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</si>
  <si>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</si>
  <si>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</si>
  <si>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</si>
  <si>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</si>
  <si>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</si>
  <si>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</si>
  <si>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</si>
  <si>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</si>
  <si>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</si>
  <si>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</si>
  <si>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</si>
  <si>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</si>
  <si>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</si>
  <si>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</si>
  <si>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</si>
  <si>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</si>
  <si>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</si>
  <si>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</si>
  <si>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</si>
  <si>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</si>
  <si>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</si>
  <si>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</si>
  <si>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</si>
  <si>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</si>
  <si>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</si>
  <si>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</si>
  <si>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</si>
  <si>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</si>
  <si>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</si>
  <si>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</si>
  <si>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</si>
  <si>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</si>
  <si>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</si>
  <si>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</si>
  <si>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</si>
  <si>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</si>
  <si>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</si>
  <si>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</si>
  <si>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</si>
  <si>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</si>
  <si>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</si>
  <si>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</si>
  <si>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</si>
  <si>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</si>
  <si>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</si>
  <si>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</si>
  <si>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</si>
  <si>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</si>
  <si>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</si>
  <si>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</si>
  <si>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</si>
  <si>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</si>
  <si>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</si>
  <si>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</si>
  <si>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</si>
  <si>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</si>
  <si>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</si>
  <si>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</si>
  <si>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</si>
  <si>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</si>
  <si>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</si>
  <si>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</si>
  <si>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</si>
  <si>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</si>
  <si>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</si>
  <si>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</si>
  <si>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</si>
  <si>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</si>
  <si>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</si>
  <si>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</si>
  <si>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</si>
  <si>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</si>
  <si>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</si>
  <si>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</si>
  <si>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</si>
  <si>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</si>
  <si>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</si>
  <si>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</si>
  <si>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</si>
  <si>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</si>
  <si>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</si>
  <si>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</si>
  <si>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</si>
  <si>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</si>
  <si>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</si>
  <si>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</si>
  <si>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</si>
  <si>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</si>
  <si>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</si>
  <si>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</si>
  <si>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</si>
  <si>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</si>
  <si>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</si>
  <si>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</si>
  <si>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</si>
  <si>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</si>
  <si>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</si>
  <si>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</si>
  <si>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</si>
  <si>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</si>
  <si>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</si>
  <si>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</si>
  <si>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</si>
  <si>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</si>
  <si>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</si>
  <si>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</si>
  <si>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</si>
  <si>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</si>
  <si>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</si>
  <si>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</si>
  <si>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</si>
  <si>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</si>
  <si>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</si>
  <si>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</si>
  <si>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</si>
  <si>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</si>
  <si>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</si>
  <si>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</si>
  <si>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</si>
  <si>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</si>
  <si>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</si>
  <si>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</si>
  <si>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</si>
  <si>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</si>
  <si>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</si>
  <si>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</si>
  <si>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</si>
  <si>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</si>
  <si>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</si>
  <si>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</si>
  <si>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</si>
  <si>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</si>
  <si>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</si>
  <si>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</si>
  <si>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</si>
  <si>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</si>
  <si>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</si>
  <si>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</si>
  <si>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</si>
  <si>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</si>
  <si>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</si>
  <si>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</si>
  <si>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</si>
  <si>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</si>
  <si>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</si>
  <si>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</si>
  <si>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</si>
  <si>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</si>
  <si>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</si>
  <si>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</si>
  <si>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</si>
  <si>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</si>
  <si>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</si>
  <si>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</si>
  <si>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</si>
  <si>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</si>
  <si>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</si>
  <si>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</si>
  <si>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</si>
  <si>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</si>
  <si>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</si>
  <si>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</si>
  <si>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</si>
  <si>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</si>
  <si>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</si>
  <si>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</si>
  <si>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</si>
  <si>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</si>
  <si>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</si>
  <si>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</si>
  <si>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</si>
  <si>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</si>
  <si>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</si>
  <si>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</si>
  <si>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</si>
  <si>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</si>
  <si>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</si>
  <si>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</si>
  <si>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</si>
  <si>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</si>
  <si>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</si>
  <si>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</si>
  <si>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</si>
  <si>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</si>
  <si>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</si>
  <si>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</si>
  <si>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</si>
  <si>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</si>
  <si>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</si>
  <si>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</si>
  <si>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</si>
  <si>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</si>
  <si>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</si>
  <si>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</si>
  <si>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</si>
  <si>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</si>
  <si>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</si>
  <si>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</si>
  <si>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</si>
  <si>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</si>
  <si>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</si>
  <si>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</si>
  <si>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</si>
  <si>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</si>
  <si>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</si>
  <si>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</si>
  <si>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</si>
  <si>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</si>
  <si>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</si>
  <si>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</si>
  <si>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</si>
  <si>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</si>
  <si>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</si>
  <si>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</si>
  <si>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</si>
  <si>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</si>
  <si>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</si>
  <si>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</si>
  <si>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</si>
  <si>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</si>
  <si>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</si>
  <si>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</si>
  <si>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</si>
  <si>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</si>
  <si>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</si>
  <si>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</si>
  <si>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</si>
  <si>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</si>
  <si>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</si>
  <si>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</si>
  <si>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</si>
  <si>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</si>
  <si>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</si>
  <si>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</si>
  <si>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</si>
  <si>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</si>
  <si>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</si>
  <si>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</si>
  <si>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</si>
  <si>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</si>
  <si>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</si>
  <si>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</si>
  <si>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</si>
  <si>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</si>
  <si>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</si>
  <si>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</si>
  <si>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</si>
  <si>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</si>
  <si>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</si>
  <si>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</si>
  <si>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</si>
  <si>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</si>
  <si>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</si>
  <si>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</si>
  <si>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</si>
  <si>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</si>
  <si>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</si>
  <si>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</si>
  <si>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</si>
  <si>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</si>
  <si>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</si>
  <si>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</si>
  <si>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</si>
  <si>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</si>
  <si>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</si>
  <si>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</si>
  <si>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</si>
  <si>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</si>
  <si>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</si>
  <si>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</si>
  <si>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</si>
  <si>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</si>
  <si>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</si>
  <si>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</si>
  <si>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</si>
  <si>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</si>
  <si>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</si>
  <si>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</si>
  <si>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</si>
  <si>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</si>
  <si>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</si>
  <si>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</si>
  <si>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</si>
  <si>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</si>
  <si>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</si>
  <si>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</si>
  <si>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</si>
  <si>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</si>
  <si>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</si>
  <si>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</si>
  <si>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</si>
  <si>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</si>
  <si>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</si>
  <si>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</si>
  <si>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</si>
  <si>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</si>
  <si>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</si>
  <si>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</si>
  <si>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</si>
  <si>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</si>
  <si>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</si>
  <si>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</si>
  <si>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</si>
  <si>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</si>
  <si>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</si>
  <si>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</si>
  <si>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</si>
  <si>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</si>
  <si>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</si>
  <si>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</si>
  <si>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</si>
  <si>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</si>
  <si>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</si>
  <si>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</si>
  <si>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</si>
  <si>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</si>
  <si>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</si>
  <si>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</si>
  <si>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</si>
  <si>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</si>
  <si>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</si>
  <si>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</si>
  <si>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</si>
  <si>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</si>
  <si>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</si>
  <si>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</si>
  <si>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</si>
  <si>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</si>
  <si>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</si>
  <si>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</si>
  <si>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</si>
  <si>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</si>
  <si>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</si>
  <si>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</si>
  <si>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</si>
  <si>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</si>
  <si>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</si>
  <si>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</si>
  <si>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</si>
  <si>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</si>
  <si>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</si>
  <si>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</si>
  <si>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</si>
  <si>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</si>
  <si>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</si>
  <si>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</si>
  <si>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</si>
  <si>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</si>
  <si>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</si>
  <si>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</si>
  <si>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</si>
  <si>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</si>
  <si>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</si>
  <si>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</si>
  <si>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</si>
  <si>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</si>
  <si>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</si>
  <si>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</si>
  <si>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</si>
  <si>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</si>
  <si>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</si>
  <si>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</si>
  <si>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</si>
  <si>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</si>
  <si>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</si>
  <si>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</si>
  <si>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</si>
  <si>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</si>
  <si>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</si>
  <si>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</si>
  <si>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</si>
  <si>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</si>
  <si>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</si>
  <si>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</si>
  <si>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</si>
  <si>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</si>
  <si>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</si>
  <si>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</si>
  <si>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</si>
  <si>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</si>
  <si>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</si>
  <si>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</si>
  <si>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</si>
  <si>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</si>
  <si>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</si>
  <si>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</si>
  <si>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</si>
  <si>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</si>
  <si>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</si>
  <si>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</si>
  <si>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</si>
  <si>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</si>
  <si>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</si>
  <si>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</si>
  <si>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</si>
  <si>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</si>
  <si>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</si>
  <si>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</si>
  <si>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</si>
  <si>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</si>
  <si>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</si>
  <si>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</si>
  <si>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</si>
  <si>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</si>
  <si>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</si>
  <si>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</si>
  <si>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</si>
  <si>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</si>
  <si>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</si>
  <si>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</si>
  <si>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</si>
  <si>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</si>
  <si>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</si>
  <si>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</si>
  <si>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</si>
  <si>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</si>
  <si>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</si>
  <si>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</si>
  <si>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</si>
  <si>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</si>
  <si>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</si>
  <si>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</si>
  <si>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</si>
  <si>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</si>
  <si>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</si>
  <si>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</si>
  <si>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</si>
  <si>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</si>
  <si>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</si>
  <si>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</si>
  <si>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</si>
  <si>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</si>
  <si>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</si>
  <si>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</si>
  <si>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</si>
  <si>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</si>
  <si>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</si>
  <si>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</si>
  <si>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</si>
  <si>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</si>
  <si>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</si>
  <si>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</si>
  <si>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</si>
  <si>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</si>
  <si>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</si>
  <si>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</si>
  <si>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</si>
  <si>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</si>
  <si>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</si>
  <si>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</si>
  <si>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</si>
  <si>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</si>
  <si>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</si>
  <si>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</si>
  <si>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</si>
  <si>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</si>
  <si>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</si>
  <si>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</si>
  <si>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</si>
  <si>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</si>
  <si>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</si>
  <si>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</si>
  <si>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</si>
  <si>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</si>
  <si>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</si>
  <si>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</si>
  <si>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</si>
  <si>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</si>
  <si>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</si>
  <si>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</si>
  <si>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</si>
  <si>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</si>
  <si>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</si>
  <si>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</si>
  <si>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</si>
  <si>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</si>
  <si>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</si>
  <si>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</si>
  <si>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</si>
  <si>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</si>
  <si>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</si>
  <si>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</si>
  <si>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</si>
  <si>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</si>
  <si>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</si>
  <si>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</si>
  <si>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</si>
  <si>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</si>
  <si>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</si>
  <si>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</si>
  <si>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</si>
  <si>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</si>
  <si>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</si>
  <si>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</si>
  <si>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</si>
  <si>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</si>
  <si>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</si>
  <si>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</si>
  <si>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</si>
  <si>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</si>
  <si>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</si>
  <si>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</si>
  <si>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</si>
  <si>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</si>
  <si>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</si>
  <si>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</si>
  <si>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</si>
  <si>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</si>
  <si>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</si>
  <si>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</si>
  <si>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</si>
  <si>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</si>
  <si>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</si>
  <si>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</si>
  <si>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</si>
  <si>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</si>
  <si>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</si>
  <si>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</si>
  <si>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</si>
  <si>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</si>
  <si>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</si>
  <si>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</si>
  <si>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</si>
  <si>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</si>
  <si>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</si>
  <si>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</si>
  <si>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</si>
  <si>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</si>
  <si>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</si>
  <si>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</si>
  <si>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</si>
  <si>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</si>
  <si>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</si>
  <si>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</si>
  <si>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</si>
  <si>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</si>
  <si>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</si>
  <si>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</si>
  <si>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</si>
  <si>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</si>
  <si>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</si>
  <si>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</si>
  <si>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</si>
  <si>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</si>
  <si>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</si>
  <si>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</si>
  <si>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</si>
  <si>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</si>
  <si>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</si>
  <si>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</si>
  <si>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</si>
  <si>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</si>
  <si>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</si>
  <si>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</si>
  <si>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</si>
  <si>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</si>
  <si>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</si>
  <si>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</si>
  <si>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</si>
  <si>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</si>
  <si>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</si>
  <si>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</si>
  <si>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</si>
  <si>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</si>
  <si>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</si>
  <si>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</si>
  <si>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</si>
  <si>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</si>
  <si>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</si>
  <si>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</si>
  <si>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</si>
  <si>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</si>
  <si>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</si>
  <si>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</si>
  <si>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</si>
  <si>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</si>
  <si>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</si>
  <si>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</si>
  <si>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</si>
  <si>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</si>
  <si>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</si>
  <si>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</si>
  <si>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</si>
  <si>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</si>
  <si>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</si>
  <si>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</si>
  <si>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</si>
  <si>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</si>
  <si>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</si>
  <si>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</si>
  <si>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</si>
  <si>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</si>
  <si>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</si>
  <si>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</si>
  <si>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</si>
  <si>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</si>
  <si>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</si>
  <si>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</si>
  <si>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</si>
  <si>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</si>
  <si>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</si>
  <si>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</si>
  <si>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</si>
  <si>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</si>
  <si>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</si>
  <si>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</si>
  <si>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</si>
  <si>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</si>
  <si>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</si>
  <si>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</si>
  <si>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</si>
  <si>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</si>
  <si>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</si>
  <si>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</si>
  <si>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</si>
  <si>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</si>
  <si>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</si>
  <si>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</si>
  <si>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</si>
  <si>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</si>
  <si>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</si>
  <si>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</si>
  <si>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</si>
  <si>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</si>
  <si>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</si>
  <si>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</si>
  <si>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</si>
  <si>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</si>
  <si>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</si>
  <si>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</si>
  <si>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</si>
  <si>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</si>
  <si>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</si>
  <si>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</si>
  <si>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</si>
  <si>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</si>
  <si>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</si>
  <si>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</si>
  <si>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</si>
  <si>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</si>
  <si>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</si>
  <si>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</si>
  <si>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</si>
  <si>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</si>
  <si>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</si>
  <si>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</si>
  <si>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</si>
  <si>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</si>
  <si>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</si>
  <si>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</si>
  <si>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</si>
  <si>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</si>
  <si>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</si>
  <si>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</si>
  <si>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</si>
  <si>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</si>
  <si>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</si>
  <si>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</si>
  <si>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</si>
  <si>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</si>
  <si>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</si>
  <si>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</si>
  <si>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</si>
  <si>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</si>
  <si>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</si>
  <si>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</si>
  <si>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</si>
  <si>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</si>
  <si>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</si>
  <si>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</si>
  <si>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</si>
  <si>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</si>
  <si>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</si>
  <si>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</si>
  <si>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</si>
  <si>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</si>
  <si>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</si>
  <si>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</si>
  <si>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</si>
  <si>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</si>
  <si>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</si>
  <si>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</si>
  <si>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</si>
  <si>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</si>
  <si>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</si>
  <si>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</si>
  <si>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</si>
  <si>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</si>
  <si>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</si>
  <si>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</si>
  <si>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</si>
  <si>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</si>
  <si>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</si>
  <si>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</si>
  <si>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</si>
  <si>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</si>
  <si>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</si>
  <si>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</si>
  <si>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</si>
  <si>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</si>
  <si>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</si>
  <si>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</si>
  <si>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</si>
  <si>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</si>
  <si>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</si>
  <si>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</si>
  <si>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</si>
  <si>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</si>
  <si>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</si>
  <si>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</si>
  <si>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</si>
  <si>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</si>
  <si>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</si>
  <si>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</si>
  <si>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</si>
  <si>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</si>
  <si>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</si>
  <si>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</si>
  <si>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</si>
  <si>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</si>
  <si>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</si>
  <si>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</si>
  <si>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</si>
  <si>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</si>
  <si>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</si>
  <si>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</si>
  <si>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</si>
  <si>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</si>
  <si>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</si>
  <si>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</si>
  <si>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</si>
  <si>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</si>
  <si>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</si>
  <si>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</si>
  <si>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</si>
  <si>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</si>
  <si>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</si>
  <si>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</si>
  <si>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</si>
  <si>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</si>
  <si>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</si>
  <si>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</si>
  <si>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</si>
  <si>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</si>
  <si>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</si>
  <si>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</si>
  <si>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</si>
  <si>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</si>
  <si>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</si>
  <si>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</si>
  <si>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</si>
  <si>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</si>
  <si>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</si>
  <si>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</si>
  <si>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</si>
  <si>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</si>
  <si>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</si>
  <si>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</si>
  <si>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</si>
  <si>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</si>
  <si>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</si>
  <si>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</si>
  <si>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</si>
  <si>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</si>
  <si>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</si>
  <si>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</si>
  <si>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</si>
  <si>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</si>
  <si>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</si>
  <si>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</si>
  <si>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</si>
  <si>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</si>
  <si>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</si>
  <si>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</si>
  <si>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</si>
  <si>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</si>
  <si>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</si>
  <si>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</si>
  <si>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</si>
  <si>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</si>
  <si>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</si>
  <si>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</si>
  <si>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</si>
  <si>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</si>
  <si>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</si>
  <si>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</si>
  <si>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</si>
  <si>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</si>
  <si>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</si>
  <si>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</si>
  <si>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</si>
  <si>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</si>
  <si>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</si>
  <si>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</si>
  <si>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</si>
  <si>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</si>
  <si>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</si>
  <si>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</si>
  <si>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</si>
  <si>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</si>
  <si>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</si>
  <si>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</si>
  <si>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</si>
  <si>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</si>
  <si>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</si>
  <si>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</si>
  <si>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</si>
  <si>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</si>
  <si>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</si>
  <si>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</si>
  <si>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</si>
  <si>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</si>
  <si>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</si>
  <si>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</si>
  <si>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</si>
  <si>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</si>
  <si>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</si>
  <si>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</si>
  <si>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</si>
  <si>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</si>
  <si>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</si>
  <si>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</si>
  <si>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</si>
  <si>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</si>
  <si>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</si>
  <si>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</si>
  <si>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</si>
  <si>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</si>
  <si>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</si>
  <si>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</si>
  <si>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</si>
  <si>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</si>
  <si>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</si>
  <si>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</si>
  <si>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</si>
  <si>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</si>
  <si>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</si>
  <si>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</si>
  <si>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</si>
  <si>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</si>
  <si>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</si>
  <si>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</si>
  <si>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</si>
  <si>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</si>
  <si>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</si>
  <si>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</si>
  <si>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</si>
  <si>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</si>
  <si>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</si>
  <si>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</si>
  <si>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</si>
  <si>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</si>
  <si>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</si>
  <si>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</si>
  <si>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</si>
  <si>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</si>
  <si>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</si>
  <si>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</si>
  <si>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</si>
  <si>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</si>
  <si>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</si>
  <si>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</si>
  <si>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</si>
  <si>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</si>
  <si>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</si>
  <si>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</si>
  <si>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</si>
  <si>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</si>
  <si>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</si>
  <si>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</si>
  <si>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</si>
  <si>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</si>
  <si>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</si>
  <si>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</si>
  <si>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</si>
  <si>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</si>
  <si>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</si>
  <si>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</si>
  <si>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</si>
  <si>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</si>
  <si>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</si>
  <si>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</si>
  <si>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</si>
  <si>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</si>
  <si>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</si>
  <si>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</si>
  <si>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</si>
  <si>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</si>
  <si>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</si>
  <si>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</si>
  <si>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</si>
  <si>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</si>
  <si>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</si>
  <si>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</si>
  <si>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</si>
  <si>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</si>
  <si>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</si>
  <si>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</si>
  <si>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</si>
  <si>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</si>
  <si>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</si>
  <si>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</si>
  <si>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</si>
  <si>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</si>
  <si>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</si>
  <si>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</si>
  <si>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</si>
  <si>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</si>
  <si>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</si>
  <si>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</si>
  <si>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</si>
  <si>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</si>
  <si>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</si>
  <si>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</si>
  <si>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</si>
  <si>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</si>
  <si>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</si>
  <si>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</si>
  <si>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</si>
  <si>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</si>
  <si>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</si>
  <si>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</si>
  <si>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</si>
  <si>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</si>
  <si>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</si>
  <si>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</si>
  <si>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</si>
  <si>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</si>
  <si>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</si>
  <si>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</si>
  <si>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</si>
  <si>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</si>
  <si>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</si>
  <si>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</si>
  <si>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</si>
  <si>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</si>
  <si>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</si>
  <si>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</si>
  <si>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</si>
  <si>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</si>
  <si>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</si>
  <si>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</si>
  <si>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</si>
  <si>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</si>
  <si>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</si>
  <si>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</si>
  <si>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</si>
  <si>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</si>
  <si>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Alikategorioissa esiintyvien koodien määrä YHTEENSÄ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</si>
  <si>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</si>
  <si>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</si>
  <si>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</si>
  <si>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</si>
  <si>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</si>
  <si>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</si>
  <si>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</si>
  <si>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</si>
  <si>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</si>
  <si>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</si>
  <si>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</si>
  <si>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</si>
  <si>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</si>
  <si>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</si>
  <si>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</si>
  <si>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</si>
  <si>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</si>
  <si>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</si>
  <si>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</si>
  <si>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</si>
  <si>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</si>
  <si>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</si>
  <si>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</si>
  <si>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</si>
  <si>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</si>
  <si>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</si>
  <si>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</si>
  <si>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</si>
  <si>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</si>
  <si>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</si>
  <si>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</si>
  <si>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</si>
  <si>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</si>
  <si>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</si>
  <si>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</si>
  <si>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</si>
  <si>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</si>
  <si>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</si>
  <si>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</si>
  <si>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</si>
  <si>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</si>
  <si>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</si>
  <si>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</si>
  <si>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</si>
  <si>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</si>
  <si>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</si>
  <si>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</si>
  <si>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</si>
  <si>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</si>
  <si>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</si>
  <si>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</si>
  <si>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</si>
  <si>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</si>
  <si>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</si>
  <si>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</si>
  <si>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</si>
  <si>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</si>
  <si>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</si>
  <si>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</si>
  <si>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</si>
  <si>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</si>
  <si>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</si>
  <si>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</si>
  <si>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</si>
  <si>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</si>
  <si>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</si>
  <si>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</si>
  <si>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</si>
  <si>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</si>
  <si>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</si>
  <si>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</si>
  <si>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</si>
  <si>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</si>
  <si>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</si>
  <si>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</si>
  <si>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</si>
  <si>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</si>
  <si>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</si>
  <si>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</si>
  <si>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</si>
  <si>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</si>
  <si>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</si>
  <si>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</si>
  <si>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</si>
  <si>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</si>
  <si>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</si>
  <si>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</si>
  <si>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</si>
  <si>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</si>
  <si>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</si>
  <si>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</si>
  <si>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</si>
  <si>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</si>
  <si>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</si>
  <si>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</si>
  <si>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</si>
  <si>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</si>
  <si>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</si>
  <si>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</si>
  <si>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</si>
  <si>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</si>
  <si>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</si>
  <si>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</si>
  <si>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</si>
  <si>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</si>
  <si>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</si>
  <si>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</si>
  <si>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</si>
  <si>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</si>
  <si>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</si>
  <si>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</si>
  <si>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</si>
  <si>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</si>
  <si>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</si>
  <si>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</si>
  <si>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</si>
  <si>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</si>
  <si>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</si>
  <si>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</si>
  <si>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</si>
  <si>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</si>
  <si>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</si>
  <si>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</si>
  <si>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</si>
  <si>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</si>
  <si>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</si>
  <si>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</si>
  <si>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</si>
  <si>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</si>
  <si>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</si>
  <si>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</si>
  <si>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</si>
  <si>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</si>
  <si>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</si>
  <si>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</si>
  <si>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</si>
  <si>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</si>
  <si>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</si>
  <si>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</si>
  <si>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</si>
  <si>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</si>
  <si>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</si>
  <si>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</si>
  <si>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</si>
  <si>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</si>
  <si>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</si>
  <si>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</si>
  <si>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</si>
  <si>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</si>
  <si>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</si>
  <si>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</si>
  <si>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</si>
  <si>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</si>
  <si>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</si>
  <si>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</si>
  <si>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</si>
  <si>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</si>
  <si>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</si>
  <si>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</si>
  <si>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</si>
  <si>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</si>
  <si>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</si>
  <si>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</si>
  <si>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</si>
  <si>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</si>
  <si>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</si>
  <si>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</si>
  <si>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</si>
  <si>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</si>
  <si>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</si>
  <si>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</si>
  <si>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</si>
  <si>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</si>
  <si>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</si>
  <si>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</si>
  <si>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</si>
  <si>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</si>
  <si>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</si>
  <si>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</si>
  <si>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</si>
  <si>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</si>
  <si>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</si>
  <si>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</si>
  <si>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Montako prosenttia tämän haastattelun koodeista löytyy kaikista yhteensä (joista on yli 4 havaintoa)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</si>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</sst>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</cellXfs>
  <cellStyles count="6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589368"/>
        <c:axId val="2106592408"/>
      </c:barChart>
      <c:catAx>
        <c:axId val="210658936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6592408"/>
        <c:crosses val="autoZero"/>
        <c:auto val="1"/>
        <c:lblAlgn val="ctr"/>
        <c:lblOffset val="100"/>
        <c:noMultiLvlLbl val="0"/>
      </c:catAx>
      <c:valAx>
        <c:axId val="210659240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6589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Alikategoriat!$A$152:$A$184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Tekniikka-Tietojärjestelmät</c:v>
                </c:pt>
                <c:pt idx="4">
                  <c:v>Tekniikka-Ratkaisu/tuote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Toimintaympäristö-Tuotantoketju</c:v>
                </c:pt>
                <c:pt idx="12">
                  <c:v>Tekniikka-Teknologiasovellus</c:v>
                </c:pt>
                <c:pt idx="13">
                  <c:v>Tekniikka-Alustaratkaisut</c:v>
                </c:pt>
                <c:pt idx="14">
                  <c:v>Toimintaympäristö-Laitevalmistaja</c:v>
                </c:pt>
                <c:pt idx="15">
                  <c:v>Maataloustuotanto-Data</c:v>
                </c:pt>
                <c:pt idx="16">
                  <c:v>Toimintaympäristö-Ohjelmistotuotanto</c:v>
                </c:pt>
                <c:pt idx="17">
                  <c:v>Toimintaympäristö-Säädökset</c:v>
                </c:pt>
                <c:pt idx="18">
                  <c:v>Maataloustuotanto-Sato</c:v>
                </c:pt>
                <c:pt idx="19">
                  <c:v>Tekniikka-Standardi</c:v>
                </c:pt>
                <c:pt idx="20">
                  <c:v>Maataloustuotanto-Talous</c:v>
                </c:pt>
                <c:pt idx="21">
                  <c:v>Maataloustuotanto-Tuotantopanokset</c:v>
                </c:pt>
                <c:pt idx="22">
                  <c:v>Maataloustuotanto-Tuotantotavat</c:v>
                </c:pt>
                <c:pt idx="23">
                  <c:v>Toimintaympäristö-Data</c:v>
                </c:pt>
                <c:pt idx="24">
                  <c:v>Maataloustuotanto-Tuotantotapatieto</c:v>
                </c:pt>
                <c:pt idx="25">
                  <c:v>Toimintaympäristö-Järjestö</c:v>
                </c:pt>
                <c:pt idx="26">
                  <c:v>Maataloustuotanto-Tuotantojärjestelmät</c:v>
                </c:pt>
                <c:pt idx="27">
                  <c:v>Maataloustuotanto-Tietojenkäsittely</c:v>
                </c:pt>
                <c:pt idx="28">
                  <c:v>Maataloustuotanto-Tuotantoketju</c:v>
                </c:pt>
                <c:pt idx="29">
                  <c:v>Maataloustuotanto-Maatila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Alikategoriat!$B$152:$B$184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477576"/>
        <c:axId val="-2030686856"/>
      </c:barChart>
      <c:catAx>
        <c:axId val="-2030477576"/>
        <c:scaling>
          <c:orientation val="maxMin"/>
        </c:scaling>
        <c:delete val="0"/>
        <c:axPos val="l"/>
        <c:majorTickMark val="out"/>
        <c:minorTickMark val="none"/>
        <c:tickLblPos val="nextTo"/>
        <c:crossAx val="-2030686856"/>
        <c:crosses val="autoZero"/>
        <c:auto val="1"/>
        <c:lblAlgn val="ctr"/>
        <c:lblOffset val="100"/>
        <c:noMultiLvlLbl val="0"/>
      </c:catAx>
      <c:valAx>
        <c:axId val="-203068685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30477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Järjestetty!$D$2:$D$181</c:f>
              <c:strCache>
                <c:ptCount val="180"/>
                <c:pt idx="0">
                  <c:v>Teknologioiden mahdollisuudet hyödyt edut</c:v>
                </c:pt>
                <c:pt idx="1">
                  <c:v>Digitalisaatio</c:v>
                </c:pt>
                <c:pt idx="2">
                  <c:v>Teollisuusautomaatio</c:v>
                </c:pt>
                <c:pt idx="3">
                  <c:v>Täsmäviljely</c:v>
                </c:pt>
                <c:pt idx="4">
                  <c:v>Pilvipalvelut</c:v>
                </c:pt>
                <c:pt idx="5">
                  <c:v>Maatalouden toiminnan yleiskuva</c:v>
                </c:pt>
                <c:pt idx="6">
                  <c:v>Laitteiston ROI</c:v>
                </c:pt>
                <c:pt idx="7">
                  <c:v>Laatuerien tunnistaminen</c:v>
                </c:pt>
                <c:pt idx="8">
                  <c:v>Avoimet</c:v>
                </c:pt>
                <c:pt idx="9">
                  <c:v>Sensoridata ja Digitaalinen mitattu tieto</c:v>
                </c:pt>
                <c:pt idx="10">
                  <c:v>Tiedon tuottama lisäarvo</c:v>
                </c:pt>
                <c:pt idx="11">
                  <c:v>Tuotantoketjun data</c:v>
                </c:pt>
                <c:pt idx="12">
                  <c:v>Lannoitus Ravinteet Syötteet</c:v>
                </c:pt>
                <c:pt idx="13">
                  <c:v>Tuotantotapatieto yleensä</c:v>
                </c:pt>
                <c:pt idx="14">
                  <c:v>Full-liner-tuote/järjestelmä</c:v>
                </c:pt>
                <c:pt idx="15">
                  <c:v>Muut</c:v>
                </c:pt>
                <c:pt idx="16">
                  <c:v>Datan alustapalvelu/järjestelmä</c:v>
                </c:pt>
                <c:pt idx="17">
                  <c:v>Analytiikka</c:v>
                </c:pt>
                <c:pt idx="18">
                  <c:v>Langaton</c:v>
                </c:pt>
                <c:pt idx="19">
                  <c:v>Yhteydet/Verkot</c:v>
                </c:pt>
                <c:pt idx="20">
                  <c:v>Maatalouden toimintaympäristön hajanaisuus Pirstaleinen kenttä</c:v>
                </c:pt>
                <c:pt idx="21">
                  <c:v>Uudet liiketoimintamallit</c:v>
                </c:pt>
                <c:pt idx="22">
                  <c:v>Liiketoiminnan ekosysteemi</c:v>
                </c:pt>
                <c:pt idx="23">
                  <c:v>Dataperustainen laatuhinnoittelu</c:v>
                </c:pt>
                <c:pt idx="24">
                  <c:v>Integraatio laitteiden yhteensopivuus</c:v>
                </c:pt>
                <c:pt idx="25">
                  <c:v>Ã„lykkäät Operatiivinen laitteiden älykkyys</c:v>
                </c:pt>
                <c:pt idx="26">
                  <c:v>Perustellut investoinnit</c:v>
                </c:pt>
                <c:pt idx="27">
                  <c:v>Päätöksentekon avustaminen</c:v>
                </c:pt>
                <c:pt idx="28">
                  <c:v>Tuotantoketjun Verkostoitumisalusta myyntiin ja ostoihin</c:v>
                </c:pt>
                <c:pt idx="29">
                  <c:v>Lisäarvo maatalouden tuotteelle</c:v>
                </c:pt>
                <c:pt idx="30">
                  <c:v>Viljelijöiden Verkostoitumisalusta myyntiin ja ostoihin</c:v>
                </c:pt>
                <c:pt idx="31">
                  <c:v>Viljelijöiden ja kuluttajien yhteydet</c:v>
                </c:pt>
                <c:pt idx="32">
                  <c:v>Kasvihuoneautomaatio</c:v>
                </c:pt>
                <c:pt idx="33">
                  <c:v>Farmersbusinessnetwork.com</c:v>
                </c:pt>
                <c:pt idx="34">
                  <c:v>Farmobile.com</c:v>
                </c:pt>
                <c:pt idx="35">
                  <c:v>Keinoäly</c:v>
                </c:pt>
                <c:pt idx="36">
                  <c:v>Asteittain</c:v>
                </c:pt>
                <c:pt idx="37">
                  <c:v>Käyttäjäystävällisyys-käytettävyys</c:v>
                </c:pt>
                <c:pt idx="38">
                  <c:v>Suomalaisen viljely-ympäristön erityispiirteet</c:v>
                </c:pt>
                <c:pt idx="39">
                  <c:v>Liiketoimintamainen toiminta</c:v>
                </c:pt>
                <c:pt idx="40">
                  <c:v>Kannattavuus</c:v>
                </c:pt>
                <c:pt idx="41">
                  <c:v>Resurssien käyttö panokset lannoitteet jne.</c:v>
                </c:pt>
                <c:pt idx="42">
                  <c:v>Viljelyprosessien (tuotanto-) optimointi/automatisointi</c:v>
                </c:pt>
                <c:pt idx="43">
                  <c:v>Urakointi</c:v>
                </c:pt>
                <c:pt idx="44">
                  <c:v>Tiedon vaihdanta</c:v>
                </c:pt>
                <c:pt idx="45">
                  <c:v>ISOBUS</c:v>
                </c:pt>
                <c:pt idx="46">
                  <c:v>Telemetria</c:v>
                </c:pt>
                <c:pt idx="47">
                  <c:v>Laajuus</c:v>
                </c:pt>
                <c:pt idx="48">
                  <c:v>Yleinen</c:v>
                </c:pt>
                <c:pt idx="49">
                  <c:v>Analytiikkapalvelut</c:v>
                </c:pt>
                <c:pt idx="50">
                  <c:v>Datan integraatio</c:v>
                </c:pt>
                <c:pt idx="51">
                  <c:v>Maatilanhallintajärjestelmä FMIS Kokonaisvaltainen</c:v>
                </c:pt>
                <c:pt idx="52">
                  <c:v>Tulevaisuuden tietojärjestelmät</c:v>
                </c:pt>
                <c:pt idx="53">
                  <c:v>Haasteet</c:v>
                </c:pt>
                <c:pt idx="54">
                  <c:v>Matkapuhelinverkot</c:v>
                </c:pt>
                <c:pt idx="55">
                  <c:v>Datan omistajuus</c:v>
                </c:pt>
                <c:pt idx="56">
                  <c:v>Yhden valmistajan suljettu ympäristö/Walled garden</c:v>
                </c:pt>
                <c:pt idx="57">
                  <c:v>Yhteen valmistajaan lukittuminen</c:v>
                </c:pt>
                <c:pt idx="58">
                  <c:v>Maatilojen yksilöllisyys</c:v>
                </c:pt>
                <c:pt idx="59">
                  <c:v>Olosuhteiden vaihtelut/Ilmastonmuutos tilannehallinta</c:v>
                </c:pt>
                <c:pt idx="60">
                  <c:v>Siirtymä datan käyttöön</c:v>
                </c:pt>
                <c:pt idx="61">
                  <c:v>Tilakoon kasvu</c:v>
                </c:pt>
                <c:pt idx="62">
                  <c:v>Toimijoiden verkostomainen toiminta</c:v>
                </c:pt>
                <c:pt idx="63">
                  <c:v>Tuotantoketju yleensä</c:v>
                </c:pt>
                <c:pt idx="64">
                  <c:v>Datan merkitys ja merkityksen ymmärrys</c:v>
                </c:pt>
                <c:pt idx="65">
                  <c:v>UA-laitteet</c:v>
                </c:pt>
                <c:pt idx="66">
                  <c:v>Erillinen arvoerä</c:v>
                </c:pt>
                <c:pt idx="67">
                  <c:v>Sadonlisä</c:v>
                </c:pt>
                <c:pt idx="68">
                  <c:v>Investointien laskentaan ei ole tietoa</c:v>
                </c:pt>
                <c:pt idx="69">
                  <c:v>Työn helpottaminen</c:v>
                </c:pt>
                <c:pt idx="70">
                  <c:v>Viljelysuositukset</c:v>
                </c:pt>
                <c:pt idx="71">
                  <c:v>Automaattinen/automatisoitu viljelyyn vaikuttaminen</c:v>
                </c:pt>
                <c:pt idx="72">
                  <c:v>Järjestelmäintegraatio</c:v>
                </c:pt>
                <c:pt idx="73">
                  <c:v>Kuluttajien ymmärryshaaste</c:v>
                </c:pt>
                <c:pt idx="74">
                  <c:v>Smart Farming</c:v>
                </c:pt>
                <c:pt idx="75">
                  <c:v>Datan julkaisu ja jakaminen</c:v>
                </c:pt>
                <c:pt idx="76">
                  <c:v>Viljelijöiden sosiaalinen verkostoituminen</c:v>
                </c:pt>
                <c:pt idx="77">
                  <c:v>Automaattiset huoltokutsut ja huollon yhteys laitteisiin verkon yli</c:v>
                </c:pt>
                <c:pt idx="78">
                  <c:v>Etätuki</c:v>
                </c:pt>
                <c:pt idx="79">
                  <c:v>Kasvitehtaat Monikerrosviljely</c:v>
                </c:pt>
                <c:pt idx="80">
                  <c:v>Farmidiili</c:v>
                </c:pt>
                <c:pt idx="81">
                  <c:v>VTT Owela</c:v>
                </c:pt>
                <c:pt idx="82">
                  <c:v>Aidot IoT-järjestelmät laitteet</c:v>
                </c:pt>
                <c:pt idx="83">
                  <c:v>Automaattiohjaus</c:v>
                </c:pt>
                <c:pt idx="84">
                  <c:v>Elinkaaret (maatalouskone/tiedostoformaatti/automatiikka/ohjelmisto/IoT-laite/IoT-palvelu)</c:v>
                </c:pt>
                <c:pt idx="85">
                  <c:v>Sensoriteknologia</c:v>
                </c:pt>
                <c:pt idx="86">
                  <c:v>Teollinen Ethernet</c:v>
                </c:pt>
                <c:pt idx="87">
                  <c:v>Kynnys</c:v>
                </c:pt>
                <c:pt idx="88">
                  <c:v>Viljelijöiden uusien teknologoiden ymmärrys-asiantuntemus-taidot</c:v>
                </c:pt>
                <c:pt idx="89">
                  <c:v>Analytiikka Viljelijän Maatilan oma räätälöity</c:v>
                </c:pt>
                <c:pt idx="90">
                  <c:v>Datan laatu ja laatuhaasteet</c:v>
                </c:pt>
                <c:pt idx="91">
                  <c:v>Datan osto ja myynti</c:v>
                </c:pt>
                <c:pt idx="92">
                  <c:v>Datan siirreltävyys</c:v>
                </c:pt>
                <c:pt idx="93">
                  <c:v>Koneoppiminen</c:v>
                </c:pt>
                <c:pt idx="94">
                  <c:v>Paikkatieto</c:v>
                </c:pt>
                <c:pt idx="95">
                  <c:v>Sadon tunnistetieto (Ruoan identiteetti)</c:v>
                </c:pt>
                <c:pt idx="96">
                  <c:v>Systeemiautomaatio</c:v>
                </c:pt>
                <c:pt idx="97">
                  <c:v>Tietoturva yleensä</c:v>
                </c:pt>
                <c:pt idx="98">
                  <c:v>Työtiedostot</c:v>
                </c:pt>
                <c:pt idx="99">
                  <c:v>Valmistajien datan keräys</c:v>
                </c:pt>
                <c:pt idx="100">
                  <c:v>Rajapinnat</c:v>
                </c:pt>
                <c:pt idx="101">
                  <c:v>3G-verkko</c:v>
                </c:pt>
                <c:pt idx="102">
                  <c:v>5G-verkko</c:v>
                </c:pt>
                <c:pt idx="103">
                  <c:v>Datan/tiedon saatavuus</c:v>
                </c:pt>
                <c:pt idx="104">
                  <c:v>AEF</c:v>
                </c:pt>
                <c:pt idx="105">
                  <c:v>OADA OpenAG Data Alliance</c:v>
                </c:pt>
                <c:pt idx="106">
                  <c:v>Laitevalmistajien yhteistyö</c:v>
                </c:pt>
                <c:pt idx="107">
                  <c:v>Yhden valmistajan kokonaisratkaisu</c:v>
                </c:pt>
                <c:pt idx="108">
                  <c:v>Käyttötarpeiden suuri kirjo</c:v>
                </c:pt>
                <c:pt idx="109">
                  <c:v>Ruokaturvan parantaminen</c:v>
                </c:pt>
                <c:pt idx="110">
                  <c:v>Tutkimuksen/kehityksen pitkä aikajänne</c:v>
                </c:pt>
                <c:pt idx="111">
                  <c:v>Ilmastonmuutoksen uhat</c:v>
                </c:pt>
                <c:pt idx="112">
                  <c:v>Tilamäärän väheneminen</c:v>
                </c:pt>
                <c:pt idx="113">
                  <c:v>Verkostoituminen ja kokemustiedon jako</c:v>
                </c:pt>
                <c:pt idx="114">
                  <c:v>Väestönkasvu</c:v>
                </c:pt>
                <c:pt idx="115">
                  <c:v>EU-maataloustuki</c:v>
                </c:pt>
                <c:pt idx="116">
                  <c:v>Datan oikea-aikainen esitys käyttäjälle</c:v>
                </c:pt>
                <c:pt idx="117">
                  <c:v>Tuotannon historiatiedot</c:v>
                </c:pt>
                <c:pt idx="118">
                  <c:v>Hintojen halpeneminen</c:v>
                </c:pt>
                <c:pt idx="119">
                  <c:v>Toimintavarmuus</c:v>
                </c:pt>
                <c:pt idx="120">
                  <c:v>Vaatimukset maataloudessa</c:v>
                </c:pt>
                <c:pt idx="121">
                  <c:v>Ennusteet Arviot</c:v>
                </c:pt>
                <c:pt idx="122">
                  <c:v>Koneiden käyttö</c:v>
                </c:pt>
                <c:pt idx="123">
                  <c:v>Logistiikka</c:v>
                </c:pt>
                <c:pt idx="124">
                  <c:v>Maatilan toiminnassa yleisesti</c:v>
                </c:pt>
                <c:pt idx="125">
                  <c:v>Lannoitepanokset</c:v>
                </c:pt>
                <c:pt idx="126">
                  <c:v>Tuotantopanokset yleensä</c:v>
                </c:pt>
                <c:pt idx="127">
                  <c:v>Urbaaniviljely</c:v>
                </c:pt>
                <c:pt idx="128">
                  <c:v>Konttiviljelmät</c:v>
                </c:pt>
                <c:pt idx="129">
                  <c:v>365FarmNet</c:v>
                </c:pt>
                <c:pt idx="130">
                  <c:v>Agrirouter</c:v>
                </c:pt>
                <c:pt idx="131">
                  <c:v>Agrismart (Agrineuvos)</c:v>
                </c:pt>
                <c:pt idx="132">
                  <c:v>MyYara -viljelijäportaaliohjelmisto</c:v>
                </c:pt>
                <c:pt idx="133">
                  <c:v>Valtra Smart</c:v>
                </c:pt>
                <c:pt idx="134">
                  <c:v>Yara N-sensor</c:v>
                </c:pt>
                <c:pt idx="135">
                  <c:v>Prototyypit</c:v>
                </c:pt>
                <c:pt idx="136">
                  <c:v>Siirrettävät muistivälineet</c:v>
                </c:pt>
                <c:pt idx="137">
                  <c:v>Autonomiset traktorit ja muut työkoneet</c:v>
                </c:pt>
                <c:pt idx="138">
                  <c:v>Sensoriverkot</c:v>
                </c:pt>
                <c:pt idx="139">
                  <c:v>Sääasemat</c:v>
                </c:pt>
                <c:pt idx="140">
                  <c:v>Ihminen datan tulkitsijana/päätöksentekijänä</c:v>
                </c:pt>
                <c:pt idx="141">
                  <c:v>Karttatiedostot</c:v>
                </c:pt>
                <c:pt idx="142">
                  <c:v>Karttatiedot Ortomosaiikkikartta</c:v>
                </c:pt>
                <c:pt idx="143">
                  <c:v>Kuvantamisdata</c:v>
                </c:pt>
                <c:pt idx="144">
                  <c:v>Mallinnus</c:v>
                </c:pt>
                <c:pt idx="145">
                  <c:v>Metadata</c:v>
                </c:pt>
                <c:pt idx="146">
                  <c:v>Satelliitti (data/kuvaus)</c:v>
                </c:pt>
                <c:pt idx="147">
                  <c:v>Tiedostoformaatit</c:v>
                </c:pt>
                <c:pt idx="148">
                  <c:v>Tietoturva haittaohjelmat</c:v>
                </c:pt>
                <c:pt idx="149">
                  <c:v>Avoin lähdekoodi</c:v>
                </c:pt>
                <c:pt idx="150">
                  <c:v>Käyttöliittymä Viljelijän oma räätälöity</c:v>
                </c:pt>
                <c:pt idx="151">
                  <c:v>Käyttöliittymät</c:v>
                </c:pt>
                <c:pt idx="152">
                  <c:v>Maatilanhallintajärjestelmä FMIS</c:v>
                </c:pt>
                <c:pt idx="153">
                  <c:v>Viljelysuositusjärjestelmä</c:v>
                </c:pt>
                <c:pt idx="154">
                  <c:v>Viljelysuunnittelujärjestelmä/ohjelmisto</c:v>
                </c:pt>
                <c:pt idx="155">
                  <c:v>SMS-viestit</c:v>
                </c:pt>
                <c:pt idx="156">
                  <c:v>Satelliitti</c:v>
                </c:pt>
                <c:pt idx="157">
                  <c:v>Valokuituverkot</c:v>
                </c:pt>
                <c:pt idx="158">
                  <c:v>Asiakaslähtöinen tuotekehitys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Järjestetty!$A$2:$A$181</c:f>
              <c:numCache>
                <c:formatCode>General</c:formatCode>
                <c:ptCount val="180"/>
                <c:pt idx="0">
                  <c:v>11.0</c:v>
                </c:pt>
                <c:pt idx="1">
                  <c:v>8.0</c:v>
                </c:pt>
                <c:pt idx="2">
                  <c:v>7.0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521928"/>
        <c:axId val="2108524280"/>
      </c:barChart>
      <c:catAx>
        <c:axId val="21085219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524280"/>
        <c:crosses val="autoZero"/>
        <c:auto val="1"/>
        <c:lblAlgn val="ctr"/>
        <c:lblOffset val="100"/>
        <c:noMultiLvlLbl val="0"/>
      </c:catAx>
      <c:valAx>
        <c:axId val="21085242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52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Järjestetty!$F$1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Järjestetty!$I$2:$I$181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Teknologioiden mahdollisuudet hyödyt edut</c:v>
                </c:pt>
                <c:pt idx="4">
                  <c:v>Yara N-sensor</c:v>
                </c:pt>
                <c:pt idx="5">
                  <c:v>Datan alustapalvelu/järjestelmä</c:v>
                </c:pt>
                <c:pt idx="6">
                  <c:v>Yleinen</c:v>
                </c:pt>
                <c:pt idx="7">
                  <c:v>Kannattavuus</c:v>
                </c:pt>
                <c:pt idx="8">
                  <c:v>Viljelyprosessien (tuotanto-) optimointi/automatisointi</c:v>
                </c:pt>
                <c:pt idx="9">
                  <c:v>Sensoriteknologia</c:v>
                </c:pt>
                <c:pt idx="10">
                  <c:v>Ihminen datan tulkitsijana/päätöksentekijänä</c:v>
                </c:pt>
                <c:pt idx="11">
                  <c:v>Analytiikka</c:v>
                </c:pt>
                <c:pt idx="12">
                  <c:v>Tiedon tuottama lisäarvo</c:v>
                </c:pt>
                <c:pt idx="13">
                  <c:v>Tulevaisuuden tietojärjestelmät</c:v>
                </c:pt>
                <c:pt idx="14">
                  <c:v>Datan merkitys ja merkityksen ymmärrys</c:v>
                </c:pt>
                <c:pt idx="15">
                  <c:v>Tuotannon historiatiedot</c:v>
                </c:pt>
                <c:pt idx="16">
                  <c:v>Ennusteet Arviot</c:v>
                </c:pt>
                <c:pt idx="17">
                  <c:v>Lannoitepanokset</c:v>
                </c:pt>
                <c:pt idx="18">
                  <c:v>Tuotantopanokset yleensä</c:v>
                </c:pt>
                <c:pt idx="19">
                  <c:v>Urakointi</c:v>
                </c:pt>
                <c:pt idx="20">
                  <c:v>Datan julkaisu ja jakaminen</c:v>
                </c:pt>
                <c:pt idx="21">
                  <c:v>Kynnys</c:v>
                </c:pt>
                <c:pt idx="22">
                  <c:v>Datan integraatio</c:v>
                </c:pt>
                <c:pt idx="23">
                  <c:v>Datan siirreltävyys</c:v>
                </c:pt>
                <c:pt idx="24">
                  <c:v>Mallinnus</c:v>
                </c:pt>
                <c:pt idx="25">
                  <c:v>Sensoridata ja Digitaalinen mitattu tieto</c:v>
                </c:pt>
                <c:pt idx="26">
                  <c:v>Käyttöliittymät</c:v>
                </c:pt>
                <c:pt idx="27">
                  <c:v>Rajapinnat</c:v>
                </c:pt>
                <c:pt idx="28">
                  <c:v>Olosuhteiden vaihtelut/Ilmastonmuutos tilannehallinta</c:v>
                </c:pt>
                <c:pt idx="29">
                  <c:v>Laitteiston ROI</c:v>
                </c:pt>
                <c:pt idx="30">
                  <c:v>Sadonlisä</c:v>
                </c:pt>
                <c:pt idx="31">
                  <c:v>Maatilan toiminnassa yleisesti</c:v>
                </c:pt>
                <c:pt idx="32">
                  <c:v>Resurssien käyttö panokset lannoitteet jne.</c:v>
                </c:pt>
                <c:pt idx="33">
                  <c:v>Lannoitus Ravinteet Syötteet</c:v>
                </c:pt>
                <c:pt idx="34">
                  <c:v>Täsmäviljely</c:v>
                </c:pt>
                <c:pt idx="35">
                  <c:v>Asteittain</c:v>
                </c:pt>
                <c:pt idx="36">
                  <c:v>Karttatiedostot</c:v>
                </c:pt>
                <c:pt idx="37">
                  <c:v>Koneoppiminen</c:v>
                </c:pt>
                <c:pt idx="38">
                  <c:v>Kuvantamisdata</c:v>
                </c:pt>
                <c:pt idx="39">
                  <c:v>Pilvipalvelut</c:v>
                </c:pt>
                <c:pt idx="40">
                  <c:v>Satelliitti (data/kuvaus)</c:v>
                </c:pt>
                <c:pt idx="41">
                  <c:v>Käyttäjäystävällisyys-käytettävyys</c:v>
                </c:pt>
                <c:pt idx="42">
                  <c:v>Maatilanhallintajärjestelmä FMIS</c:v>
                </c:pt>
                <c:pt idx="43">
                  <c:v>Maatilanhallintajärjestelmä FMIS Kokonaisvaltainen</c:v>
                </c:pt>
                <c:pt idx="44">
                  <c:v>Erilaiset ratkaisut tilakoon mukaan</c:v>
                </c:pt>
                <c:pt idx="45">
                  <c:v>Maatalouden toiminnan yleiskuva</c:v>
                </c:pt>
                <c:pt idx="46">
                  <c:v>Suomalaisen viljely-ympäristön erityispiirteet</c:v>
                </c:pt>
                <c:pt idx="47">
                  <c:v>Tilakoon kasvu</c:v>
                </c:pt>
                <c:pt idx="48">
                  <c:v>Integraatio laitteiden yhteensopivuus</c:v>
                </c:pt>
                <c:pt idx="49">
                  <c:v>UA-laitteet</c:v>
                </c:pt>
                <c:pt idx="50">
                  <c:v>Ã„lykkäät Operatiivinen laitteiden älykkyys</c:v>
                </c:pt>
                <c:pt idx="51">
                  <c:v>Liiketoimintamainen toiminta</c:v>
                </c:pt>
                <c:pt idx="52">
                  <c:v>Perustellut investoinnit</c:v>
                </c:pt>
                <c:pt idx="53">
                  <c:v>Työn helpottaminen</c:v>
                </c:pt>
                <c:pt idx="54">
                  <c:v>Tiedon vaihdanta</c:v>
                </c:pt>
                <c:pt idx="55">
                  <c:v>365FarmNet</c:v>
                </c:pt>
                <c:pt idx="56">
                  <c:v>MyYara -viljelijäportaaliohjelmisto</c:v>
                </c:pt>
                <c:pt idx="57">
                  <c:v>Muut</c:v>
                </c:pt>
                <c:pt idx="58">
                  <c:v>Aidot IoT-järjestelmät laitteet</c:v>
                </c:pt>
                <c:pt idx="59">
                  <c:v>Siirrettävät muistivälineet</c:v>
                </c:pt>
                <c:pt idx="60">
                  <c:v>Autonomiset traktorit ja muut työkoneet</c:v>
                </c:pt>
                <c:pt idx="61">
                  <c:v>Laajuus</c:v>
                </c:pt>
                <c:pt idx="62">
                  <c:v>Viljelijöiden uusien teknologoiden ymmärrys-asiantuntemus-taidot</c:v>
                </c:pt>
                <c:pt idx="63">
                  <c:v>Analytiikka Viljelijän Maatilan oma räätälöity</c:v>
                </c:pt>
                <c:pt idx="64">
                  <c:v>Datan laatu ja laatuhaasteet</c:v>
                </c:pt>
                <c:pt idx="65">
                  <c:v>Datan osto ja myynti</c:v>
                </c:pt>
                <c:pt idx="66">
                  <c:v>Karttatiedot Ortomosaiikkikartta</c:v>
                </c:pt>
                <c:pt idx="67">
                  <c:v>Työtiedostot</c:v>
                </c:pt>
                <c:pt idx="68">
                  <c:v>Valmistajien datan keräys</c:v>
                </c:pt>
                <c:pt idx="69">
                  <c:v>Viljelysuositusjärjestelmä</c:v>
                </c:pt>
                <c:pt idx="70">
                  <c:v>Viljelysuunnittelujärjestelmä/ohjelmisto</c:v>
                </c:pt>
                <c:pt idx="71">
                  <c:v>Haasteet</c:v>
                </c:pt>
                <c:pt idx="72">
                  <c:v>Langaton</c:v>
                </c:pt>
                <c:pt idx="73">
                  <c:v>Yhteydet/Verkot</c:v>
                </c:pt>
                <c:pt idx="74">
                  <c:v>Asiakaslähtöinen tuotekehitys</c:v>
                </c:pt>
                <c:pt idx="75">
                  <c:v>Datan omistajuus</c:v>
                </c:pt>
                <c:pt idx="76">
                  <c:v>Datan/tiedon saatavuus</c:v>
                </c:pt>
                <c:pt idx="77">
                  <c:v>Maatilojen yksilöllisyys</c:v>
                </c:pt>
                <c:pt idx="78">
                  <c:v>Ruokaturvan parantaminen</c:v>
                </c:pt>
                <c:pt idx="79">
                  <c:v>Tutkimuksen/kehityksen pitkä aikajänne</c:v>
                </c:pt>
                <c:pt idx="80">
                  <c:v>Viljelijä-laitevalmistaja yhteistyö partneri</c:v>
                </c:pt>
                <c:pt idx="81">
                  <c:v>Digitalisaatio</c:v>
                </c:pt>
                <c:pt idx="82">
                  <c:v>Ilmastonmuutoksen uhat</c:v>
                </c:pt>
                <c:pt idx="83">
                  <c:v>Teknologiaharppaus (leap frog)</c:v>
                </c:pt>
                <c:pt idx="84">
                  <c:v>Tilamäärän väheneminen</c:v>
                </c:pt>
                <c:pt idx="85">
                  <c:v>Liiketoiminnan ekosysteemi</c:v>
                </c:pt>
                <c:pt idx="86">
                  <c:v>Tuotantoketju yleensä</c:v>
                </c:pt>
                <c:pt idx="87">
                  <c:v>Tuotantoketjun data</c:v>
                </c:pt>
                <c:pt idx="88">
                  <c:v>Datan oikea-aikainen esitys käyttäjälle</c:v>
                </c:pt>
                <c:pt idx="89">
                  <c:v>Dataperustainen laatuhinnoittelu</c:v>
                </c:pt>
                <c:pt idx="90">
                  <c:v>Hintojen halpeneminen</c:v>
                </c:pt>
                <c:pt idx="91">
                  <c:v>Toimintavarmuus</c:v>
                </c:pt>
                <c:pt idx="92">
                  <c:v>Vaatimukset maataloudessa</c:v>
                </c:pt>
                <c:pt idx="93">
                  <c:v>Erillinen arvoerä</c:v>
                </c:pt>
                <c:pt idx="94">
                  <c:v>Laatuerien tunnistaminen</c:v>
                </c:pt>
                <c:pt idx="95">
                  <c:v>Investointien laskentaan ei ole tietoa</c:v>
                </c:pt>
                <c:pt idx="96">
                  <c:v>Koneiden käyttö</c:v>
                </c:pt>
                <c:pt idx="97">
                  <c:v>Logistiikka</c:v>
                </c:pt>
                <c:pt idx="98">
                  <c:v>Automaattinen/automatisoitu viljelyyn vaikuttaminen</c:v>
                </c:pt>
                <c:pt idx="99">
                  <c:v>Tuotantoketjun Verkostoitumisalusta myyntiin ja ostoihin</c:v>
                </c:pt>
                <c:pt idx="100">
                  <c:v>Kuluttajien ymmärryshaaste</c:v>
                </c:pt>
                <c:pt idx="101">
                  <c:v>Lisäarvo maatalouden tuotteelle</c:v>
                </c:pt>
                <c:pt idx="102">
                  <c:v>Tuotantotapatieto yleensä</c:v>
                </c:pt>
                <c:pt idx="103">
                  <c:v>Smart Farming</c:v>
                </c:pt>
                <c:pt idx="104">
                  <c:v>Urbaaniviljely</c:v>
                </c:pt>
                <c:pt idx="105">
                  <c:v>Viljelijöiden Verkostoitumisalusta myyntiin ja ostoihin</c:v>
                </c:pt>
                <c:pt idx="106">
                  <c:v>Viljelijöiden ja kuluttajien yhteydet</c:v>
                </c:pt>
                <c:pt idx="107">
                  <c:v>Viljelijöiden sosiaalinen verkostoituminen</c:v>
                </c:pt>
                <c:pt idx="108">
                  <c:v>Automaattiset huoltokutsut ja huollon yhteys laitteisiin verkon yli</c:v>
                </c:pt>
                <c:pt idx="109">
                  <c:v>Etätuki</c:v>
                </c:pt>
                <c:pt idx="110">
                  <c:v>Full-liner-tuote/järjestelmä</c:v>
                </c:pt>
                <c:pt idx="111">
                  <c:v>Kasvihuoneautomaatio</c:v>
                </c:pt>
                <c:pt idx="112">
                  <c:v>Kasvitehtaat Monikerrosviljely</c:v>
                </c:pt>
                <c:pt idx="113">
                  <c:v>Konttiviljelmät</c:v>
                </c:pt>
                <c:pt idx="114">
                  <c:v>Agrirouter</c:v>
                </c:pt>
                <c:pt idx="115">
                  <c:v>Agrismart (Agrineuvos)</c:v>
                </c:pt>
                <c:pt idx="116">
                  <c:v>Farmersbusinessnetwork.com</c:v>
                </c:pt>
                <c:pt idx="117">
                  <c:v>Farmidiili</c:v>
                </c:pt>
                <c:pt idx="118">
                  <c:v>Farmobile.com</c:v>
                </c:pt>
                <c:pt idx="119">
                  <c:v>VTT Owela</c:v>
                </c:pt>
                <c:pt idx="120">
                  <c:v>Valtra Smart</c:v>
                </c:pt>
                <c:pt idx="121">
                  <c:v>Avoimet</c:v>
                </c:pt>
                <c:pt idx="122">
                  <c:v>ISOBUS</c:v>
                </c:pt>
                <c:pt idx="123">
                  <c:v>Automaattiohjaus</c:v>
                </c:pt>
                <c:pt idx="124">
                  <c:v>Elinkaaret (maatalouskone/tiedostoformaatti/automatiikka/ohjelmisto/IoT-laite/IoT-palvelu)</c:v>
                </c:pt>
                <c:pt idx="125">
                  <c:v>Keinoäly</c:v>
                </c:pt>
                <c:pt idx="126">
                  <c:v>Prototyypit</c:v>
                </c:pt>
                <c:pt idx="127">
                  <c:v>Teollinen Ethernet</c:v>
                </c:pt>
                <c:pt idx="128">
                  <c:v>Teollisuusautomaatio</c:v>
                </c:pt>
                <c:pt idx="129">
                  <c:v>Sensoriverkot</c:v>
                </c:pt>
                <c:pt idx="130">
                  <c:v>Sääasemat</c:v>
                </c:pt>
                <c:pt idx="131">
                  <c:v>Telemetria</c:v>
                </c:pt>
                <c:pt idx="132">
                  <c:v>Analytiikkapalvelut</c:v>
                </c:pt>
                <c:pt idx="133">
                  <c:v>Metadata</c:v>
                </c:pt>
                <c:pt idx="134">
                  <c:v>Paikkatieto</c:v>
                </c:pt>
                <c:pt idx="135">
                  <c:v>Sadon tunnistetieto (Ruoan identiteetti)</c:v>
                </c:pt>
                <c:pt idx="136">
                  <c:v>Systeemiautomaatio</c:v>
                </c:pt>
                <c:pt idx="137">
                  <c:v>Tiedostoformaatit</c:v>
                </c:pt>
                <c:pt idx="138">
                  <c:v>Tietoturva haittaohjelmat</c:v>
                </c:pt>
                <c:pt idx="139">
                  <c:v>Tietoturva yleensä</c:v>
                </c:pt>
                <c:pt idx="140">
                  <c:v>Avoin lähdekoodi</c:v>
                </c:pt>
                <c:pt idx="141">
                  <c:v>Käyttöliittymä Viljelijän oma räätälöity</c:v>
                </c:pt>
                <c:pt idx="142">
                  <c:v>3G-verkko</c:v>
                </c:pt>
                <c:pt idx="143">
                  <c:v>5G-verkko</c:v>
                </c:pt>
                <c:pt idx="144">
                  <c:v>Matkapuhelinverkot</c:v>
                </c:pt>
                <c:pt idx="145">
                  <c:v>SMS-viestit</c:v>
                </c:pt>
                <c:pt idx="146">
                  <c:v>Satelliitti</c:v>
                </c:pt>
                <c:pt idx="147">
                  <c:v>Valokuituverkot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Järjestetty!$F$2:$F$181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561128"/>
        <c:axId val="2108564072"/>
      </c:barChart>
      <c:catAx>
        <c:axId val="2108561128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564072"/>
        <c:crosses val="autoZero"/>
        <c:auto val="1"/>
        <c:lblAlgn val="ctr"/>
        <c:lblOffset val="100"/>
        <c:noMultiLvlLbl val="0"/>
      </c:catAx>
      <c:valAx>
        <c:axId val="210856407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561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Järjestetty!$K$1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Järjestetty!$N$2:$N$181</c:f>
              <c:strCache>
                <c:ptCount val="180"/>
                <c:pt idx="0">
                  <c:v>ISOBUS</c:v>
                </c:pt>
                <c:pt idx="1">
                  <c:v>Sensoriteknologia</c:v>
                </c:pt>
                <c:pt idx="2">
                  <c:v>Laajuus</c:v>
                </c:pt>
                <c:pt idx="3">
                  <c:v>Aidot IoT-järjestelmät laitteet</c:v>
                </c:pt>
                <c:pt idx="4">
                  <c:v>Telemetria</c:v>
                </c:pt>
                <c:pt idx="5">
                  <c:v>Langaton</c:v>
                </c:pt>
                <c:pt idx="6">
                  <c:v>Hintojen halpeneminen</c:v>
                </c:pt>
                <c:pt idx="7">
                  <c:v>Teollisuusautomaatio</c:v>
                </c:pt>
                <c:pt idx="8">
                  <c:v>Tiedostoformaatit</c:v>
                </c:pt>
                <c:pt idx="9">
                  <c:v>Yhteydet/Verkot</c:v>
                </c:pt>
                <c:pt idx="10">
                  <c:v>Maatalouden toiminnan yleiskuva</c:v>
                </c:pt>
                <c:pt idx="11">
                  <c:v>Tuotantotapatieto yleensä</c:v>
                </c:pt>
                <c:pt idx="12">
                  <c:v>Elinkaaret (maatalouskone/tiedostoformaatti/automatiikka/ohjelmisto/IoT-laite/IoT-palvelu)</c:v>
                </c:pt>
                <c:pt idx="13">
                  <c:v>Datan alustapalvelu/järjestelmä</c:v>
                </c:pt>
                <c:pt idx="14">
                  <c:v>Tiedon tuottama lisäarvo</c:v>
                </c:pt>
                <c:pt idx="15">
                  <c:v>Haasteet</c:v>
                </c:pt>
                <c:pt idx="16">
                  <c:v>SMS-viestit</c:v>
                </c:pt>
                <c:pt idx="17">
                  <c:v>Tuotantoketju yleensä</c:v>
                </c:pt>
                <c:pt idx="18">
                  <c:v>UA-laitteet</c:v>
                </c:pt>
                <c:pt idx="19">
                  <c:v>Viljelyprosessien (tuotanto-) optimointi/automatisointi</c:v>
                </c:pt>
                <c:pt idx="20">
                  <c:v>Muut</c:v>
                </c:pt>
                <c:pt idx="21">
                  <c:v>Sensoriverkot</c:v>
                </c:pt>
                <c:pt idx="22">
                  <c:v>Sääasemat</c:v>
                </c:pt>
                <c:pt idx="23">
                  <c:v>Teknologioiden mahdollisuudet hyödyt edut</c:v>
                </c:pt>
                <c:pt idx="24">
                  <c:v>Analytiikkapalvelut</c:v>
                </c:pt>
                <c:pt idx="25">
                  <c:v>Kuvantamisdata</c:v>
                </c:pt>
                <c:pt idx="26">
                  <c:v>Sensoridata ja Digitaalinen mitattu tieto</c:v>
                </c:pt>
                <c:pt idx="27">
                  <c:v>Maatilanhallintajärjestelmä FMIS Kokonaisvaltainen</c:v>
                </c:pt>
                <c:pt idx="28">
                  <c:v>Suomalaisen viljely-ympäristön erityispiirteet</c:v>
                </c:pt>
                <c:pt idx="29">
                  <c:v>Digitalisaatio Riskit</c:v>
                </c:pt>
                <c:pt idx="30">
                  <c:v>Kolmannen osapuolen ohjelmistokehitys</c:v>
                </c:pt>
                <c:pt idx="31">
                  <c:v>Ohjelmistojen tekijänoikeudet</c:v>
                </c:pt>
                <c:pt idx="32">
                  <c:v>Ohjelmistotuotannon ala</c:v>
                </c:pt>
                <c:pt idx="33">
                  <c:v>EU-maataloustuki</c:v>
                </c:pt>
                <c:pt idx="34">
                  <c:v>Tuotevastuu</c:v>
                </c:pt>
                <c:pt idx="35">
                  <c:v>Liiketoiminnan ekosysteemi</c:v>
                </c:pt>
                <c:pt idx="36">
                  <c:v>Tuotantoketjun data</c:v>
                </c:pt>
                <c:pt idx="37">
                  <c:v>Tuotantoketjun valvonta</c:v>
                </c:pt>
                <c:pt idx="38">
                  <c:v>Integraatio laitteiden yhteensopivuus</c:v>
                </c:pt>
                <c:pt idx="39">
                  <c:v>Laitteiston ROI</c:v>
                </c:pt>
                <c:pt idx="40">
                  <c:v>Toimintavarmuus</c:v>
                </c:pt>
                <c:pt idx="41">
                  <c:v>Vaatimukset maataloudessa</c:v>
                </c:pt>
                <c:pt idx="42">
                  <c:v>Kannattavuus</c:v>
                </c:pt>
                <c:pt idx="43">
                  <c:v>Perustellut investoinnit</c:v>
                </c:pt>
                <c:pt idx="44">
                  <c:v>Päätöksentekon avustaminen</c:v>
                </c:pt>
                <c:pt idx="45">
                  <c:v>Järjestelmäintegraatio</c:v>
                </c:pt>
                <c:pt idx="46">
                  <c:v>Lannoitus Ravinteet Syötteet</c:v>
                </c:pt>
                <c:pt idx="47">
                  <c:v>Täsmäviljely</c:v>
                </c:pt>
                <c:pt idx="48">
                  <c:v>Datan julkaisu ja jakaminen</c:v>
                </c:pt>
                <c:pt idx="49">
                  <c:v>Automaattiset huoltokutsut ja huollon yhteys laitteisiin verkon yli</c:v>
                </c:pt>
                <c:pt idx="50">
                  <c:v>Valtra Smart</c:v>
                </c:pt>
                <c:pt idx="51">
                  <c:v>Yara N-sensor</c:v>
                </c:pt>
                <c:pt idx="52">
                  <c:v>Prototyypit</c:v>
                </c:pt>
                <c:pt idx="53">
                  <c:v>Asteittain</c:v>
                </c:pt>
                <c:pt idx="54">
                  <c:v>Analytiikka</c:v>
                </c:pt>
                <c:pt idx="55">
                  <c:v>Datan integraatio</c:v>
                </c:pt>
                <c:pt idx="56">
                  <c:v>Datan osto ja myynti</c:v>
                </c:pt>
                <c:pt idx="57">
                  <c:v>Datan siirreltävyys</c:v>
                </c:pt>
                <c:pt idx="58">
                  <c:v>Karttatiedot Ortomosaiikkikartta</c:v>
                </c:pt>
                <c:pt idx="59">
                  <c:v>Metadata</c:v>
                </c:pt>
                <c:pt idx="60">
                  <c:v>Pilvipalvelut</c:v>
                </c:pt>
                <c:pt idx="61">
                  <c:v>Sadon tunnistetieto (Ruoan identiteetti)</c:v>
                </c:pt>
                <c:pt idx="62">
                  <c:v>Satelliitti (data/kuvaus)</c:v>
                </c:pt>
                <c:pt idx="63">
                  <c:v>Tietoturva yleensä</c:v>
                </c:pt>
                <c:pt idx="64">
                  <c:v>Avoin lähdekoodi</c:v>
                </c:pt>
                <c:pt idx="65">
                  <c:v>Viljelysuunnittelujärjestelmä/ohjelmisto</c:v>
                </c:pt>
                <c:pt idx="66">
                  <c:v>5G-verkko</c:v>
                </c:pt>
                <c:pt idx="67">
                  <c:v>Matkapuhelinverkot</c:v>
                </c:pt>
                <c:pt idx="68">
                  <c:v>Valokuituverkot</c:v>
                </c:pt>
                <c:pt idx="69">
                  <c:v>Laitevalmistajien yhteistyö</c:v>
                </c:pt>
                <c:pt idx="70">
                  <c:v>Kasvukausi</c:v>
                </c:pt>
                <c:pt idx="71">
                  <c:v>Maatalouden toimintaympäristön hajanaisuus Pirstaleinen kenttä</c:v>
                </c:pt>
                <c:pt idx="72">
                  <c:v>Maatalouskoneiden automatiikan kehitys/historia</c:v>
                </c:pt>
                <c:pt idx="73">
                  <c:v>Ruokaturvan parantaminen</c:v>
                </c:pt>
                <c:pt idx="74">
                  <c:v>Teknologia-aalto Digitalisaatio Murroskohta</c:v>
                </c:pt>
                <c:pt idx="75">
                  <c:v>Ohjelmistopäivitykset</c:v>
                </c:pt>
                <c:pt idx="76">
                  <c:v>Datan merkitys ja merkityksen ymmärrys</c:v>
                </c:pt>
                <c:pt idx="77">
                  <c:v>Datan oikea-aikainen esitys käyttäjälle</c:v>
                </c:pt>
                <c:pt idx="78">
                  <c:v>Dataperustainen laatuhinnoittelu</c:v>
                </c:pt>
                <c:pt idx="79">
                  <c:v>Tuotannon historiatiedot</c:v>
                </c:pt>
                <c:pt idx="80">
                  <c:v>Ã„lykkäät Operatiivinen laitteiden älykkyys</c:v>
                </c:pt>
                <c:pt idx="81">
                  <c:v>Liiketoimintamainen toiminta</c:v>
                </c:pt>
                <c:pt idx="82">
                  <c:v>Ennusteet Arviot</c:v>
                </c:pt>
                <c:pt idx="83">
                  <c:v>Erillinen arvoerä</c:v>
                </c:pt>
                <c:pt idx="84">
                  <c:v>Laatuerien tunnistaminen</c:v>
                </c:pt>
                <c:pt idx="85">
                  <c:v>Sadonlisä</c:v>
                </c:pt>
                <c:pt idx="86">
                  <c:v>Investointien laskentaan ei ole tietoa</c:v>
                </c:pt>
                <c:pt idx="87">
                  <c:v>Koneiden käyttö</c:v>
                </c:pt>
                <c:pt idx="88">
                  <c:v>Logistiikka</c:v>
                </c:pt>
                <c:pt idx="89">
                  <c:v>Maatilan toiminnassa yleisesti</c:v>
                </c:pt>
                <c:pt idx="90">
                  <c:v>Resurssien käyttö panokset lannoitteet jne.</c:v>
                </c:pt>
                <c:pt idx="91">
                  <c:v>Työn helpottaminen</c:v>
                </c:pt>
                <c:pt idx="92">
                  <c:v>Viljelysuositukset</c:v>
                </c:pt>
                <c:pt idx="93">
                  <c:v>Automaattinen/automatisoitu viljelyyn vaikuttaminen</c:v>
                </c:pt>
                <c:pt idx="94">
                  <c:v>Tuotantoketjun Verkostoitumisalusta myyntiin ja ostoihin</c:v>
                </c:pt>
                <c:pt idx="95">
                  <c:v>Lannoitepanokset</c:v>
                </c:pt>
                <c:pt idx="96">
                  <c:v>Tuotantopanokset yleensä</c:v>
                </c:pt>
                <c:pt idx="97">
                  <c:v>Kuluttajien ymmärryshaaste</c:v>
                </c:pt>
                <c:pt idx="98">
                  <c:v>Lisäarvo maatalouden tuotteelle</c:v>
                </c:pt>
                <c:pt idx="99">
                  <c:v>Smart Farming</c:v>
                </c:pt>
                <c:pt idx="100">
                  <c:v>Urbaaniviljely</c:v>
                </c:pt>
                <c:pt idx="101">
                  <c:v>Urakointi</c:v>
                </c:pt>
                <c:pt idx="102">
                  <c:v>Tiedon vaihdanta</c:v>
                </c:pt>
                <c:pt idx="103">
                  <c:v>Viljelijöiden Verkostoitumisalusta myyntiin ja ostoihin</c:v>
                </c:pt>
                <c:pt idx="104">
                  <c:v>Viljelijöiden ja kuluttajien yhteydet</c:v>
                </c:pt>
                <c:pt idx="105">
                  <c:v>Viljelijöiden sosiaalinen verkostoituminen</c:v>
                </c:pt>
                <c:pt idx="106">
                  <c:v>Etätuki</c:v>
                </c:pt>
                <c:pt idx="107">
                  <c:v>Full-liner-tuote/järjestelmä</c:v>
                </c:pt>
                <c:pt idx="108">
                  <c:v>Kasvihuoneautomaatio</c:v>
                </c:pt>
                <c:pt idx="109">
                  <c:v>Kasvitehtaat Monikerrosviljely</c:v>
                </c:pt>
                <c:pt idx="110">
                  <c:v>Konttiviljelmät</c:v>
                </c:pt>
                <c:pt idx="111">
                  <c:v>365FarmNet</c:v>
                </c:pt>
                <c:pt idx="112">
                  <c:v>Agrirouter</c:v>
                </c:pt>
                <c:pt idx="113">
                  <c:v>Agrismart (Agrineuvos)</c:v>
                </c:pt>
                <c:pt idx="114">
                  <c:v>Farmersbusinessnetwork.com</c:v>
                </c:pt>
                <c:pt idx="115">
                  <c:v>Farmidiili</c:v>
                </c:pt>
                <c:pt idx="116">
                  <c:v>Farmobile.com</c:v>
                </c:pt>
                <c:pt idx="117">
                  <c:v>MyYara -viljelijäportaaliohjelmisto</c:v>
                </c:pt>
                <c:pt idx="118">
                  <c:v>VTT Owela</c:v>
                </c:pt>
                <c:pt idx="119">
                  <c:v>Avoimet</c:v>
                </c:pt>
                <c:pt idx="120">
                  <c:v>Automaattiohjaus</c:v>
                </c:pt>
                <c:pt idx="121">
                  <c:v>Keinoäly</c:v>
                </c:pt>
                <c:pt idx="122">
                  <c:v>Siirrettävät muistivälineet</c:v>
                </c:pt>
                <c:pt idx="123">
                  <c:v>Teollinen Ethernet</c:v>
                </c:pt>
                <c:pt idx="124">
                  <c:v>Autonomiset traktorit ja muut työkoneet</c:v>
                </c:pt>
                <c:pt idx="125">
                  <c:v>Kynnys</c:v>
                </c:pt>
                <c:pt idx="126">
                  <c:v>Viljelijöiden uusien teknologoiden ymmärrys-asiantuntemus-taidot</c:v>
                </c:pt>
                <c:pt idx="127">
                  <c:v>Yleinen</c:v>
                </c:pt>
                <c:pt idx="128">
                  <c:v>Analytiikka Viljelijän Maatilan oma räätälöity</c:v>
                </c:pt>
                <c:pt idx="129">
                  <c:v>Datan laatu ja laatuhaasteet</c:v>
                </c:pt>
                <c:pt idx="130">
                  <c:v>Ihminen datan tulkitsijana/päätöksentekijänä</c:v>
                </c:pt>
                <c:pt idx="131">
                  <c:v>Karttatiedostot</c:v>
                </c:pt>
                <c:pt idx="132">
                  <c:v>Koneoppiminen</c:v>
                </c:pt>
                <c:pt idx="133">
                  <c:v>Mallinnus</c:v>
                </c:pt>
                <c:pt idx="134">
                  <c:v>Paikkatieto</c:v>
                </c:pt>
                <c:pt idx="135">
                  <c:v>Systeemiautomaatio</c:v>
                </c:pt>
                <c:pt idx="136">
                  <c:v>Tietoturva haittaohjelmat</c:v>
                </c:pt>
                <c:pt idx="137">
                  <c:v>Työtiedostot</c:v>
                </c:pt>
                <c:pt idx="138">
                  <c:v>Valmistajien datan keräys</c:v>
                </c:pt>
                <c:pt idx="139">
                  <c:v>Käyttäjäystävällisyys-käytettävyys</c:v>
                </c:pt>
                <c:pt idx="140">
                  <c:v>Käyttöliittymä Viljelijän oma räätälöity</c:v>
                </c:pt>
                <c:pt idx="141">
                  <c:v>Käyttöliittymät</c:v>
                </c:pt>
                <c:pt idx="142">
                  <c:v>Maatilanhallintajärjestelmä FMIS</c:v>
                </c:pt>
                <c:pt idx="143">
                  <c:v>Rajapinnat</c:v>
                </c:pt>
                <c:pt idx="144">
                  <c:v>Tulevaisuuden tietojärjestelmät</c:v>
                </c:pt>
                <c:pt idx="145">
                  <c:v>Viljelysuositusjärjestelmä</c:v>
                </c:pt>
                <c:pt idx="146">
                  <c:v>3G-verkko</c:v>
                </c:pt>
                <c:pt idx="147">
                  <c:v>Satelliitti</c:v>
                </c:pt>
                <c:pt idx="148">
                  <c:v>Asiakaslähtöinen tuotekehitys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Järjestetty!$K$2:$K$181</c:f>
              <c:numCache>
                <c:formatCode>General</c:formatCode>
                <c:ptCount val="180"/>
                <c:pt idx="0">
                  <c:v>8.0</c:v>
                </c:pt>
                <c:pt idx="1">
                  <c:v>6.0</c:v>
                </c:pt>
                <c:pt idx="2">
                  <c:v>6.0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600696"/>
        <c:axId val="2108603640"/>
      </c:barChart>
      <c:catAx>
        <c:axId val="210860069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603640"/>
        <c:crosses val="autoZero"/>
        <c:auto val="1"/>
        <c:lblAlgn val="ctr"/>
        <c:lblOffset val="100"/>
        <c:noMultiLvlLbl val="0"/>
      </c:catAx>
      <c:valAx>
        <c:axId val="21086036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60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Järjestetty!$P$1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Järjestetty!$S$2:$S$181</c:f>
              <c:strCache>
                <c:ptCount val="180"/>
                <c:pt idx="0">
                  <c:v>Datan alustapalvelu/järjestelmä</c:v>
                </c:pt>
                <c:pt idx="1">
                  <c:v>Digitalisaatio Riskit</c:v>
                </c:pt>
                <c:pt idx="2">
                  <c:v>Järjestelmäintegraatio</c:v>
                </c:pt>
                <c:pt idx="3">
                  <c:v>Viljelysuunnittelujärjestelmä/ohjelmisto</c:v>
                </c:pt>
                <c:pt idx="4">
                  <c:v>Integraatio laitteiden yhteensopivuus</c:v>
                </c:pt>
                <c:pt idx="5">
                  <c:v>Kannattavuus</c:v>
                </c:pt>
                <c:pt idx="6">
                  <c:v>Tuotantotapatieto yleensä</c:v>
                </c:pt>
                <c:pt idx="7">
                  <c:v>Datan integraatio</c:v>
                </c:pt>
                <c:pt idx="8">
                  <c:v>Yhteydet/Verkot</c:v>
                </c:pt>
                <c:pt idx="9">
                  <c:v>Maatalouden toiminnan yleiskuva</c:v>
                </c:pt>
                <c:pt idx="10">
                  <c:v>Maatalouden toimintaympäristön hajanaisuus Pirstaleinen kenttä</c:v>
                </c:pt>
                <c:pt idx="11">
                  <c:v>Viljelijän työnkuva</c:v>
                </c:pt>
                <c:pt idx="12">
                  <c:v>UA-laitteet</c:v>
                </c:pt>
                <c:pt idx="13">
                  <c:v>Viljelyprosessien (tuotanto-) optimointi/automatisointi</c:v>
                </c:pt>
                <c:pt idx="14">
                  <c:v>Lannoitus Ravinteet Syötteet</c:v>
                </c:pt>
                <c:pt idx="15">
                  <c:v>Urbaaniviljely</c:v>
                </c:pt>
                <c:pt idx="16">
                  <c:v>Tiedon vaihdanta</c:v>
                </c:pt>
                <c:pt idx="17">
                  <c:v>Kasvihuoneautomaatio</c:v>
                </c:pt>
                <c:pt idx="18">
                  <c:v>ISOBUS</c:v>
                </c:pt>
                <c:pt idx="19">
                  <c:v>Elinkaaret (maatalouskone/tiedostoformaatti/automatiikka/ohjelmisto/IoT-laite/IoT-palvelu)</c:v>
                </c:pt>
                <c:pt idx="20">
                  <c:v>Telemetria</c:v>
                </c:pt>
                <c:pt idx="21">
                  <c:v>Yleinen</c:v>
                </c:pt>
                <c:pt idx="22">
                  <c:v>Datan siirreltävyys</c:v>
                </c:pt>
                <c:pt idx="23">
                  <c:v>Ihminen datan tulkitsijana/päätöksentekijänä</c:v>
                </c:pt>
                <c:pt idx="24">
                  <c:v>Karttatiedot Ortomosaiikkikartta</c:v>
                </c:pt>
                <c:pt idx="25">
                  <c:v>Pilvipalvelut</c:v>
                </c:pt>
                <c:pt idx="26">
                  <c:v>Käyttäjäystävällisyys-käytettävyys</c:v>
                </c:pt>
                <c:pt idx="27">
                  <c:v>Haasteet</c:v>
                </c:pt>
                <c:pt idx="28">
                  <c:v>Yhteen valmistajaan lukittuminen</c:v>
                </c:pt>
                <c:pt idx="29">
                  <c:v>Sovelluskirjo</c:v>
                </c:pt>
                <c:pt idx="30">
                  <c:v>Suomalaisen viljely-ympäristön erityispiirteet</c:v>
                </c:pt>
                <c:pt idx="31">
                  <c:v>Teknologioiden Tuotteiden siiloutuneisuus hajanaisuus</c:v>
                </c:pt>
                <c:pt idx="32">
                  <c:v>Digitalisaatio</c:v>
                </c:pt>
                <c:pt idx="33">
                  <c:v>Tilakoon kasvu</c:v>
                </c:pt>
                <c:pt idx="34">
                  <c:v>Tuotantoketjun data</c:v>
                </c:pt>
                <c:pt idx="35">
                  <c:v>Agrineuvos</c:v>
                </c:pt>
                <c:pt idx="36">
                  <c:v>Datan merkitys ja merkityksen ymmärrys</c:v>
                </c:pt>
                <c:pt idx="37">
                  <c:v>Laitteiston ROI</c:v>
                </c:pt>
                <c:pt idx="38">
                  <c:v>Toimintavarmuus</c:v>
                </c:pt>
                <c:pt idx="39">
                  <c:v>Vaatimukset maataloudessa</c:v>
                </c:pt>
                <c:pt idx="40">
                  <c:v>Erillinen arvoerä</c:v>
                </c:pt>
                <c:pt idx="41">
                  <c:v>Maatilan toiminnassa yleisesti</c:v>
                </c:pt>
                <c:pt idx="42">
                  <c:v>Päätöksentekon avustaminen</c:v>
                </c:pt>
                <c:pt idx="43">
                  <c:v>Automaattinen/automatisoitu viljelyyn vaikuttaminen</c:v>
                </c:pt>
                <c:pt idx="44">
                  <c:v>Lannoitepanokset</c:v>
                </c:pt>
                <c:pt idx="45">
                  <c:v>Tuotantopanokset yleensä</c:v>
                </c:pt>
                <c:pt idx="46">
                  <c:v>Kuluttajien ymmärryshaaste</c:v>
                </c:pt>
                <c:pt idx="47">
                  <c:v>Smart Farming</c:v>
                </c:pt>
                <c:pt idx="48">
                  <c:v>Datan julkaisu ja jakaminen</c:v>
                </c:pt>
                <c:pt idx="49">
                  <c:v>Viljelijöiden sosiaalinen verkostoituminen</c:v>
                </c:pt>
                <c:pt idx="50">
                  <c:v>Full-liner-tuote/järjestelmä</c:v>
                </c:pt>
                <c:pt idx="51">
                  <c:v>Kasvitehtaat Monikerrosviljely</c:v>
                </c:pt>
                <c:pt idx="52">
                  <c:v>Konttiviljelmät</c:v>
                </c:pt>
                <c:pt idx="53">
                  <c:v>Agrismart (Agrineuvos)</c:v>
                </c:pt>
                <c:pt idx="54">
                  <c:v>Avoimet</c:v>
                </c:pt>
                <c:pt idx="55">
                  <c:v>Sensoriteknologia</c:v>
                </c:pt>
                <c:pt idx="56">
                  <c:v>Sensoriverkot</c:v>
                </c:pt>
                <c:pt idx="57">
                  <c:v>Asteittain</c:v>
                </c:pt>
                <c:pt idx="58">
                  <c:v>Kynnys</c:v>
                </c:pt>
                <c:pt idx="59">
                  <c:v>Teknologioiden mahdollisuudet hyödyt edut</c:v>
                </c:pt>
                <c:pt idx="60">
                  <c:v>Analytiikka</c:v>
                </c:pt>
                <c:pt idx="61">
                  <c:v>Analytiikkapalvelut</c:v>
                </c:pt>
                <c:pt idx="62">
                  <c:v>Datan laatu ja laatuhaasteet</c:v>
                </c:pt>
                <c:pt idx="63">
                  <c:v>Tietoturva haittaohjelmat</c:v>
                </c:pt>
                <c:pt idx="64">
                  <c:v>Tietoturva yleensä</c:v>
                </c:pt>
                <c:pt idx="65">
                  <c:v>Käyttöliittymät</c:v>
                </c:pt>
                <c:pt idx="66">
                  <c:v>Rajapinnat</c:v>
                </c:pt>
                <c:pt idx="67">
                  <c:v>Tulevaisuuden tietojärjestelmät</c:v>
                </c:pt>
                <c:pt idx="68">
                  <c:v>Datan omistajuus</c:v>
                </c:pt>
                <c:pt idx="69">
                  <c:v>Datan/tiedon saatavuus</c:v>
                </c:pt>
                <c:pt idx="70">
                  <c:v>AEF</c:v>
                </c:pt>
                <c:pt idx="71">
                  <c:v>Uudet liiketoimintamallit</c:v>
                </c:pt>
                <c:pt idx="72">
                  <c:v>Luomusertifikaatti</c:v>
                </c:pt>
                <c:pt idx="73">
                  <c:v>Sertifikaatit</c:v>
                </c:pt>
                <c:pt idx="74">
                  <c:v>Tuotantoketjun valvonta</c:v>
                </c:pt>
                <c:pt idx="75">
                  <c:v>Datan oikea-aikainen esitys käyttäjälle</c:v>
                </c:pt>
                <c:pt idx="76">
                  <c:v>Dataperustainen laatuhinnoittelu</c:v>
                </c:pt>
                <c:pt idx="77">
                  <c:v>Tuotannon historiatiedot</c:v>
                </c:pt>
                <c:pt idx="78">
                  <c:v>Hintojen halpeneminen</c:v>
                </c:pt>
                <c:pt idx="79">
                  <c:v>Ã„lykkäät Operatiivinen laitteiden älykkyys</c:v>
                </c:pt>
                <c:pt idx="80">
                  <c:v>Liiketoimintamainen toiminta</c:v>
                </c:pt>
                <c:pt idx="81">
                  <c:v>Ennusteet Arviot</c:v>
                </c:pt>
                <c:pt idx="82">
                  <c:v>Laatuerien tunnistaminen</c:v>
                </c:pt>
                <c:pt idx="83">
                  <c:v>Sadonlisä</c:v>
                </c:pt>
                <c:pt idx="84">
                  <c:v>Investointien laskentaan ei ole tietoa</c:v>
                </c:pt>
                <c:pt idx="85">
                  <c:v>Perustellut investoinnit</c:v>
                </c:pt>
                <c:pt idx="86">
                  <c:v>Koneiden käyttö</c:v>
                </c:pt>
                <c:pt idx="87">
                  <c:v>Logistiikka</c:v>
                </c:pt>
                <c:pt idx="88">
                  <c:v>Resurssien käyttö panokset lannoitteet jne.</c:v>
                </c:pt>
                <c:pt idx="89">
                  <c:v>Työn helpottaminen</c:v>
                </c:pt>
                <c:pt idx="90">
                  <c:v>Viljelysuositukset</c:v>
                </c:pt>
                <c:pt idx="91">
                  <c:v>Tuotantoketjun Verkostoitumisalusta myyntiin ja ostoihin</c:v>
                </c:pt>
                <c:pt idx="92">
                  <c:v>Lisäarvo maatalouden tuotteelle</c:v>
                </c:pt>
                <c:pt idx="93">
                  <c:v>Täsmäviljely</c:v>
                </c:pt>
                <c:pt idx="94">
                  <c:v>Urakointi</c:v>
                </c:pt>
                <c:pt idx="95">
                  <c:v>Viljelijöiden Verkostoitumisalusta myyntiin ja ostoihin</c:v>
                </c:pt>
                <c:pt idx="96">
                  <c:v>Viljelijöiden ja kuluttajien yhteydet</c:v>
                </c:pt>
                <c:pt idx="97">
                  <c:v>Automaattiset huoltokutsut ja huollon yhteys laitteisiin verkon yli</c:v>
                </c:pt>
                <c:pt idx="98">
                  <c:v>Etätuki</c:v>
                </c:pt>
                <c:pt idx="99">
                  <c:v>365FarmNet</c:v>
                </c:pt>
                <c:pt idx="100">
                  <c:v>Agrirouter</c:v>
                </c:pt>
                <c:pt idx="101">
                  <c:v>Farmersbusinessnetwork.com</c:v>
                </c:pt>
                <c:pt idx="102">
                  <c:v>Farmidiili</c:v>
                </c:pt>
                <c:pt idx="103">
                  <c:v>Farmobile.com</c:v>
                </c:pt>
                <c:pt idx="104">
                  <c:v>MyYara -viljelijäportaaliohjelmisto</c:v>
                </c:pt>
                <c:pt idx="105">
                  <c:v>VTT Owela</c:v>
                </c:pt>
                <c:pt idx="106">
                  <c:v>Valtra Smart</c:v>
                </c:pt>
                <c:pt idx="107">
                  <c:v>Yara N-sensor</c:v>
                </c:pt>
                <c:pt idx="108">
                  <c:v>Muut</c:v>
                </c:pt>
                <c:pt idx="109">
                  <c:v>Aidot IoT-järjestelmät laitteet</c:v>
                </c:pt>
                <c:pt idx="110">
                  <c:v>Automaattiohjaus</c:v>
                </c:pt>
                <c:pt idx="111">
                  <c:v>Keinoäly</c:v>
                </c:pt>
                <c:pt idx="112">
                  <c:v>Prototyypit</c:v>
                </c:pt>
                <c:pt idx="113">
                  <c:v>Siirrettävät muistivälineet</c:v>
                </c:pt>
                <c:pt idx="114">
                  <c:v>Teollinen Ethernet</c:v>
                </c:pt>
                <c:pt idx="115">
                  <c:v>Teollisuusautomaatio</c:v>
                </c:pt>
                <c:pt idx="116">
                  <c:v>Autonomiset traktorit ja muut työkoneet</c:v>
                </c:pt>
                <c:pt idx="117">
                  <c:v>Sääasemat</c:v>
                </c:pt>
                <c:pt idx="118">
                  <c:v>Laajuus</c:v>
                </c:pt>
                <c:pt idx="119">
                  <c:v>Viljelijöiden uusien teknologoiden ymmärrys-asiantuntemus-taidot</c:v>
                </c:pt>
                <c:pt idx="120">
                  <c:v>Analytiikka Viljelijän Maatilan oma räätälöity</c:v>
                </c:pt>
                <c:pt idx="121">
                  <c:v>Datan osto ja myynti</c:v>
                </c:pt>
                <c:pt idx="122">
                  <c:v>Karttatiedostot</c:v>
                </c:pt>
                <c:pt idx="123">
                  <c:v>Koneoppiminen</c:v>
                </c:pt>
                <c:pt idx="124">
                  <c:v>Kuvantamisdata</c:v>
                </c:pt>
                <c:pt idx="125">
                  <c:v>Mallinnus</c:v>
                </c:pt>
                <c:pt idx="126">
                  <c:v>Metadata</c:v>
                </c:pt>
                <c:pt idx="127">
                  <c:v>Paikkatieto</c:v>
                </c:pt>
                <c:pt idx="128">
                  <c:v>Sadon tunnistetieto (Ruoan identiteetti)</c:v>
                </c:pt>
                <c:pt idx="129">
                  <c:v>Satelliitti (data/kuvaus)</c:v>
                </c:pt>
                <c:pt idx="130">
                  <c:v>Sensoridata ja Digitaalinen mitattu tieto</c:v>
                </c:pt>
                <c:pt idx="131">
                  <c:v>Systeemiautomaatio</c:v>
                </c:pt>
                <c:pt idx="132">
                  <c:v>Tiedon tuottama lisäarvo</c:v>
                </c:pt>
                <c:pt idx="133">
                  <c:v>Tiedostoformaatit</c:v>
                </c:pt>
                <c:pt idx="134">
                  <c:v>Työtiedostot</c:v>
                </c:pt>
                <c:pt idx="135">
                  <c:v>Valmistajien datan keräys</c:v>
                </c:pt>
                <c:pt idx="136">
                  <c:v>Avoin lähdekoodi</c:v>
                </c:pt>
                <c:pt idx="137">
                  <c:v>Käyttöliittymä Viljelijän oma räätälöity</c:v>
                </c:pt>
                <c:pt idx="138">
                  <c:v>Maatilanhallintajärjestelmä FMIS</c:v>
                </c:pt>
                <c:pt idx="139">
                  <c:v>Maatilanhallintajärjestelmä FMIS Kokonaisvaltainen</c:v>
                </c:pt>
                <c:pt idx="140">
                  <c:v>Viljelysuositusjärjestelmä</c:v>
                </c:pt>
                <c:pt idx="141">
                  <c:v>3G-verkko</c:v>
                </c:pt>
                <c:pt idx="142">
                  <c:v>5G-verkko</c:v>
                </c:pt>
                <c:pt idx="143">
                  <c:v>Langaton</c:v>
                </c:pt>
                <c:pt idx="144">
                  <c:v>Matkapuhelinverkot</c:v>
                </c:pt>
                <c:pt idx="145">
                  <c:v>SMS-viestit</c:v>
                </c:pt>
                <c:pt idx="146">
                  <c:v>Satelliitti</c:v>
                </c:pt>
                <c:pt idx="147">
                  <c:v>Valokuituverkot</c:v>
                </c:pt>
                <c:pt idx="148">
                  <c:v>Asiakaslähtöinen tuotekehitys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Järjestetty!$P$2:$P$181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640696"/>
        <c:axId val="2108643640"/>
      </c:barChart>
      <c:catAx>
        <c:axId val="2108640696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643640"/>
        <c:crosses val="autoZero"/>
        <c:auto val="1"/>
        <c:lblAlgn val="ctr"/>
        <c:lblOffset val="100"/>
        <c:noMultiLvlLbl val="0"/>
      </c:catAx>
      <c:valAx>
        <c:axId val="210864364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64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Järjestetty!$U$1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Järjestetty!$X$2:$X$181</c:f>
              <c:strCache>
                <c:ptCount val="180"/>
                <c:pt idx="0">
                  <c:v>Yleinen</c:v>
                </c:pt>
                <c:pt idx="1">
                  <c:v>Digitalisaatio</c:v>
                </c:pt>
                <c:pt idx="2">
                  <c:v>Viljelyprosessien (tuotanto-) optimointi/automatisointi</c:v>
                </c:pt>
                <c:pt idx="3">
                  <c:v>Päätöksentekon avustaminen</c:v>
                </c:pt>
                <c:pt idx="4">
                  <c:v>Telemetria</c:v>
                </c:pt>
                <c:pt idx="5">
                  <c:v>Integraatio laitteiden yhteensopivuus</c:v>
                </c:pt>
                <c:pt idx="6">
                  <c:v>Työn helpottaminen</c:v>
                </c:pt>
                <c:pt idx="7">
                  <c:v>Agrirouter</c:v>
                </c:pt>
                <c:pt idx="8">
                  <c:v>Teknologioiden mahdollisuudet hyödyt edut</c:v>
                </c:pt>
                <c:pt idx="9">
                  <c:v>Analytiikka</c:v>
                </c:pt>
                <c:pt idx="10">
                  <c:v>Tiedon tuottama lisäarvo</c:v>
                </c:pt>
                <c:pt idx="11">
                  <c:v>Maatilanhallintajärjestelmä FMIS Kokonaisvaltainen</c:v>
                </c:pt>
                <c:pt idx="12">
                  <c:v>Teknologia-aalto Digitalisaatio Murroskohta</c:v>
                </c:pt>
                <c:pt idx="13">
                  <c:v>Järjestelmäintegraatio</c:v>
                </c:pt>
                <c:pt idx="14">
                  <c:v>ISOBUS</c:v>
                </c:pt>
                <c:pt idx="15">
                  <c:v>Autonomiset traktorit ja muut työkoneet</c:v>
                </c:pt>
                <c:pt idx="16">
                  <c:v>Laajuus</c:v>
                </c:pt>
                <c:pt idx="17">
                  <c:v>Datan integraatio</c:v>
                </c:pt>
                <c:pt idx="18">
                  <c:v>Käyttöliittymät</c:v>
                </c:pt>
                <c:pt idx="19">
                  <c:v>Maatilanhallintajärjestelmä FMIS</c:v>
                </c:pt>
                <c:pt idx="20">
                  <c:v>Tulevaisuuden tietojärjestelmät</c:v>
                </c:pt>
                <c:pt idx="21">
                  <c:v>Kannattavuus</c:v>
                </c:pt>
                <c:pt idx="22">
                  <c:v>Aidot IoT-järjestelmät laitteet</c:v>
                </c:pt>
                <c:pt idx="23">
                  <c:v>Keinoäly</c:v>
                </c:pt>
                <c:pt idx="24">
                  <c:v>Datan alustapalvelu/järjestelmä</c:v>
                </c:pt>
                <c:pt idx="25">
                  <c:v>Viljelijöiden uusien teknologoiden ymmärrys-asiantuntemus-taidot</c:v>
                </c:pt>
                <c:pt idx="26">
                  <c:v>Analytiikkapalvelut</c:v>
                </c:pt>
                <c:pt idx="27">
                  <c:v>Koneoppiminen</c:v>
                </c:pt>
                <c:pt idx="28">
                  <c:v>Paikkatieto</c:v>
                </c:pt>
                <c:pt idx="29">
                  <c:v>Tietoturva yleensä</c:v>
                </c:pt>
                <c:pt idx="30">
                  <c:v>Haasteet</c:v>
                </c:pt>
                <c:pt idx="31">
                  <c:v>Yhteydet/Verkot</c:v>
                </c:pt>
                <c:pt idx="32">
                  <c:v>Asiakaslähtöinen tuotekehitys</c:v>
                </c:pt>
                <c:pt idx="33">
                  <c:v>Dataperustainen poliittinen päätöksenteko</c:v>
                </c:pt>
                <c:pt idx="34">
                  <c:v>Maatalouden toiminnan yleiskuva</c:v>
                </c:pt>
                <c:pt idx="35">
                  <c:v>Tuotantoketjun data</c:v>
                </c:pt>
                <c:pt idx="36">
                  <c:v>Datan oikea-aikainen esitys käyttäjälle</c:v>
                </c:pt>
                <c:pt idx="37">
                  <c:v>Tuotannon historiatiedot</c:v>
                </c:pt>
                <c:pt idx="38">
                  <c:v>Sadonlisä</c:v>
                </c:pt>
                <c:pt idx="39">
                  <c:v>Koneiden käyttö</c:v>
                </c:pt>
                <c:pt idx="40">
                  <c:v>Logistiikka</c:v>
                </c:pt>
                <c:pt idx="41">
                  <c:v>Resurssien käyttö panokset lannoitteet jne.</c:v>
                </c:pt>
                <c:pt idx="42">
                  <c:v>Viljelysuositukset</c:v>
                </c:pt>
                <c:pt idx="43">
                  <c:v>Lannoitus Ravinteet Syötteet</c:v>
                </c:pt>
                <c:pt idx="44">
                  <c:v>Kuluttajien ymmärryshaaste</c:v>
                </c:pt>
                <c:pt idx="45">
                  <c:v>Tuotantotapatieto yleensä</c:v>
                </c:pt>
                <c:pt idx="46">
                  <c:v>Smart Farming</c:v>
                </c:pt>
                <c:pt idx="47">
                  <c:v>Täsmäviljely</c:v>
                </c:pt>
                <c:pt idx="48">
                  <c:v>Viljelijöiden sosiaalinen verkostoituminen</c:v>
                </c:pt>
                <c:pt idx="49">
                  <c:v>Automaattiohjaus</c:v>
                </c:pt>
                <c:pt idx="50">
                  <c:v>Asteittain</c:v>
                </c:pt>
                <c:pt idx="51">
                  <c:v>Analytiikka Viljelijän Maatilan oma räätälöity</c:v>
                </c:pt>
                <c:pt idx="52">
                  <c:v>Datan siirreltävyys</c:v>
                </c:pt>
                <c:pt idx="53">
                  <c:v>Kuvantamisdata</c:v>
                </c:pt>
                <c:pt idx="54">
                  <c:v>Pilvipalvelut</c:v>
                </c:pt>
                <c:pt idx="55">
                  <c:v>Sensoridata ja Digitaalinen mitattu tieto</c:v>
                </c:pt>
                <c:pt idx="56">
                  <c:v>Valmistajien datan keräys</c:v>
                </c:pt>
                <c:pt idx="57">
                  <c:v>Käyttäjäystävällisyys-käytettävyys</c:v>
                </c:pt>
                <c:pt idx="58">
                  <c:v>Käyttöliittymä Viljelijän oma räätälöity</c:v>
                </c:pt>
                <c:pt idx="59">
                  <c:v>Rajapinnat</c:v>
                </c:pt>
                <c:pt idx="60">
                  <c:v>5G-verkko</c:v>
                </c:pt>
                <c:pt idx="61">
                  <c:v>Langaton</c:v>
                </c:pt>
                <c:pt idx="62">
                  <c:v>Satelliitti</c:v>
                </c:pt>
                <c:pt idx="63">
                  <c:v>Datan omistajuus</c:v>
                </c:pt>
                <c:pt idx="64">
                  <c:v>Laitevalmistajien yhteistyö</c:v>
                </c:pt>
                <c:pt idx="65">
                  <c:v>Käyttötarpeiden suuri kirjo</c:v>
                </c:pt>
                <c:pt idx="66">
                  <c:v>Maatalouden toimintaympäristön hajanaisuus Pirstaleinen kenttä</c:v>
                </c:pt>
                <c:pt idx="67">
                  <c:v>Maatilojen yksilöllisyys</c:v>
                </c:pt>
                <c:pt idx="68">
                  <c:v>Ruokaturvan parantaminen</c:v>
                </c:pt>
                <c:pt idx="69">
                  <c:v>Suomalaisen viljely-ympäristön erityispiirteet</c:v>
                </c:pt>
                <c:pt idx="70">
                  <c:v>Teknologioiden Tuotteiden siiloutuneisuus hajanaisuus</c:v>
                </c:pt>
                <c:pt idx="71">
                  <c:v>Viljelijä-laitevalmistaja yhteistyö partneri</c:v>
                </c:pt>
                <c:pt idx="72">
                  <c:v>Digitalisaatio Riskit</c:v>
                </c:pt>
                <c:pt idx="73">
                  <c:v>Mobiilisovellukset</c:v>
                </c:pt>
                <c:pt idx="74">
                  <c:v>Viljelijän työnkuva</c:v>
                </c:pt>
                <c:pt idx="75">
                  <c:v>Väestönkasvu</c:v>
                </c:pt>
                <c:pt idx="76">
                  <c:v>Kolmannen osapuolen ohjelmistokehitys</c:v>
                </c:pt>
                <c:pt idx="77">
                  <c:v>Tuotantoketju yleensä</c:v>
                </c:pt>
                <c:pt idx="78">
                  <c:v>Datan merkitys ja merkityksen ymmärrys</c:v>
                </c:pt>
                <c:pt idx="79">
                  <c:v>Dataperustainen laatuhinnoittelu</c:v>
                </c:pt>
                <c:pt idx="80">
                  <c:v>Hintojen halpeneminen</c:v>
                </c:pt>
                <c:pt idx="81">
                  <c:v>Laitteiston ROI</c:v>
                </c:pt>
                <c:pt idx="82">
                  <c:v>Toimintavarmuus</c:v>
                </c:pt>
                <c:pt idx="83">
                  <c:v>UA-laitteet</c:v>
                </c:pt>
                <c:pt idx="84">
                  <c:v>Vaatimukset maataloudessa</c:v>
                </c:pt>
                <c:pt idx="85">
                  <c:v>Ã„lykkäät Operatiivinen laitteiden älykkyys</c:v>
                </c:pt>
                <c:pt idx="86">
                  <c:v>Liiketoimintamainen toiminta</c:v>
                </c:pt>
                <c:pt idx="87">
                  <c:v>Ennusteet Arviot</c:v>
                </c:pt>
                <c:pt idx="88">
                  <c:v>Erillinen arvoerä</c:v>
                </c:pt>
                <c:pt idx="89">
                  <c:v>Laatuerien tunnistaminen</c:v>
                </c:pt>
                <c:pt idx="90">
                  <c:v>Investointien laskentaan ei ole tietoa</c:v>
                </c:pt>
                <c:pt idx="91">
                  <c:v>Perustellut investoinnit</c:v>
                </c:pt>
                <c:pt idx="92">
                  <c:v>Maatilan toiminnassa yleisesti</c:v>
                </c:pt>
                <c:pt idx="93">
                  <c:v>Automaattinen/automatisoitu viljelyyn vaikuttaminen</c:v>
                </c:pt>
                <c:pt idx="94">
                  <c:v>Tuotantoketjun Verkostoitumisalusta myyntiin ja ostoihin</c:v>
                </c:pt>
                <c:pt idx="95">
                  <c:v>Lannoitepanokset</c:v>
                </c:pt>
                <c:pt idx="96">
                  <c:v>Tuotantopanokset yleensä</c:v>
                </c:pt>
                <c:pt idx="97">
                  <c:v>Lisäarvo maatalouden tuotteelle</c:v>
                </c:pt>
                <c:pt idx="98">
                  <c:v>Urbaaniviljely</c:v>
                </c:pt>
                <c:pt idx="99">
                  <c:v>Urakointi</c:v>
                </c:pt>
                <c:pt idx="100">
                  <c:v>Datan julkaisu ja jakaminen</c:v>
                </c:pt>
                <c:pt idx="101">
                  <c:v>Tiedon vaihdanta</c:v>
                </c:pt>
                <c:pt idx="102">
                  <c:v>Viljelijöiden Verkostoitumisalusta myyntiin ja ostoihin</c:v>
                </c:pt>
                <c:pt idx="103">
                  <c:v>Viljelijöiden ja kuluttajien yhteydet</c:v>
                </c:pt>
                <c:pt idx="104">
                  <c:v>Automaattiset huoltokutsut ja huollon yhteys laitteisiin verkon yli</c:v>
                </c:pt>
                <c:pt idx="105">
                  <c:v>Etätuki</c:v>
                </c:pt>
                <c:pt idx="106">
                  <c:v>Full-liner-tuote/järjestelmä</c:v>
                </c:pt>
                <c:pt idx="107">
                  <c:v>Kasvihuoneautomaatio</c:v>
                </c:pt>
                <c:pt idx="108">
                  <c:v>Kasvitehtaat Monikerrosviljely</c:v>
                </c:pt>
                <c:pt idx="109">
                  <c:v>Konttiviljelmät</c:v>
                </c:pt>
                <c:pt idx="110">
                  <c:v>365FarmNet</c:v>
                </c:pt>
                <c:pt idx="111">
                  <c:v>Agrismart (Agrineuvos)</c:v>
                </c:pt>
                <c:pt idx="112">
                  <c:v>Farmersbusinessnetwork.com</c:v>
                </c:pt>
                <c:pt idx="113">
                  <c:v>Farmidiili</c:v>
                </c:pt>
                <c:pt idx="114">
                  <c:v>Farmobile.com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Yara N-sensor</c:v>
                </c:pt>
                <c:pt idx="119">
                  <c:v>Avoimet</c:v>
                </c:pt>
                <c:pt idx="120">
                  <c:v>Muut</c:v>
                </c:pt>
                <c:pt idx="121">
                  <c:v>Elinkaaret (maatalouskone/tiedostoformaatti/automatiikka/ohjelmisto/IoT-laite/IoT-palvelu)</c:v>
                </c:pt>
                <c:pt idx="122">
                  <c:v>Prototyypit</c:v>
                </c:pt>
                <c:pt idx="123">
                  <c:v>Sensoriteknologia</c:v>
                </c:pt>
                <c:pt idx="124">
                  <c:v>Siirrettävät muistivälineet</c:v>
                </c:pt>
                <c:pt idx="125">
                  <c:v>Teollinen Ethernet</c:v>
                </c:pt>
                <c:pt idx="126">
                  <c:v>Teollisuusautomaatio</c:v>
                </c:pt>
                <c:pt idx="127">
                  <c:v>Sensoriverkot</c:v>
                </c:pt>
                <c:pt idx="128">
                  <c:v>Sääasemat</c:v>
                </c:pt>
                <c:pt idx="129">
                  <c:v>Kynnys</c:v>
                </c:pt>
                <c:pt idx="130">
                  <c:v>Datan laatu ja laatuhaasteet</c:v>
                </c:pt>
                <c:pt idx="131">
                  <c:v>Datan osto ja myynti</c:v>
                </c:pt>
                <c:pt idx="132">
                  <c:v>Ihminen datan tulkitsijana/päätöksentekijänä</c:v>
                </c:pt>
                <c:pt idx="133">
                  <c:v>Karttatiedostot</c:v>
                </c:pt>
                <c:pt idx="134">
                  <c:v>Karttatiedot Ortomosaiikkikartta</c:v>
                </c:pt>
                <c:pt idx="135">
                  <c:v>Mallinnus</c:v>
                </c:pt>
                <c:pt idx="136">
                  <c:v>Metadata</c:v>
                </c:pt>
                <c:pt idx="137">
                  <c:v>Sadon tunnistetieto (Ruoan identiteetti)</c:v>
                </c:pt>
                <c:pt idx="138">
                  <c:v>Satelliitti (data/kuvaus)</c:v>
                </c:pt>
                <c:pt idx="139">
                  <c:v>Systeemiautomaatio</c:v>
                </c:pt>
                <c:pt idx="140">
                  <c:v>Tiedostoformaatit</c:v>
                </c:pt>
                <c:pt idx="141">
                  <c:v>Tietoturva haittaohjelmat</c:v>
                </c:pt>
                <c:pt idx="142">
                  <c:v>Työtiedostot</c:v>
                </c:pt>
                <c:pt idx="143">
                  <c:v>Avoin lähdekoodi</c:v>
                </c:pt>
                <c:pt idx="144">
                  <c:v>Viljelysuositusjärjestelmä</c:v>
                </c:pt>
                <c:pt idx="145">
                  <c:v>Viljelysuunnittelujärjestelmä/ohjelmisto</c:v>
                </c:pt>
                <c:pt idx="146">
                  <c:v>3G-verkko</c:v>
                </c:pt>
                <c:pt idx="147">
                  <c:v>Matkapuhelinverkot</c:v>
                </c:pt>
                <c:pt idx="148">
                  <c:v>SMS-viestit</c:v>
                </c:pt>
                <c:pt idx="149">
                  <c:v>Valokuituverkot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Järjestetty!$U$2:$U$181</c:f>
              <c:numCache>
                <c:formatCode>General</c:formatCode>
                <c:ptCount val="180"/>
                <c:pt idx="0">
                  <c:v>6.0</c:v>
                </c:pt>
                <c:pt idx="1">
                  <c:v>6.0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014744"/>
        <c:axId val="2108011784"/>
      </c:barChart>
      <c:catAx>
        <c:axId val="2108014744"/>
        <c:scaling>
          <c:orientation val="maxMin"/>
        </c:scaling>
        <c:delete val="0"/>
        <c:axPos val="l"/>
        <c:majorTickMark val="out"/>
        <c:minorTickMark val="none"/>
        <c:tickLblPos val="nextTo"/>
        <c:crossAx val="2108011784"/>
        <c:crosses val="autoZero"/>
        <c:auto val="1"/>
        <c:lblAlgn val="ctr"/>
        <c:lblOffset val="100"/>
        <c:noMultiLvlLbl val="0"/>
      </c:catAx>
      <c:valAx>
        <c:axId val="2108011784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801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Järjestetty!$Z$1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Järjestetty!$AC$2:$AC$181</c:f>
              <c:strCache>
                <c:ptCount val="180"/>
                <c:pt idx="0">
                  <c:v>Teknologioiden mahdollisuudet hyödyt edut</c:v>
                </c:pt>
                <c:pt idx="1">
                  <c:v>Datan alustapalvelu/järjestelmä</c:v>
                </c:pt>
                <c:pt idx="2">
                  <c:v>Päätöksentekon avustaminen</c:v>
                </c:pt>
                <c:pt idx="3">
                  <c:v>Järjestelmäintegraatio</c:v>
                </c:pt>
                <c:pt idx="4">
                  <c:v>Maatalouden toiminnan yleiskuva</c:v>
                </c:pt>
                <c:pt idx="5">
                  <c:v>Digitalisaatio</c:v>
                </c:pt>
                <c:pt idx="6">
                  <c:v>Viljelyprosessien (tuotanto-) optimointi/automatisointi</c:v>
                </c:pt>
                <c:pt idx="7">
                  <c:v>Yleinen</c:v>
                </c:pt>
                <c:pt idx="8">
                  <c:v>Tiedon tuottama lisäarvo</c:v>
                </c:pt>
                <c:pt idx="9">
                  <c:v>ISOBUS</c:v>
                </c:pt>
                <c:pt idx="10">
                  <c:v>Telemetria</c:v>
                </c:pt>
                <c:pt idx="11">
                  <c:v>Analytiikka</c:v>
                </c:pt>
                <c:pt idx="12">
                  <c:v>Yhteydet/Verkot</c:v>
                </c:pt>
                <c:pt idx="13">
                  <c:v>Kannattavuus</c:v>
                </c:pt>
                <c:pt idx="14">
                  <c:v>Sensoriteknologia</c:v>
                </c:pt>
                <c:pt idx="15">
                  <c:v>Integraatio laitteiden yhteensopivuus</c:v>
                </c:pt>
                <c:pt idx="16">
                  <c:v>Laajuus</c:v>
                </c:pt>
                <c:pt idx="17">
                  <c:v>Datan integraatio</c:v>
                </c:pt>
                <c:pt idx="18">
                  <c:v>Pilvipalvelut</c:v>
                </c:pt>
                <c:pt idx="19">
                  <c:v>Tuotantoketjun data</c:v>
                </c:pt>
                <c:pt idx="20">
                  <c:v>Tuotantotapatieto yleensä</c:v>
                </c:pt>
                <c:pt idx="21">
                  <c:v>Teollisuusautomaatio</c:v>
                </c:pt>
                <c:pt idx="22">
                  <c:v>Sensoridata ja Digitaalinen mitattu tieto</c:v>
                </c:pt>
                <c:pt idx="23">
                  <c:v>Langaton</c:v>
                </c:pt>
                <c:pt idx="24">
                  <c:v>Viljelysuositukset</c:v>
                </c:pt>
                <c:pt idx="25">
                  <c:v>Lannoitus Ravinteet Syötteet</c:v>
                </c:pt>
                <c:pt idx="26">
                  <c:v>Täsmäviljely</c:v>
                </c:pt>
                <c:pt idx="27">
                  <c:v>Maatilanhallintajärjestelmä FMIS Kokonaisvaltainen</c:v>
                </c:pt>
                <c:pt idx="28">
                  <c:v>Tulevaisuuden tietojärjestelmät</c:v>
                </c:pt>
                <c:pt idx="29">
                  <c:v>Haasteet</c:v>
                </c:pt>
                <c:pt idx="30">
                  <c:v>Suomalaisen viljely-ympäristön erityispiirteet</c:v>
                </c:pt>
                <c:pt idx="31">
                  <c:v>Laitteiston ROI</c:v>
                </c:pt>
                <c:pt idx="32">
                  <c:v>Aidot IoT-järjestelmät laitteet</c:v>
                </c:pt>
                <c:pt idx="33">
                  <c:v>Maatalouden toimintaympäristön hajanaisuus Pirstaleinen kenttä</c:v>
                </c:pt>
                <c:pt idx="34">
                  <c:v>Asteittain</c:v>
                </c:pt>
                <c:pt idx="35">
                  <c:v>Datan siirreltävyys</c:v>
                </c:pt>
                <c:pt idx="36">
                  <c:v>Käyttäjäystävällisyys-käytettävyys</c:v>
                </c:pt>
                <c:pt idx="37">
                  <c:v>Digitalisaatio Riskit</c:v>
                </c:pt>
                <c:pt idx="38">
                  <c:v>Yara N-sensor</c:v>
                </c:pt>
                <c:pt idx="39">
                  <c:v>Muut</c:v>
                </c:pt>
                <c:pt idx="40">
                  <c:v>Analytiikkapalvelut</c:v>
                </c:pt>
                <c:pt idx="41">
                  <c:v>Ihminen datan tulkitsijana/päätöksentekijänä</c:v>
                </c:pt>
                <c:pt idx="42">
                  <c:v>Käyttöliittymät</c:v>
                </c:pt>
                <c:pt idx="43">
                  <c:v>Liiketoiminnan ekosysteemi</c:v>
                </c:pt>
                <c:pt idx="44">
                  <c:v>Tuotantoketju yleensä</c:v>
                </c:pt>
                <c:pt idx="45">
                  <c:v>UA-laitteet</c:v>
                </c:pt>
                <c:pt idx="46">
                  <c:v>Työn helpottaminen</c:v>
                </c:pt>
                <c:pt idx="47">
                  <c:v>Datan julkaisu ja jakaminen</c:v>
                </c:pt>
                <c:pt idx="48">
                  <c:v>Avoimet</c:v>
                </c:pt>
                <c:pt idx="49">
                  <c:v>Elinkaaret (maatalouskone/tiedostoformaatti/automatiikka/ohjelmisto/IoT-laite/IoT-palvelu)</c:v>
                </c:pt>
                <c:pt idx="50">
                  <c:v>Rajapinnat</c:v>
                </c:pt>
                <c:pt idx="51">
                  <c:v>Viljelysuunnittelujärjestelmä/ohjelmisto</c:v>
                </c:pt>
                <c:pt idx="52">
                  <c:v>Tilakoon kasvu</c:v>
                </c:pt>
                <c:pt idx="53">
                  <c:v>Datan merkitys ja merkityksen ymmärrys</c:v>
                </c:pt>
                <c:pt idx="54">
                  <c:v>Laatuerien tunnistaminen</c:v>
                </c:pt>
                <c:pt idx="55">
                  <c:v>Perustellut investoinnit</c:v>
                </c:pt>
                <c:pt idx="56">
                  <c:v>Resurssien käyttö panokset lannoitteet jne.</c:v>
                </c:pt>
                <c:pt idx="57">
                  <c:v>Urakointi</c:v>
                </c:pt>
                <c:pt idx="58">
                  <c:v>Tiedon vaihdanta</c:v>
                </c:pt>
                <c:pt idx="59">
                  <c:v>Full-liner-tuote/järjestelmä</c:v>
                </c:pt>
                <c:pt idx="60">
                  <c:v>Kasvihuoneautomaatio</c:v>
                </c:pt>
                <c:pt idx="61">
                  <c:v>Keinoäly</c:v>
                </c:pt>
                <c:pt idx="62">
                  <c:v>Kynnys</c:v>
                </c:pt>
                <c:pt idx="63">
                  <c:v>Koneoppiminen</c:v>
                </c:pt>
                <c:pt idx="64">
                  <c:v>Kuvantamisdata</c:v>
                </c:pt>
                <c:pt idx="65">
                  <c:v>Tietoturva yleensä</c:v>
                </c:pt>
                <c:pt idx="66">
                  <c:v>Maatilanhallintajärjestelmä FMIS</c:v>
                </c:pt>
                <c:pt idx="67">
                  <c:v>Datan omistajuus</c:v>
                </c:pt>
                <c:pt idx="68">
                  <c:v>Olosuhteiden vaihtelut/Ilmastonmuutos tilannehallinta</c:v>
                </c:pt>
                <c:pt idx="69">
                  <c:v>Teknologia-aalto Digitalisaatio Murroskohta</c:v>
                </c:pt>
                <c:pt idx="70">
                  <c:v>Uudet liiketoimintamallit</c:v>
                </c:pt>
                <c:pt idx="71">
                  <c:v>Tuotannon historiatiedot</c:v>
                </c:pt>
                <c:pt idx="72">
                  <c:v>Hintojen halpeneminen</c:v>
                </c:pt>
                <c:pt idx="73">
                  <c:v>Ã„lykkäät Operatiivinen laitteiden älykkyys</c:v>
                </c:pt>
                <c:pt idx="74">
                  <c:v>Sadonlisä</c:v>
                </c:pt>
                <c:pt idx="75">
                  <c:v>Lannoitepanokset</c:v>
                </c:pt>
                <c:pt idx="76">
                  <c:v>Tuotantopanokset yleensä</c:v>
                </c:pt>
                <c:pt idx="77">
                  <c:v>Agrirouter</c:v>
                </c:pt>
                <c:pt idx="78">
                  <c:v>Autonomiset traktorit ja muut työkoneet</c:v>
                </c:pt>
                <c:pt idx="79">
                  <c:v>Viljelijöiden uusien teknologoiden ymmärrys-asiantuntemus-taidot</c:v>
                </c:pt>
                <c:pt idx="80">
                  <c:v>Karttatiedot Ortomosaiikkikartta</c:v>
                </c:pt>
                <c:pt idx="81">
                  <c:v>Tiedostoformaatit</c:v>
                </c:pt>
                <c:pt idx="82">
                  <c:v>Yhteen valmistajaan lukittuminen</c:v>
                </c:pt>
                <c:pt idx="83">
                  <c:v>Maatilojen yksilöllisyys</c:v>
                </c:pt>
                <c:pt idx="84">
                  <c:v>Ruokaturvan parantaminen</c:v>
                </c:pt>
                <c:pt idx="85">
                  <c:v>Viljelijän työnkuva</c:v>
                </c:pt>
                <c:pt idx="86">
                  <c:v>Dataperustainen laatuhinnoittelu</c:v>
                </c:pt>
                <c:pt idx="87">
                  <c:v>Liiketoimintamainen toiminta</c:v>
                </c:pt>
                <c:pt idx="88">
                  <c:v>Ennusteet Arviot</c:v>
                </c:pt>
                <c:pt idx="89">
                  <c:v>Maatilan toiminnassa yleisesti</c:v>
                </c:pt>
                <c:pt idx="90">
                  <c:v>Tuotantoketjun Verkostoitumisalusta myyntiin ja ostoihin</c:v>
                </c:pt>
                <c:pt idx="91">
                  <c:v>Kuluttajien ymmärryshaaste</c:v>
                </c:pt>
                <c:pt idx="92">
                  <c:v>Lisäarvo maatalouden tuotteelle</c:v>
                </c:pt>
                <c:pt idx="93">
                  <c:v>Smart Farming</c:v>
                </c:pt>
                <c:pt idx="94">
                  <c:v>Viljelijöiden Verkostoitumisalusta myyntiin ja ostoihin</c:v>
                </c:pt>
                <c:pt idx="95">
                  <c:v>Viljelijöiden ja kuluttajien yhteydet</c:v>
                </c:pt>
                <c:pt idx="96">
                  <c:v>Viljelijöiden sosiaalinen verkostoituminen</c:v>
                </c:pt>
                <c:pt idx="97">
                  <c:v>Farmersbusinessnetwork.com</c:v>
                </c:pt>
                <c:pt idx="98">
                  <c:v>Farmobile.com</c:v>
                </c:pt>
                <c:pt idx="99">
                  <c:v>Sensoriverkot</c:v>
                </c:pt>
                <c:pt idx="100">
                  <c:v>Analytiikka Viljelijän Maatilan oma räätälöity</c:v>
                </c:pt>
                <c:pt idx="101">
                  <c:v>Datan laatu ja laatuhaasteet</c:v>
                </c:pt>
                <c:pt idx="102">
                  <c:v>Datan osto ja myynti</c:v>
                </c:pt>
                <c:pt idx="103">
                  <c:v>Mallinnus</c:v>
                </c:pt>
                <c:pt idx="104">
                  <c:v>Paikkatieto</c:v>
                </c:pt>
                <c:pt idx="105">
                  <c:v>Satelliitti (data/kuvaus)</c:v>
                </c:pt>
                <c:pt idx="106">
                  <c:v>Valmistajien datan keräys</c:v>
                </c:pt>
                <c:pt idx="107">
                  <c:v>5G-verkko</c:v>
                </c:pt>
                <c:pt idx="108">
                  <c:v>Matkapuhelinverkot</c:v>
                </c:pt>
                <c:pt idx="109">
                  <c:v>SMS-viestit</c:v>
                </c:pt>
                <c:pt idx="110">
                  <c:v>Asiakaslähtöinen tuotekehitys</c:v>
                </c:pt>
                <c:pt idx="111">
                  <c:v>Datan/tiedon saatavuus</c:v>
                </c:pt>
                <c:pt idx="112">
                  <c:v>Laitevalmistajien yhteistyö</c:v>
                </c:pt>
                <c:pt idx="113">
                  <c:v>Teknologioiden Tuotteiden siiloutuneisuus hajanaisuus</c:v>
                </c:pt>
                <c:pt idx="114">
                  <c:v>Kolmannen osapuolen ohjelmistokehitys</c:v>
                </c:pt>
                <c:pt idx="115">
                  <c:v>EU-maataloustuki</c:v>
                </c:pt>
                <c:pt idx="116">
                  <c:v>Tuotantoketjun valvonta</c:v>
                </c:pt>
                <c:pt idx="117">
                  <c:v>Toimintavarmuus</c:v>
                </c:pt>
                <c:pt idx="118">
                  <c:v>Vaatimukset maataloudessa</c:v>
                </c:pt>
                <c:pt idx="119">
                  <c:v>Erillinen arvoerä</c:v>
                </c:pt>
                <c:pt idx="120">
                  <c:v>Automaattinen/automatisoitu viljelyyn vaikuttaminen</c:v>
                </c:pt>
                <c:pt idx="121">
                  <c:v>Urbaaniviljely</c:v>
                </c:pt>
                <c:pt idx="122">
                  <c:v>Automaattiset huoltokutsut ja huollon yhteys laitteisiin verkon yli</c:v>
                </c:pt>
                <c:pt idx="123">
                  <c:v>Kasvitehtaat Monikerrosviljely</c:v>
                </c:pt>
                <c:pt idx="124">
                  <c:v>Automaattiohjaus</c:v>
                </c:pt>
                <c:pt idx="125">
                  <c:v>Sääasemat</c:v>
                </c:pt>
                <c:pt idx="126">
                  <c:v>Karttatiedostot</c:v>
                </c:pt>
                <c:pt idx="127">
                  <c:v>Sadon tunnistetieto (Ruoan identiteetti)</c:v>
                </c:pt>
                <c:pt idx="128">
                  <c:v>Työtiedostot</c:v>
                </c:pt>
                <c:pt idx="129">
                  <c:v>Dataperustainen poliittinen päätöksenteko</c:v>
                </c:pt>
                <c:pt idx="130">
                  <c:v>AEF</c:v>
                </c:pt>
                <c:pt idx="131">
                  <c:v>Yhden valmistajan suljettu ympäristö/Walled garden</c:v>
                </c:pt>
                <c:pt idx="132">
                  <c:v>Erilaiset ratkaisut tilakoon mukaan</c:v>
                </c:pt>
                <c:pt idx="133">
                  <c:v>Käyttötarpeiden suuri kirjo</c:v>
                </c:pt>
                <c:pt idx="134">
                  <c:v>Sovelluskirjo</c:v>
                </c:pt>
                <c:pt idx="135">
                  <c:v>Tutkimuksen/kehityksen pitkä aikajänne</c:v>
                </c:pt>
                <c:pt idx="136">
                  <c:v>Viljelijä-laitevalmistaja yhteistyö partneri</c:v>
                </c:pt>
                <c:pt idx="137">
                  <c:v>Ilmastonmuutoksen uhat</c:v>
                </c:pt>
                <c:pt idx="138">
                  <c:v>Siirtymä datan käyttöön</c:v>
                </c:pt>
                <c:pt idx="139">
                  <c:v>Tilamäärän väheneminen</c:v>
                </c:pt>
                <c:pt idx="140">
                  <c:v>Väestönkasvu</c:v>
                </c:pt>
                <c:pt idx="141">
                  <c:v>Ohjelmistojen tekijänoikeudet</c:v>
                </c:pt>
                <c:pt idx="142">
                  <c:v>Ohjelmistotuotannon ala</c:v>
                </c:pt>
                <c:pt idx="143">
                  <c:v>Tuotevastuu</c:v>
                </c:pt>
                <c:pt idx="144">
                  <c:v>Toimijoiden verkostomainen toiminta</c:v>
                </c:pt>
                <c:pt idx="145">
                  <c:v>Agrineuvos</c:v>
                </c:pt>
                <c:pt idx="146">
                  <c:v>Datan oikea-aikainen esitys käyttäjälle</c:v>
                </c:pt>
                <c:pt idx="147">
                  <c:v>Investointien laskentaan ei ole tietoa</c:v>
                </c:pt>
                <c:pt idx="148">
                  <c:v>Koneiden käyttö</c:v>
                </c:pt>
                <c:pt idx="149">
                  <c:v>Logistiikka</c:v>
                </c:pt>
                <c:pt idx="150">
                  <c:v>Etätuki</c:v>
                </c:pt>
                <c:pt idx="151">
                  <c:v>Konttiviljelmät</c:v>
                </c:pt>
                <c:pt idx="152">
                  <c:v>365FarmNet</c:v>
                </c:pt>
                <c:pt idx="153">
                  <c:v>Agrismart (Agrineuvos)</c:v>
                </c:pt>
                <c:pt idx="154">
                  <c:v>Farmidiili</c:v>
                </c:pt>
                <c:pt idx="155">
                  <c:v>MyYara -viljelijäportaaliohjelmisto</c:v>
                </c:pt>
                <c:pt idx="156">
                  <c:v>VTT Owela</c:v>
                </c:pt>
                <c:pt idx="157">
                  <c:v>Valtra Smart</c:v>
                </c:pt>
                <c:pt idx="158">
                  <c:v>Prototyypit</c:v>
                </c:pt>
                <c:pt idx="159">
                  <c:v>Siirrettävät muistivälineet</c:v>
                </c:pt>
                <c:pt idx="160">
                  <c:v>Teollinen Ethernet</c:v>
                </c:pt>
                <c:pt idx="161">
                  <c:v>Metadata</c:v>
                </c:pt>
                <c:pt idx="162">
                  <c:v>Systeemiautomaatio</c:v>
                </c:pt>
                <c:pt idx="163">
                  <c:v>Tietoturva haittaohjelmat</c:v>
                </c:pt>
                <c:pt idx="164">
                  <c:v>Avoin lähdekoodi</c:v>
                </c:pt>
                <c:pt idx="165">
                  <c:v>Käyttöliittymä Viljelijän oma räätälöity</c:v>
                </c:pt>
                <c:pt idx="166">
                  <c:v>Viljelysuositusjärjestelmä</c:v>
                </c:pt>
                <c:pt idx="167">
                  <c:v>3G-verkko</c:v>
                </c:pt>
                <c:pt idx="168">
                  <c:v>Satelliitti</c:v>
                </c:pt>
                <c:pt idx="169">
                  <c:v>Valokuituverkot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Järjestetty!$Z$2:$Z$181</c:f>
              <c:numCache>
                <c:formatCode>General</c:formatCode>
                <c:ptCount val="180"/>
                <c:pt idx="0">
                  <c:v>25.0</c:v>
                </c:pt>
                <c:pt idx="1">
                  <c:v>21.0</c:v>
                </c:pt>
                <c:pt idx="2">
                  <c:v>18.0</c:v>
                </c:pt>
                <c:pt idx="3">
                  <c:v>17.0</c:v>
                </c:pt>
                <c:pt idx="4">
                  <c:v>17.0</c:v>
                </c:pt>
                <c:pt idx="5">
                  <c:v>17.0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15.0</c:v>
                </c:pt>
                <c:pt idx="10">
                  <c:v>14.0</c:v>
                </c:pt>
                <c:pt idx="11">
                  <c:v>14.0</c:v>
                </c:pt>
                <c:pt idx="12">
                  <c:v>14.0</c:v>
                </c:pt>
                <c:pt idx="13">
                  <c:v>13.0</c:v>
                </c:pt>
                <c:pt idx="14">
                  <c:v>13.0</c:v>
                </c:pt>
                <c:pt idx="15">
                  <c:v>12.0</c:v>
                </c:pt>
                <c:pt idx="16">
                  <c:v>12.0</c:v>
                </c:pt>
                <c:pt idx="17">
                  <c:v>12.0</c:v>
                </c:pt>
                <c:pt idx="18">
                  <c:v>12.0</c:v>
                </c:pt>
                <c:pt idx="19">
                  <c:v>12.0</c:v>
                </c:pt>
                <c:pt idx="20">
                  <c:v>11.0</c:v>
                </c:pt>
                <c:pt idx="21">
                  <c:v>11.0</c:v>
                </c:pt>
                <c:pt idx="22">
                  <c:v>11.0</c:v>
                </c:pt>
                <c:pt idx="23">
                  <c:v>11.0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9.0</c:v>
                </c:pt>
                <c:pt idx="32">
                  <c:v>9.0</c:v>
                </c:pt>
                <c:pt idx="33">
                  <c:v>9.0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7.0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7.0</c:v>
                </c:pt>
                <c:pt idx="44">
                  <c:v>7.0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6.0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5.0</c:v>
                </c:pt>
                <c:pt idx="58">
                  <c:v>5.0</c:v>
                </c:pt>
                <c:pt idx="59">
                  <c:v>5.0</c:v>
                </c:pt>
                <c:pt idx="60">
                  <c:v>5.0</c:v>
                </c:pt>
                <c:pt idx="61">
                  <c:v>5.0</c:v>
                </c:pt>
                <c:pt idx="62">
                  <c:v>5.0</c:v>
                </c:pt>
                <c:pt idx="63">
                  <c:v>5.0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969672"/>
        <c:axId val="2107966712"/>
      </c:barChart>
      <c:catAx>
        <c:axId val="210796967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7966712"/>
        <c:crosses val="autoZero"/>
        <c:auto val="1"/>
        <c:lblAlgn val="ctr"/>
        <c:lblOffset val="100"/>
        <c:noMultiLvlLbl val="0"/>
      </c:catAx>
      <c:valAx>
        <c:axId val="210796671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07969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152</xdr:row>
      <xdr:rowOff>25400</xdr:rowOff>
    </xdr:from>
    <xdr:to>
      <xdr:col>11</xdr:col>
      <xdr:colOff>203200</xdr:colOff>
      <xdr:row>195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78</xdr:row>
      <xdr:rowOff>0</xdr:rowOff>
    </xdr:from>
    <xdr:to>
      <xdr:col>4</xdr:col>
      <xdr:colOff>519350</xdr:colOff>
      <xdr:row>255</xdr:row>
      <xdr:rowOff>33600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78</xdr:row>
      <xdr:rowOff>101600</xdr:rowOff>
    </xdr:from>
    <xdr:to>
      <xdr:col>9</xdr:col>
      <xdr:colOff>563800</xdr:colOff>
      <xdr:row>255</xdr:row>
      <xdr:rowOff>135200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79</xdr:row>
      <xdr:rowOff>0</xdr:rowOff>
    </xdr:from>
    <xdr:to>
      <xdr:col>14</xdr:col>
      <xdr:colOff>538400</xdr:colOff>
      <xdr:row>256</xdr:row>
      <xdr:rowOff>33600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127000</xdr:colOff>
      <xdr:row>79</xdr:row>
      <xdr:rowOff>25400</xdr:rowOff>
    </xdr:from>
    <xdr:to>
      <xdr:col>19</xdr:col>
      <xdr:colOff>360600</xdr:colOff>
      <xdr:row>256</xdr:row>
      <xdr:rowOff>59000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76200</xdr:colOff>
      <xdr:row>82</xdr:row>
      <xdr:rowOff>190500</xdr:rowOff>
    </xdr:from>
    <xdr:to>
      <xdr:col>24</xdr:col>
      <xdr:colOff>309800</xdr:colOff>
      <xdr:row>260</xdr:row>
      <xdr:rowOff>20900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397933</xdr:colOff>
      <xdr:row>78</xdr:row>
      <xdr:rowOff>143933</xdr:rowOff>
    </xdr:from>
    <xdr:to>
      <xdr:col>41</xdr:col>
      <xdr:colOff>26933</xdr:colOff>
      <xdr:row>255</xdr:row>
      <xdr:rowOff>177533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tabSelected="1" workbookViewId="0">
      <pane ySplit="1" topLeftCell="A2" activePane="bottomLeft" state="frozen"/>
      <selection pane="bottomLeft" activeCell="H1" sqref="H1:H1048576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12860</v>
      </c>
      <c r="K1" s="8" t="s">
        <v>12861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>COUNTIF(L2:XFD2,"*.*")</f>
        <v>5</v>
      </c>
      <c r="G2" t="s">
        <v>7</v>
      </c>
      <c r="H2" t="s">
        <v>8</v>
      </c>
      <c r="I2" t="s">
        <v>12601</v>
      </c>
      <c r="J2" t="str">
        <f>$G2&amp;"-"&amp;$H2</f>
        <v>Maataloustuotanto-Data</v>
      </c>
      <c r="K2" t="str">
        <f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>COUNTIF(L3:XFD3,"*.*")</f>
        <v>1</v>
      </c>
      <c r="G3" t="s">
        <v>7</v>
      </c>
      <c r="H3" s="11" t="s">
        <v>8</v>
      </c>
      <c r="I3" s="11" t="s">
        <v>12602</v>
      </c>
      <c r="J3" t="str">
        <f>$G3&amp;"-"&amp;$H3</f>
        <v>Maataloustuotanto-Data</v>
      </c>
      <c r="K3" t="str">
        <f>$G3&amp;"-"&amp;$H3&amp;"-"&amp;$I3</f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>COUNTIF(L4:XFD4,"*.*")</f>
        <v>3</v>
      </c>
      <c r="G4" t="s">
        <v>7</v>
      </c>
      <c r="H4" t="s">
        <v>8</v>
      </c>
      <c r="I4" t="s">
        <v>15</v>
      </c>
      <c r="J4" t="str">
        <f>$G4&amp;"-"&amp;$H4</f>
        <v>Maataloustuotanto-Data</v>
      </c>
      <c r="K4" t="str">
        <f>$G4&amp;"-"&amp;$H4&amp;"-"&amp;$I4</f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>COUNTIF(L5:XFD5,"*.*")</f>
        <v>4</v>
      </c>
      <c r="G5" t="s">
        <v>7</v>
      </c>
      <c r="H5" t="s">
        <v>8</v>
      </c>
      <c r="I5" t="s">
        <v>18</v>
      </c>
      <c r="J5" t="str">
        <f>$G5&amp;"-"&amp;$H5</f>
        <v>Maataloustuotanto-Data</v>
      </c>
      <c r="K5" t="str">
        <f>$G5&amp;"-"&amp;$H5&amp;"-"&amp;$I5</f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>COUNTIF(L6:XFD6,"*.*")</f>
        <v>4</v>
      </c>
      <c r="G6" t="s">
        <v>7</v>
      </c>
      <c r="H6" t="s">
        <v>23</v>
      </c>
      <c r="I6" t="s">
        <v>24</v>
      </c>
      <c r="J6" t="str">
        <f>$G6&amp;"-"&amp;$H6</f>
        <v>Maataloustuotanto-Laitteet</v>
      </c>
      <c r="K6" t="str">
        <f>$G6&amp;"-"&amp;$H6&amp;"-"&amp;$I6</f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>COUNTIF(L7:XFD7,"*.*")</f>
        <v>12</v>
      </c>
      <c r="G7" t="s">
        <v>7</v>
      </c>
      <c r="H7" t="s">
        <v>23</v>
      </c>
      <c r="I7" t="s">
        <v>29</v>
      </c>
      <c r="J7" t="str">
        <f>$G7&amp;"-"&amp;$H7</f>
        <v>Maataloustuotanto-Laitteet</v>
      </c>
      <c r="K7" t="str">
        <f>$G7&amp;"-"&amp;$H7&amp;"-"&amp;$I7</f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>COUNTIF(L8:XFD8,"*.*")</f>
        <v>9</v>
      </c>
      <c r="G8" t="s">
        <v>7</v>
      </c>
      <c r="H8" t="s">
        <v>23</v>
      </c>
      <c r="I8" t="s">
        <v>41</v>
      </c>
      <c r="J8" t="str">
        <f>$G8&amp;"-"&amp;$H8</f>
        <v>Maataloustuotanto-Laitteet</v>
      </c>
      <c r="K8" t="str">
        <f>$G8&amp;"-"&amp;$H8&amp;"-"&amp;$I8</f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>COUNTIF(L9:XFD9,"*.*")</f>
        <v>2</v>
      </c>
      <c r="G9" t="s">
        <v>7</v>
      </c>
      <c r="H9" t="s">
        <v>23</v>
      </c>
      <c r="I9" t="s">
        <v>51</v>
      </c>
      <c r="J9" t="str">
        <f>$G9&amp;"-"&amp;$H9</f>
        <v>Maataloustuotanto-Laitteet</v>
      </c>
      <c r="K9" t="str">
        <f>$G9&amp;"-"&amp;$H9&amp;"-"&amp;$I9</f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>COUNTIF(L10:XFD10,"*.*")</f>
        <v>6</v>
      </c>
      <c r="G10" t="s">
        <v>7</v>
      </c>
      <c r="H10" t="s">
        <v>23</v>
      </c>
      <c r="I10" t="s">
        <v>54</v>
      </c>
      <c r="J10" t="str">
        <f>$G10&amp;"-"&amp;$H10</f>
        <v>Maataloustuotanto-Laitteet</v>
      </c>
      <c r="K10" t="str">
        <f>$G10&amp;"-"&amp;$H10&amp;"-"&amp;$I10</f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>COUNTIF(L11:XFD11,"*.*")</f>
        <v>2</v>
      </c>
      <c r="G11" t="s">
        <v>7</v>
      </c>
      <c r="H11" t="s">
        <v>23</v>
      </c>
      <c r="I11" t="s">
        <v>60</v>
      </c>
      <c r="J11" t="str">
        <f>$G11&amp;"-"&amp;$H11</f>
        <v>Maataloustuotanto-Laitteet</v>
      </c>
      <c r="K11" t="str">
        <f>$G11&amp;"-"&amp;$H11&amp;"-"&amp;$I11</f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>COUNTIF(L12:XFD12,"*.*")</f>
        <v>4</v>
      </c>
      <c r="G12" t="s">
        <v>7</v>
      </c>
      <c r="H12" t="s">
        <v>23</v>
      </c>
      <c r="I12" t="s">
        <v>12603</v>
      </c>
      <c r="J12" t="str">
        <f>$G12&amp;"-"&amp;$H12</f>
        <v>Maataloustuotanto-Laitteet</v>
      </c>
      <c r="K12" t="str">
        <f>$G12&amp;"-"&amp;$H12&amp;"-"&amp;$I12</f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>COUNTIF(L13:XFD13,"*.*")</f>
        <v>3</v>
      </c>
      <c r="G13" t="s">
        <v>7</v>
      </c>
      <c r="H13" t="s">
        <v>65</v>
      </c>
      <c r="I13" t="s">
        <v>66</v>
      </c>
      <c r="J13" t="str">
        <f>$G13&amp;"-"&amp;$H13</f>
        <v>Maataloustuotanto-Maatila</v>
      </c>
      <c r="K13" t="str">
        <f>$G13&amp;"-"&amp;$H13&amp;"-"&amp;$I13</f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>COUNTIF(L14:XFD14,"*.*")</f>
        <v>3</v>
      </c>
      <c r="G14" t="s">
        <v>7</v>
      </c>
      <c r="H14" t="s">
        <v>69</v>
      </c>
      <c r="I14" t="s">
        <v>70</v>
      </c>
      <c r="J14" t="str">
        <f>$G14&amp;"-"&amp;$H14</f>
        <v>Maataloustuotanto-Sato</v>
      </c>
      <c r="K14" t="str">
        <f>$G14&amp;"-"&amp;$H14&amp;"-"&amp;$I14</f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>COUNTIF(L15:XFD15,"*.*")</f>
        <v>2</v>
      </c>
      <c r="G15" t="s">
        <v>7</v>
      </c>
      <c r="H15" t="s">
        <v>69</v>
      </c>
      <c r="I15" t="s">
        <v>12604</v>
      </c>
      <c r="J15" t="str">
        <f>$G15&amp;"-"&amp;$H15</f>
        <v>Maataloustuotanto-Sato</v>
      </c>
      <c r="K15" t="str">
        <f>$G15&amp;"-"&amp;$H15&amp;"-"&amp;$I15</f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>COUNTIF(L16:XFD16,"*.*")</f>
        <v>5</v>
      </c>
      <c r="G16" t="s">
        <v>7</v>
      </c>
      <c r="H16" t="s">
        <v>69</v>
      </c>
      <c r="I16" t="s">
        <v>76</v>
      </c>
      <c r="J16" t="str">
        <f>$G16&amp;"-"&amp;$H16</f>
        <v>Maataloustuotanto-Sato</v>
      </c>
      <c r="K16" t="str">
        <f>$G16&amp;"-"&amp;$H16&amp;"-"&amp;$I16</f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>COUNTIF(L17:XFD17,"*.*")</f>
        <v>4</v>
      </c>
      <c r="G17" t="s">
        <v>7</v>
      </c>
      <c r="H17" t="s">
        <v>69</v>
      </c>
      <c r="I17" t="s">
        <v>12605</v>
      </c>
      <c r="J17" t="str">
        <f>$G17&amp;"-"&amp;$H17</f>
        <v>Maataloustuotanto-Sato</v>
      </c>
      <c r="K17" t="str">
        <f>$G17&amp;"-"&amp;$H17&amp;"-"&amp;$I17</f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>COUNTIF(L18:XFD18,"*.*")</f>
        <v>1</v>
      </c>
      <c r="G18" t="s">
        <v>7</v>
      </c>
      <c r="H18" t="s">
        <v>81</v>
      </c>
      <c r="I18" t="s">
        <v>82</v>
      </c>
      <c r="J18" t="str">
        <f>$G18&amp;"-"&amp;$H18</f>
        <v>Maataloustuotanto-Talous</v>
      </c>
      <c r="K18" t="str">
        <f>$G18&amp;"-"&amp;$H18&amp;"-"&amp;$I18</f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>COUNTIF(L19:XFD19,"*.*")</f>
        <v>13</v>
      </c>
      <c r="G19" t="s">
        <v>7</v>
      </c>
      <c r="H19" t="s">
        <v>81</v>
      </c>
      <c r="I19" t="s">
        <v>83</v>
      </c>
      <c r="J19" t="str">
        <f>$G19&amp;"-"&amp;$H19</f>
        <v>Maataloustuotanto-Talous</v>
      </c>
      <c r="K19" t="str">
        <f>$G19&amp;"-"&amp;$H19&amp;"-"&amp;$I19</f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>COUNTIF(L20:XFD20,"*.*")</f>
        <v>5</v>
      </c>
      <c r="G20" t="s">
        <v>7</v>
      </c>
      <c r="H20" t="s">
        <v>81</v>
      </c>
      <c r="I20" t="s">
        <v>89</v>
      </c>
      <c r="J20" t="str">
        <f>$G20&amp;"-"&amp;$H20</f>
        <v>Maataloustuotanto-Talous</v>
      </c>
      <c r="K20" t="str">
        <f>$G20&amp;"-"&amp;$H20&amp;"-"&amp;$I20</f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>COUNTIF(L21:XFD21,"*.*")</f>
        <v>1</v>
      </c>
      <c r="G21" t="s">
        <v>7</v>
      </c>
      <c r="H21" t="s">
        <v>90</v>
      </c>
      <c r="I21" t="s">
        <v>12606</v>
      </c>
      <c r="J21" t="str">
        <f>$G21&amp;"-"&amp;$H21</f>
        <v>Maataloustuotanto-Tehostaminen</v>
      </c>
      <c r="K21" t="str">
        <f>$G21&amp;"-"&amp;$H21&amp;"-"&amp;$I21</f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>COUNTIF(L22:XFD22,"*.*")</f>
        <v>1</v>
      </c>
      <c r="G22" t="s">
        <v>7</v>
      </c>
      <c r="H22" t="s">
        <v>90</v>
      </c>
      <c r="I22" t="s">
        <v>92</v>
      </c>
      <c r="J22" t="str">
        <f>$G22&amp;"-"&amp;$H22</f>
        <v>Maataloustuotanto-Tehostaminen</v>
      </c>
      <c r="K22" t="str">
        <f>$G22&amp;"-"&amp;$H22&amp;"-"&amp;$I22</f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>COUNTIF(L23:XFD23,"*.*")</f>
        <v>3</v>
      </c>
      <c r="G23" t="s">
        <v>7</v>
      </c>
      <c r="H23" t="s">
        <v>90</v>
      </c>
      <c r="I23" t="s">
        <v>93</v>
      </c>
      <c r="J23" t="str">
        <f>$G23&amp;"-"&amp;$H23</f>
        <v>Maataloustuotanto-Tehostaminen</v>
      </c>
      <c r="K23" t="str">
        <f>$G23&amp;"-"&amp;$H23&amp;"-"&amp;$I23</f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>COUNTIF(L24:XFD24,"*.*")</f>
        <v>5</v>
      </c>
      <c r="G24" t="s">
        <v>7</v>
      </c>
      <c r="H24" t="s">
        <v>90</v>
      </c>
      <c r="I24" t="s">
        <v>12607</v>
      </c>
      <c r="J24" t="str">
        <f>$G24&amp;"-"&amp;$H24</f>
        <v>Maataloustuotanto-Tehostaminen</v>
      </c>
      <c r="K24" t="str">
        <f>$G24&amp;"-"&amp;$H24&amp;"-"&amp;$I24</f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>COUNTIF(L25:XFD25,"*.*")</f>
        <v>6</v>
      </c>
      <c r="G25" t="s">
        <v>7</v>
      </c>
      <c r="H25" t="s">
        <v>90</v>
      </c>
      <c r="I25" t="s">
        <v>12608</v>
      </c>
      <c r="J25" t="str">
        <f>$G25&amp;"-"&amp;$H25</f>
        <v>Maataloustuotanto-Tehostaminen</v>
      </c>
      <c r="K25" t="str">
        <f>$G25&amp;"-"&amp;$H25&amp;"-"&amp;$I25</f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>COUNTIF(L26:XFD26,"*.*")</f>
        <v>16</v>
      </c>
      <c r="G26" t="s">
        <v>7</v>
      </c>
      <c r="H26" t="s">
        <v>90</v>
      </c>
      <c r="I26" t="s">
        <v>100</v>
      </c>
      <c r="J26" t="str">
        <f>$G26&amp;"-"&amp;$H26</f>
        <v>Maataloustuotanto-Tehostaminen</v>
      </c>
      <c r="K26" t="str">
        <f>$G26&amp;"-"&amp;$H26&amp;"-"&amp;$I26</f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>COUNTIF(L27:XFD27,"*.*")</f>
        <v>18</v>
      </c>
      <c r="G27" t="s">
        <v>7</v>
      </c>
      <c r="H27" t="s">
        <v>12609</v>
      </c>
      <c r="I27" t="s">
        <v>12610</v>
      </c>
      <c r="J27" t="str">
        <f>$G27&amp;"-"&amp;$H27</f>
        <v>Maataloustuotanto-Tietojenkäsittely</v>
      </c>
      <c r="K27" t="str">
        <f>$G27&amp;"-"&amp;$H27&amp;"-"&amp;$I27</f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>COUNTIF(L28:XFD28,"*.*")</f>
        <v>10</v>
      </c>
      <c r="G28" t="s">
        <v>7</v>
      </c>
      <c r="H28" t="s">
        <v>12609</v>
      </c>
      <c r="I28" t="s">
        <v>112</v>
      </c>
      <c r="J28" t="str">
        <f>$G28&amp;"-"&amp;$H28</f>
        <v>Maataloustuotanto-Tietojenkäsittely</v>
      </c>
      <c r="K28" t="str">
        <f>$G28&amp;"-"&amp;$H28&amp;"-"&amp;$I28</f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>COUNTIF(L29:XFD29,"*.*")</f>
        <v>2</v>
      </c>
      <c r="G29" t="s">
        <v>7</v>
      </c>
      <c r="H29" t="s">
        <v>12611</v>
      </c>
      <c r="I29" t="s">
        <v>116</v>
      </c>
      <c r="J29" t="str">
        <f>$G29&amp;"-"&amp;$H29</f>
        <v>Maataloustuotanto-Tuotantojärjestelmät</v>
      </c>
      <c r="K29" t="str">
        <f>$G29&amp;"-"&amp;$H29&amp;"-"&amp;$I29</f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>COUNTIF(L30:XFD30,"*.*")</f>
        <v>17</v>
      </c>
      <c r="G30" t="s">
        <v>7</v>
      </c>
      <c r="H30" t="s">
        <v>12611</v>
      </c>
      <c r="I30" t="s">
        <v>12612</v>
      </c>
      <c r="J30" t="str">
        <f>$G30&amp;"-"&amp;$H30</f>
        <v>Maataloustuotanto-Tuotantojärjestelmät</v>
      </c>
      <c r="K30" t="str">
        <f>$G30&amp;"-"&amp;$H30&amp;"-"&amp;$I30</f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>COUNTIF(L31:XFD31,"*.*")</f>
        <v>3</v>
      </c>
      <c r="G31" t="s">
        <v>7</v>
      </c>
      <c r="H31" t="s">
        <v>127</v>
      </c>
      <c r="I31" t="s">
        <v>128</v>
      </c>
      <c r="J31" t="str">
        <f>$G31&amp;"-"&amp;$H31</f>
        <v>Maataloustuotanto-Tuotantoketju</v>
      </c>
      <c r="K31" t="str">
        <f>$G31&amp;"-"&amp;$H31&amp;"-"&amp;$I31</f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>COUNTIF(L32:XFD32,"*.*")</f>
        <v>4</v>
      </c>
      <c r="G32" t="s">
        <v>7</v>
      </c>
      <c r="H32" t="s">
        <v>131</v>
      </c>
      <c r="I32" t="s">
        <v>132</v>
      </c>
      <c r="J32" t="str">
        <f>$G32&amp;"-"&amp;$H32</f>
        <v>Maataloustuotanto-Tuotantopanokset</v>
      </c>
      <c r="K32" t="str">
        <f>$G32&amp;"-"&amp;$H32&amp;"-"&amp;$I32</f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>COUNTIF(L33:XFD33,"*.*")</f>
        <v>10</v>
      </c>
      <c r="G33" t="s">
        <v>7</v>
      </c>
      <c r="H33" t="s">
        <v>131</v>
      </c>
      <c r="I33" t="s">
        <v>12613</v>
      </c>
      <c r="J33" t="str">
        <f>$G33&amp;"-"&amp;$H33</f>
        <v>Maataloustuotanto-Tuotantopanokset</v>
      </c>
      <c r="K33" t="str">
        <f>$G33&amp;"-"&amp;$H33&amp;"-"&amp;$I33</f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>COUNTIF(L34:XFD34,"*.*")</f>
        <v>4</v>
      </c>
      <c r="G34" t="s">
        <v>7</v>
      </c>
      <c r="H34" t="s">
        <v>131</v>
      </c>
      <c r="I34" t="s">
        <v>12614</v>
      </c>
      <c r="J34" t="str">
        <f>$G34&amp;"-"&amp;$H34</f>
        <v>Maataloustuotanto-Tuotantopanokset</v>
      </c>
      <c r="K34" t="str">
        <f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>COUNTIF(L35:XFD35,"*.*")</f>
        <v>3</v>
      </c>
      <c r="G35" t="s">
        <v>7</v>
      </c>
      <c r="H35" t="s">
        <v>137</v>
      </c>
      <c r="I35" t="s">
        <v>12615</v>
      </c>
      <c r="J35" t="str">
        <f>$G35&amp;"-"&amp;$H35</f>
        <v>Maataloustuotanto-Tuotantotapatieto</v>
      </c>
      <c r="K35" t="str">
        <f>$G35&amp;"-"&amp;$H35&amp;"-"&amp;$I35</f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>COUNTIF(L36:XFD36,"*.*")</f>
        <v>3</v>
      </c>
      <c r="G36" t="s">
        <v>7</v>
      </c>
      <c r="H36" t="s">
        <v>137</v>
      </c>
      <c r="I36" t="s">
        <v>12616</v>
      </c>
      <c r="J36" t="str">
        <f>$G36&amp;"-"&amp;$H36</f>
        <v>Maataloustuotanto-Tuotantotapatieto</v>
      </c>
      <c r="K36" t="str">
        <f>$G36&amp;"-"&amp;$H36&amp;"-"&amp;$I36</f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>COUNTIF(L37:XFD37,"*.*")</f>
        <v>11</v>
      </c>
      <c r="G37" t="s">
        <v>7</v>
      </c>
      <c r="H37" t="s">
        <v>137</v>
      </c>
      <c r="I37" t="s">
        <v>12617</v>
      </c>
      <c r="J37" t="str">
        <f>$G37&amp;"-"&amp;$H37</f>
        <v>Maataloustuotanto-Tuotantotapatieto</v>
      </c>
      <c r="K37" t="str">
        <f>$G37&amp;"-"&amp;$H37&amp;"-"&amp;$I37</f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>COUNTIF(L38:XFD38,"*.*")</f>
        <v>3</v>
      </c>
      <c r="G38" t="s">
        <v>7</v>
      </c>
      <c r="H38" t="s">
        <v>143</v>
      </c>
      <c r="I38" t="s">
        <v>144</v>
      </c>
      <c r="J38" t="str">
        <f>$G38&amp;"-"&amp;$H38</f>
        <v>Maataloustuotanto-Tuotantotavat</v>
      </c>
      <c r="K38" t="str">
        <f>$G38&amp;"-"&amp;$H38&amp;"-"&amp;$I38</f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>COUNTIF(L39:XFD39,"*.*")</f>
        <v>10</v>
      </c>
      <c r="G39" t="s">
        <v>7</v>
      </c>
      <c r="H39" t="s">
        <v>143</v>
      </c>
      <c r="I39" t="s">
        <v>12618</v>
      </c>
      <c r="J39" t="str">
        <f>$G39&amp;"-"&amp;$H39</f>
        <v>Maataloustuotanto-Tuotantotavat</v>
      </c>
      <c r="K39" t="str">
        <f>$G39&amp;"-"&amp;$H39&amp;"-"&amp;$I39</f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>COUNTIF(L40:XFD40,"*.*")</f>
        <v>2</v>
      </c>
      <c r="G40" t="s">
        <v>7</v>
      </c>
      <c r="H40" t="s">
        <v>143</v>
      </c>
      <c r="I40" t="s">
        <v>146</v>
      </c>
      <c r="J40" t="str">
        <f>$G40&amp;"-"&amp;$H40</f>
        <v>Maataloustuotanto-Tuotantotavat</v>
      </c>
      <c r="K40" t="str">
        <f>$G40&amp;"-"&amp;$H40&amp;"-"&amp;$I40</f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>COUNTIF(L41:XFD41,"*.*")</f>
        <v>5</v>
      </c>
      <c r="G41" t="s">
        <v>7</v>
      </c>
      <c r="H41" t="s">
        <v>12619</v>
      </c>
      <c r="I41" t="s">
        <v>147</v>
      </c>
      <c r="J41" t="str">
        <f>$G41&amp;"-"&amp;$H41</f>
        <v>Maataloustuotanto-Työ</v>
      </c>
      <c r="K41" t="str">
        <f>$G41&amp;"-"&amp;$H41&amp;"-"&amp;$I41</f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>COUNTIF(L42:XFD42,"*.*")</f>
        <v>6</v>
      </c>
      <c r="G42" t="s">
        <v>149</v>
      </c>
      <c r="H42" t="s">
        <v>150</v>
      </c>
      <c r="I42" t="s">
        <v>151</v>
      </c>
      <c r="J42" t="str">
        <f>$G42&amp;"-"&amp;$H42</f>
        <v>Tekniikka-Alustaratkaisut</v>
      </c>
      <c r="K42" t="str">
        <f>$G42&amp;"-"&amp;$H42&amp;"-"&amp;$I42</f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>COUNTIF(L43:XFD43,"*.*")</f>
        <v>5</v>
      </c>
      <c r="G43" t="s">
        <v>149</v>
      </c>
      <c r="H43" t="s">
        <v>150</v>
      </c>
      <c r="I43" t="s">
        <v>157</v>
      </c>
      <c r="J43" t="str">
        <f>$G43&amp;"-"&amp;$H43</f>
        <v>Tekniikka-Alustaratkaisut</v>
      </c>
      <c r="K43" t="str">
        <f>$G43&amp;"-"&amp;$H43&amp;"-"&amp;$I43</f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>COUNTIF(L44:XFD44,"*.*")</f>
        <v>3</v>
      </c>
      <c r="G44" t="s">
        <v>149</v>
      </c>
      <c r="H44" t="s">
        <v>150</v>
      </c>
      <c r="I44" t="s">
        <v>12620</v>
      </c>
      <c r="J44" t="str">
        <f>$G44&amp;"-"&amp;$H44</f>
        <v>Tekniikka-Alustaratkaisut</v>
      </c>
      <c r="K44" t="str">
        <f>$G44&amp;"-"&amp;$H44&amp;"-"&amp;$I44</f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>COUNTIF(L45:XFD45,"*.*")</f>
        <v>3</v>
      </c>
      <c r="G45" t="s">
        <v>149</v>
      </c>
      <c r="H45" t="s">
        <v>150</v>
      </c>
      <c r="I45" t="s">
        <v>12621</v>
      </c>
      <c r="J45" t="str">
        <f>$G45&amp;"-"&amp;$H45</f>
        <v>Tekniikka-Alustaratkaisut</v>
      </c>
      <c r="K45" t="str">
        <f>$G45&amp;"-"&amp;$H45&amp;"-"&amp;$I45</f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>COUNTIF(L46:XFD46,"*.*")</f>
        <v>3</v>
      </c>
      <c r="G46" t="s">
        <v>149</v>
      </c>
      <c r="H46" t="s">
        <v>150</v>
      </c>
      <c r="I46" t="s">
        <v>12622</v>
      </c>
      <c r="J46" t="str">
        <f>$G46&amp;"-"&amp;$H46</f>
        <v>Tekniikka-Alustaratkaisut</v>
      </c>
      <c r="K46" t="str">
        <f>$G46&amp;"-"&amp;$H46&amp;"-"&amp;$I46</f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>COUNTIF(L47:XFD47,"*.*")</f>
        <v>2</v>
      </c>
      <c r="G47" t="s">
        <v>149</v>
      </c>
      <c r="H47" t="s">
        <v>12623</v>
      </c>
      <c r="I47" t="s">
        <v>159</v>
      </c>
      <c r="J47" t="str">
        <f>$G47&amp;"-"&amp;$H47</f>
        <v>Tekniikka-Laitejärjestelmät</v>
      </c>
      <c r="K47" t="str">
        <f>$G47&amp;"-"&amp;$H47&amp;"-"&amp;$I47</f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>COUNTIF(L48:XFD48,"*.*")</f>
        <v>1</v>
      </c>
      <c r="G48" t="s">
        <v>149</v>
      </c>
      <c r="H48" t="s">
        <v>12623</v>
      </c>
      <c r="I48" t="s">
        <v>12624</v>
      </c>
      <c r="J48" t="str">
        <f>$G48&amp;"-"&amp;$H48</f>
        <v>Tekniikka-Laitejärjestelmät</v>
      </c>
      <c r="K48" t="str">
        <f>$G48&amp;"-"&amp;$H48&amp;"-"&amp;$I48</f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>COUNTIF(L49:XFD49,"*.*")</f>
        <v>5</v>
      </c>
      <c r="G49" t="s">
        <v>149</v>
      </c>
      <c r="H49" t="s">
        <v>12623</v>
      </c>
      <c r="I49" t="s">
        <v>12625</v>
      </c>
      <c r="J49" t="str">
        <f>$G49&amp;"-"&amp;$H49</f>
        <v>Tekniikka-Laitejärjestelmät</v>
      </c>
      <c r="K49" t="str">
        <f>$G49&amp;"-"&amp;$H49&amp;"-"&amp;$I49</f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>COUNTIF(L50:XFD50,"*.*")</f>
        <v>5</v>
      </c>
      <c r="G50" t="s">
        <v>149</v>
      </c>
      <c r="H50" t="s">
        <v>12623</v>
      </c>
      <c r="I50" t="s">
        <v>164</v>
      </c>
      <c r="J50" t="str">
        <f>$G50&amp;"-"&amp;$H50</f>
        <v>Tekniikka-Laitejärjestelmät</v>
      </c>
      <c r="K50" t="str">
        <f>$G50&amp;"-"&amp;$H50&amp;"-"&amp;$I50</f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>COUNTIF(L51:XFD51,"*.*")</f>
        <v>2</v>
      </c>
      <c r="G51" t="s">
        <v>149</v>
      </c>
      <c r="H51" t="s">
        <v>12623</v>
      </c>
      <c r="I51" t="s">
        <v>168</v>
      </c>
      <c r="J51" t="str">
        <f>$G51&amp;"-"&amp;$H51</f>
        <v>Tekniikka-Laitejärjestelmät</v>
      </c>
      <c r="K51" t="str">
        <f>$G51&amp;"-"&amp;$H51&amp;"-"&amp;$I51</f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>COUNTIF(L52:XFD52,"*.*")</f>
        <v>1</v>
      </c>
      <c r="G52" t="s">
        <v>149</v>
      </c>
      <c r="H52" t="s">
        <v>12623</v>
      </c>
      <c r="I52" t="s">
        <v>12626</v>
      </c>
      <c r="J52" t="str">
        <f>$G52&amp;"-"&amp;$H52</f>
        <v>Tekniikka-Laitejärjestelmät</v>
      </c>
      <c r="K52" t="str">
        <f>$G52&amp;"-"&amp;$H52&amp;"-"&amp;$I52</f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>COUNTIF(L53:XFD53,"*.*")</f>
        <v>1</v>
      </c>
      <c r="G53" t="s">
        <v>149</v>
      </c>
      <c r="H53" t="s">
        <v>323</v>
      </c>
      <c r="I53" t="s">
        <v>324</v>
      </c>
      <c r="J53" t="str">
        <f>$G53&amp;"-"&amp;$H53</f>
        <v>Tekniikka-Ratkaisu/tuote</v>
      </c>
      <c r="K53" t="str">
        <f>$G53&amp;"-"&amp;$H53&amp;"-"&amp;$I53</f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>COUNTIF(L54:XFD54,"*.*")</f>
        <v>4</v>
      </c>
      <c r="G54" t="s">
        <v>149</v>
      </c>
      <c r="H54" t="s">
        <v>323</v>
      </c>
      <c r="I54" t="s">
        <v>325</v>
      </c>
      <c r="J54" t="str">
        <f>$G54&amp;"-"&amp;$H54</f>
        <v>Tekniikka-Ratkaisu/tuote</v>
      </c>
      <c r="K54" t="str">
        <f>$G54&amp;"-"&amp;$H54&amp;"-"&amp;$I54</f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>COUNTIF(L55:XFD55,"*.*")</f>
        <v>1</v>
      </c>
      <c r="G55" t="s">
        <v>149</v>
      </c>
      <c r="H55" t="s">
        <v>323</v>
      </c>
      <c r="I55" t="s">
        <v>326</v>
      </c>
      <c r="J55" t="str">
        <f>$G55&amp;"-"&amp;$H55</f>
        <v>Tekniikka-Ratkaisu/tuote</v>
      </c>
      <c r="K55" t="str">
        <f>$G55&amp;"-"&amp;$H55&amp;"-"&amp;$I55</f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>COUNTIF(L56:XFD56,"*.*")</f>
        <v>3</v>
      </c>
      <c r="G56" t="s">
        <v>149</v>
      </c>
      <c r="H56" t="s">
        <v>323</v>
      </c>
      <c r="I56" t="s">
        <v>327</v>
      </c>
      <c r="J56" t="str">
        <f>$G56&amp;"-"&amp;$H56</f>
        <v>Tekniikka-Ratkaisu/tuote</v>
      </c>
      <c r="K56" t="str">
        <f>$G56&amp;"-"&amp;$H56&amp;"-"&amp;$I56</f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>COUNTIF(L57:XFD57,"*.*")</f>
        <v>1</v>
      </c>
      <c r="G57" t="s">
        <v>149</v>
      </c>
      <c r="H57" t="s">
        <v>323</v>
      </c>
      <c r="I57" t="s">
        <v>328</v>
      </c>
      <c r="J57" t="str">
        <f>$G57&amp;"-"&amp;$H57</f>
        <v>Tekniikka-Ratkaisu/tuote</v>
      </c>
      <c r="K57" t="str">
        <f>$G57&amp;"-"&amp;$H57&amp;"-"&amp;$I57</f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>COUNTIF(L58:XFD58,"*.*")</f>
        <v>3</v>
      </c>
      <c r="G58" t="s">
        <v>149</v>
      </c>
      <c r="H58" t="s">
        <v>323</v>
      </c>
      <c r="I58" t="s">
        <v>329</v>
      </c>
      <c r="J58" t="str">
        <f>$G58&amp;"-"&amp;$H58</f>
        <v>Tekniikka-Ratkaisu/tuote</v>
      </c>
      <c r="K58" t="str">
        <f>$G58&amp;"-"&amp;$H58&amp;"-"&amp;$I58</f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>COUNTIF(L59:XFD59,"*.*")</f>
        <v>1</v>
      </c>
      <c r="G59" t="s">
        <v>149</v>
      </c>
      <c r="H59" t="s">
        <v>323</v>
      </c>
      <c r="I59" t="s">
        <v>12627</v>
      </c>
      <c r="J59" t="str">
        <f>$G59&amp;"-"&amp;$H59</f>
        <v>Tekniikka-Ratkaisu/tuote</v>
      </c>
      <c r="K59" t="str">
        <f>$G59&amp;"-"&amp;$H59&amp;"-"&amp;$I59</f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>COUNTIF(L60:XFD60,"*.*")</f>
        <v>1</v>
      </c>
      <c r="G60" t="s">
        <v>149</v>
      </c>
      <c r="H60" t="s">
        <v>323</v>
      </c>
      <c r="I60" t="s">
        <v>330</v>
      </c>
      <c r="J60" t="str">
        <f>$G60&amp;"-"&amp;$H60</f>
        <v>Tekniikka-Ratkaisu/tuote</v>
      </c>
      <c r="K60" t="str">
        <f>$G60&amp;"-"&amp;$H60&amp;"-"&amp;$I60</f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>COUNTIF(L61:XFD61,"*.*")</f>
        <v>1</v>
      </c>
      <c r="G61" t="s">
        <v>149</v>
      </c>
      <c r="H61" t="s">
        <v>323</v>
      </c>
      <c r="I61" t="s">
        <v>331</v>
      </c>
      <c r="J61" t="str">
        <f>$G61&amp;"-"&amp;$H61</f>
        <v>Tekniikka-Ratkaisu/tuote</v>
      </c>
      <c r="K61" t="str">
        <f>$G61&amp;"-"&amp;$H61&amp;"-"&amp;$I61</f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>COUNTIF(L62:XFD62,"*.*")</f>
        <v>7</v>
      </c>
      <c r="G62" t="s">
        <v>149</v>
      </c>
      <c r="H62" t="s">
        <v>323</v>
      </c>
      <c r="I62" t="s">
        <v>332</v>
      </c>
      <c r="J62" t="str">
        <f>$G62&amp;"-"&amp;$H62</f>
        <v>Tekniikka-Ratkaisu/tuote</v>
      </c>
      <c r="K62" t="str">
        <f>$G62&amp;"-"&amp;$H62&amp;"-"&amp;$I62</f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>COUNTIF(L63:XFD63,"*.*")</f>
        <v>6</v>
      </c>
      <c r="G63" t="s">
        <v>149</v>
      </c>
      <c r="H63" t="s">
        <v>170</v>
      </c>
      <c r="I63" t="s">
        <v>171</v>
      </c>
      <c r="J63" t="str">
        <f>$G63&amp;"-"&amp;$H63</f>
        <v>Tekniikka-Standardi</v>
      </c>
      <c r="K63" t="str">
        <f>$G63&amp;"-"&amp;$H63&amp;"-"&amp;$I63</f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>COUNTIF(L64:XFD64,"*.*")</f>
        <v>15</v>
      </c>
      <c r="G64" t="s">
        <v>149</v>
      </c>
      <c r="H64" t="s">
        <v>170</v>
      </c>
      <c r="I64" t="s">
        <v>176</v>
      </c>
      <c r="J64" t="str">
        <f>$G64&amp;"-"&amp;$H64</f>
        <v>Tekniikka-Standardi</v>
      </c>
      <c r="K64" t="str">
        <f>$G64&amp;"-"&amp;$H64&amp;"-"&amp;$I64</f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>COUNTIF(L65:XFD65,"*.*")</f>
        <v>7</v>
      </c>
      <c r="G65" t="s">
        <v>149</v>
      </c>
      <c r="H65" t="s">
        <v>170</v>
      </c>
      <c r="I65" t="s">
        <v>183</v>
      </c>
      <c r="J65" t="str">
        <f>$G65&amp;"-"&amp;$H65</f>
        <v>Tekniikka-Standardi</v>
      </c>
      <c r="K65" t="str">
        <f>$G65&amp;"-"&amp;$H65&amp;"-"&amp;$I65</f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>COUNTIF(L66:XFD66,"*.*")</f>
        <v>9</v>
      </c>
      <c r="G66" t="s">
        <v>149</v>
      </c>
      <c r="H66" t="s">
        <v>187</v>
      </c>
      <c r="I66" t="s">
        <v>12628</v>
      </c>
      <c r="J66" t="str">
        <f>$G66&amp;"-"&amp;$H66</f>
        <v>Tekniikka-Teknologia</v>
      </c>
      <c r="K66" t="str">
        <f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>COUNTIF(L67:XFD67,"*.*")</f>
        <v>2</v>
      </c>
      <c r="G67" t="s">
        <v>149</v>
      </c>
      <c r="H67" t="s">
        <v>187</v>
      </c>
      <c r="I67" t="s">
        <v>191</v>
      </c>
      <c r="J67" t="str">
        <f>$G67&amp;"-"&amp;$H67</f>
        <v>Tekniikka-Teknologia</v>
      </c>
      <c r="K67" t="str">
        <f>$G67&amp;"-"&amp;$H67&amp;"-"&amp;$I67</f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>COUNTIF(L68:XFD68,"*.*")</f>
        <v>6</v>
      </c>
      <c r="G68" t="s">
        <v>149</v>
      </c>
      <c r="H68" t="s">
        <v>187</v>
      </c>
      <c r="I68" t="s">
        <v>192</v>
      </c>
      <c r="J68" t="str">
        <f>$G68&amp;"-"&amp;$H68</f>
        <v>Tekniikka-Teknologia</v>
      </c>
      <c r="K68" t="str">
        <f>$G68&amp;"-"&amp;$H68&amp;"-"&amp;$I68</f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>COUNTIF(L69:XFD69,"*.*")</f>
        <v>5</v>
      </c>
      <c r="G69" t="s">
        <v>149</v>
      </c>
      <c r="H69" t="s">
        <v>187</v>
      </c>
      <c r="I69" t="s">
        <v>12629</v>
      </c>
      <c r="J69" t="str">
        <f>$G69&amp;"-"&amp;$H69</f>
        <v>Tekniikka-Teknologia</v>
      </c>
      <c r="K69" t="str">
        <f>$G69&amp;"-"&amp;$H69&amp;"-"&amp;$I69</f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>COUNTIF(L70:XFD70,"*.*")</f>
        <v>1</v>
      </c>
      <c r="G70" t="s">
        <v>149</v>
      </c>
      <c r="H70" t="s">
        <v>187</v>
      </c>
      <c r="I70" t="s">
        <v>196</v>
      </c>
      <c r="J70" t="str">
        <f>$G70&amp;"-"&amp;$H70</f>
        <v>Tekniikka-Teknologia</v>
      </c>
      <c r="K70" t="str">
        <f>$G70&amp;"-"&amp;$H70&amp;"-"&amp;$I70</f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>COUNTIF(L71:XFD71,"*.*")</f>
        <v>13</v>
      </c>
      <c r="G71" t="s">
        <v>149</v>
      </c>
      <c r="H71" t="s">
        <v>187</v>
      </c>
      <c r="I71" t="s">
        <v>198</v>
      </c>
      <c r="J71" t="str">
        <f>$G71&amp;"-"&amp;$H71</f>
        <v>Tekniikka-Teknologia</v>
      </c>
      <c r="K71" t="str">
        <f>$G71&amp;"-"&amp;$H71&amp;"-"&amp;$I71</f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>COUNTIF(L72:XFD72,"*.*")</f>
        <v>1</v>
      </c>
      <c r="G72" t="s">
        <v>149</v>
      </c>
      <c r="H72" t="s">
        <v>187</v>
      </c>
      <c r="I72" t="s">
        <v>12630</v>
      </c>
      <c r="J72" t="str">
        <f>$G72&amp;"-"&amp;$H72</f>
        <v>Tekniikka-Teknologia</v>
      </c>
      <c r="K72" t="str">
        <f>$G72&amp;"-"&amp;$H72&amp;"-"&amp;$I72</f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>COUNTIF(L73:XFD73,"*.*")</f>
        <v>1</v>
      </c>
      <c r="G73" t="s">
        <v>149</v>
      </c>
      <c r="H73" t="s">
        <v>187</v>
      </c>
      <c r="I73" t="s">
        <v>204</v>
      </c>
      <c r="J73" t="str">
        <f>$G73&amp;"-"&amp;$H73</f>
        <v>Tekniikka-Teknologia</v>
      </c>
      <c r="K73" t="str">
        <f>$G73&amp;"-"&amp;$H73&amp;"-"&amp;$I73</f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>COUNTIF(L74:XFD74,"*.*")</f>
        <v>11</v>
      </c>
      <c r="G74" t="s">
        <v>149</v>
      </c>
      <c r="H74" t="s">
        <v>187</v>
      </c>
      <c r="I74" t="s">
        <v>205</v>
      </c>
      <c r="J74" t="str">
        <f>$G74&amp;"-"&amp;$H74</f>
        <v>Tekniikka-Teknologia</v>
      </c>
      <c r="K74" t="str">
        <f>$G74&amp;"-"&amp;$H74&amp;"-"&amp;$I74</f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>COUNTIF(L75:XFD75,"*.*")</f>
        <v>4</v>
      </c>
      <c r="G75" t="s">
        <v>149</v>
      </c>
      <c r="H75" s="11" t="s">
        <v>208</v>
      </c>
      <c r="I75" s="11" t="s">
        <v>12631</v>
      </c>
      <c r="J75" t="str">
        <f>$G75&amp;"-"&amp;$H75</f>
        <v>Tekniikka-Teknologiasovellus</v>
      </c>
      <c r="K75" t="str">
        <f>$G75&amp;"-"&amp;$H75&amp;"-"&amp;$I75</f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>COUNTIF(L76:XFD76,"*.*")</f>
        <v>21</v>
      </c>
      <c r="G76" t="s">
        <v>149</v>
      </c>
      <c r="H76" t="s">
        <v>208</v>
      </c>
      <c r="I76" t="s">
        <v>12632</v>
      </c>
      <c r="J76" t="str">
        <f>$G76&amp;"-"&amp;$H76</f>
        <v>Tekniikka-Teknologiasovellus</v>
      </c>
      <c r="K76" t="str">
        <f>$G76&amp;"-"&amp;$H76&amp;"-"&amp;$I76</f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>COUNTIF(L77:XFD77,"*.*")</f>
        <v>3</v>
      </c>
      <c r="G77" t="s">
        <v>149</v>
      </c>
      <c r="H77" t="s">
        <v>208</v>
      </c>
      <c r="I77" t="s">
        <v>211</v>
      </c>
      <c r="J77" t="str">
        <f>$G77&amp;"-"&amp;$H77</f>
        <v>Tekniikka-Teknologiasovellus</v>
      </c>
      <c r="K77" t="str">
        <f>$G77&amp;"-"&amp;$H77&amp;"-"&amp;$I77</f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>COUNTIF(L78:XFD78,"*.*")</f>
        <v>2</v>
      </c>
      <c r="G78" t="s">
        <v>149</v>
      </c>
      <c r="H78" t="s">
        <v>208</v>
      </c>
      <c r="I78" t="s">
        <v>12633</v>
      </c>
      <c r="J78" t="str">
        <f>$G78&amp;"-"&amp;$H78</f>
        <v>Tekniikka-Teknologiasovellus</v>
      </c>
      <c r="K78" t="str">
        <f>$G78&amp;"-"&amp;$H78&amp;"-"&amp;$I78</f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>COUNTIF(L79:XFD79,"*.*")</f>
        <v>14</v>
      </c>
      <c r="G79" t="s">
        <v>149</v>
      </c>
      <c r="H79" t="s">
        <v>208</v>
      </c>
      <c r="I79" t="s">
        <v>213</v>
      </c>
      <c r="J79" t="str">
        <f>$G79&amp;"-"&amp;$H79</f>
        <v>Tekniikka-Teknologiasovellus</v>
      </c>
      <c r="K79" t="str">
        <f>$G79&amp;"-"&amp;$H79&amp;"-"&amp;$I79</f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>COUNTIF(L80:XFD80,"*.*")</f>
        <v>8</v>
      </c>
      <c r="G80" t="s">
        <v>149</v>
      </c>
      <c r="H80" t="s">
        <v>219</v>
      </c>
      <c r="I80" t="s">
        <v>220</v>
      </c>
      <c r="J80" t="str">
        <f>$G80&amp;"-"&amp;$H80</f>
        <v>Tekniikka-Teknologioiden omaksunta</v>
      </c>
      <c r="K80" t="str">
        <f>$G80&amp;"-"&amp;$H80&amp;"-"&amp;$I80</f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>COUNTIF(L81:XFD81,"*.*")</f>
        <v>5</v>
      </c>
      <c r="G81" t="s">
        <v>149</v>
      </c>
      <c r="H81" t="s">
        <v>219</v>
      </c>
      <c r="I81" t="s">
        <v>222</v>
      </c>
      <c r="J81" t="str">
        <f>$G81&amp;"-"&amp;$H81</f>
        <v>Tekniikka-Teknologioiden omaksunta</v>
      </c>
      <c r="K81" t="str">
        <f>$G81&amp;"-"&amp;$H81&amp;"-"&amp;$I81</f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>COUNTIF(L82:XFD82,"*.*")</f>
        <v>12</v>
      </c>
      <c r="G82" t="s">
        <v>149</v>
      </c>
      <c r="H82" t="s">
        <v>219</v>
      </c>
      <c r="I82" t="s">
        <v>224</v>
      </c>
      <c r="J82" t="str">
        <f>$G82&amp;"-"&amp;$H82</f>
        <v>Tekniikka-Teknologioiden omaksunta</v>
      </c>
      <c r="K82" t="str">
        <f>$G82&amp;"-"&amp;$H82&amp;"-"&amp;$I82</f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>COUNTIF(L83:XFD83,"*.*")</f>
        <v>25</v>
      </c>
      <c r="G83" t="s">
        <v>149</v>
      </c>
      <c r="H83" t="s">
        <v>219</v>
      </c>
      <c r="I83" t="s">
        <v>12634</v>
      </c>
      <c r="J83" t="str">
        <f>$G83&amp;"-"&amp;$H83</f>
        <v>Tekniikka-Teknologioiden omaksunta</v>
      </c>
      <c r="K83" t="str">
        <f>$G83&amp;"-"&amp;$H83&amp;"-"&amp;$I83</f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>COUNTIF(L84:XFD84,"*.*")</f>
        <v>4</v>
      </c>
      <c r="G84" t="s">
        <v>149</v>
      </c>
      <c r="H84" t="s">
        <v>219</v>
      </c>
      <c r="I84" t="s">
        <v>12635</v>
      </c>
      <c r="J84" t="str">
        <f>$G84&amp;"-"&amp;$H84</f>
        <v>Tekniikka-Teknologioiden omaksunta</v>
      </c>
      <c r="K84" t="str">
        <f>$G84&amp;"-"&amp;$H84&amp;"-"&amp;$I84</f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>COUNTIF(L85:XFD85,"*.*")</f>
        <v>16</v>
      </c>
      <c r="G85" t="s">
        <v>149</v>
      </c>
      <c r="H85" t="s">
        <v>219</v>
      </c>
      <c r="I85" t="s">
        <v>229</v>
      </c>
      <c r="J85" t="str">
        <f>$G85&amp;"-"&amp;$H85</f>
        <v>Tekniikka-Teknologioiden omaksunta</v>
      </c>
      <c r="K85" t="str">
        <f>$G85&amp;"-"&amp;$H85&amp;"-"&amp;$I85</f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>COUNTIF(L86:XFD86,"*.*")</f>
        <v>14</v>
      </c>
      <c r="G86" t="s">
        <v>149</v>
      </c>
      <c r="H86" t="s">
        <v>12609</v>
      </c>
      <c r="I86" t="s">
        <v>231</v>
      </c>
      <c r="J86" t="str">
        <f>$G86&amp;"-"&amp;$H86</f>
        <v>Tekniikka-Tietojenkäsittely</v>
      </c>
      <c r="K86" t="str">
        <f>$G86&amp;"-"&amp;$H86&amp;"-"&amp;$I86</f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>COUNTIF(L87:XFD87,"*.*")</f>
        <v>3</v>
      </c>
      <c r="G87" t="s">
        <v>149</v>
      </c>
      <c r="H87" t="s">
        <v>12609</v>
      </c>
      <c r="I87" t="s">
        <v>12636</v>
      </c>
      <c r="J87" t="str">
        <f>$G87&amp;"-"&amp;$H87</f>
        <v>Tekniikka-Tietojenkäsittely</v>
      </c>
      <c r="K87" t="str">
        <f>$G87&amp;"-"&amp;$H87&amp;"-"&amp;$I87</f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>COUNTIF(L88:XFD88,"*.*")</f>
        <v>7</v>
      </c>
      <c r="G88" t="s">
        <v>149</v>
      </c>
      <c r="H88" t="s">
        <v>12609</v>
      </c>
      <c r="I88" t="s">
        <v>233</v>
      </c>
      <c r="J88" t="str">
        <f>$G88&amp;"-"&amp;$H88</f>
        <v>Tekniikka-Tietojenkäsittely</v>
      </c>
      <c r="K88" t="str">
        <f>$G88&amp;"-"&amp;$H88&amp;"-"&amp;$I88</f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>COUNTIF(L89:XFD89,"*.*")</f>
        <v>12</v>
      </c>
      <c r="G89" t="s">
        <v>149</v>
      </c>
      <c r="H89" t="s">
        <v>12609</v>
      </c>
      <c r="I89" t="s">
        <v>234</v>
      </c>
      <c r="J89" t="str">
        <f>$G89&amp;"-"&amp;$H89</f>
        <v>Tekniikka-Tietojenkäsittely</v>
      </c>
      <c r="K89" t="str">
        <f>$G89&amp;"-"&amp;$H89&amp;"-"&amp;$I89</f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>COUNTIF(L90:XFD90,"*.*")</f>
        <v>3</v>
      </c>
      <c r="G90" t="s">
        <v>149</v>
      </c>
      <c r="H90" t="s">
        <v>12609</v>
      </c>
      <c r="I90" t="s">
        <v>235</v>
      </c>
      <c r="J90" t="str">
        <f>$G90&amp;"-"&amp;$H90</f>
        <v>Tekniikka-Tietojenkäsittely</v>
      </c>
      <c r="K90" t="str">
        <f>$G90&amp;"-"&amp;$H90&amp;"-"&amp;$I90</f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>COUNTIF(L91:XFD91,"*.*")</f>
        <v>3</v>
      </c>
      <c r="G91" t="s">
        <v>149</v>
      </c>
      <c r="H91" t="s">
        <v>12609</v>
      </c>
      <c r="I91" t="s">
        <v>236</v>
      </c>
      <c r="J91" t="str">
        <f>$G91&amp;"-"&amp;$H91</f>
        <v>Tekniikka-Tietojenkäsittely</v>
      </c>
      <c r="K91" t="str">
        <f>$G91&amp;"-"&amp;$H91&amp;"-"&amp;$I91</f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>COUNTIF(L92:XFD92,"*.*")</f>
        <v>8</v>
      </c>
      <c r="G92" t="s">
        <v>149</v>
      </c>
      <c r="H92" t="s">
        <v>12609</v>
      </c>
      <c r="I92" t="s">
        <v>12637</v>
      </c>
      <c r="J92" t="str">
        <f>$G92&amp;"-"&amp;$H92</f>
        <v>Tekniikka-Tietojenkäsittely</v>
      </c>
      <c r="K92" t="str">
        <f>$G92&amp;"-"&amp;$H92&amp;"-"&amp;$I92</f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>COUNTIF(L93:XFD93,"*.*")</f>
        <v>7</v>
      </c>
      <c r="G93" t="s">
        <v>149</v>
      </c>
      <c r="H93" t="s">
        <v>12609</v>
      </c>
      <c r="I93" t="s">
        <v>12638</v>
      </c>
      <c r="J93" t="str">
        <f>$G93&amp;"-"&amp;$H93</f>
        <v>Tekniikka-Tietojenkäsittely</v>
      </c>
      <c r="K93" t="str">
        <f>$G93&amp;"-"&amp;$H93&amp;"-"&amp;$I93</f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>COUNTIF(L94:XFD94,"*.*")</f>
        <v>2</v>
      </c>
      <c r="G94" t="s">
        <v>149</v>
      </c>
      <c r="H94" t="s">
        <v>12609</v>
      </c>
      <c r="I94" t="s">
        <v>239</v>
      </c>
      <c r="J94" t="str">
        <f>$G94&amp;"-"&amp;$H94</f>
        <v>Tekniikka-Tietojenkäsittely</v>
      </c>
      <c r="K94" t="str">
        <f>$G94&amp;"-"&amp;$H94&amp;"-"&amp;$I94</f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>COUNTIF(L95:XFD95,"*.*")</f>
        <v>4</v>
      </c>
      <c r="G95" t="s">
        <v>149</v>
      </c>
      <c r="H95" t="s">
        <v>12609</v>
      </c>
      <c r="I95" t="s">
        <v>240</v>
      </c>
      <c r="J95" t="str">
        <f>$G95&amp;"-"&amp;$H95</f>
        <v>Tekniikka-Tietojenkäsittely</v>
      </c>
      <c r="K95" t="str">
        <f>$G95&amp;"-"&amp;$H95&amp;"-"&amp;$I95</f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>COUNTIF(L96:XFD96,"*.*")</f>
        <v>5</v>
      </c>
      <c r="G96" t="s">
        <v>149</v>
      </c>
      <c r="H96" t="s">
        <v>12609</v>
      </c>
      <c r="I96" t="s">
        <v>241</v>
      </c>
      <c r="J96" t="str">
        <f>$G96&amp;"-"&amp;$H96</f>
        <v>Tekniikka-Tietojenkäsittely</v>
      </c>
      <c r="K96" t="str">
        <f>$G96&amp;"-"&amp;$H96&amp;"-"&amp;$I96</f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>COUNTIF(L97:XFD97,"*.*")</f>
        <v>5</v>
      </c>
      <c r="G97" t="s">
        <v>149</v>
      </c>
      <c r="H97" t="s">
        <v>12609</v>
      </c>
      <c r="I97" t="s">
        <v>242</v>
      </c>
      <c r="J97" t="str">
        <f>$G97&amp;"-"&amp;$H97</f>
        <v>Tekniikka-Tietojenkäsittely</v>
      </c>
      <c r="K97" t="str">
        <f>$G97&amp;"-"&amp;$H97&amp;"-"&amp;$I97</f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>COUNTIF(L98:XFD98,"*.*")</f>
        <v>3</v>
      </c>
      <c r="G98" t="s">
        <v>149</v>
      </c>
      <c r="H98" t="s">
        <v>12609</v>
      </c>
      <c r="I98" t="s">
        <v>243</v>
      </c>
      <c r="J98" t="str">
        <f>$G98&amp;"-"&amp;$H98</f>
        <v>Tekniikka-Tietojenkäsittely</v>
      </c>
      <c r="K98" t="str">
        <f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>COUNTIF(L99:XFD99,"*.*")</f>
        <v>1</v>
      </c>
      <c r="G99" t="s">
        <v>149</v>
      </c>
      <c r="H99" t="s">
        <v>12609</v>
      </c>
      <c r="I99" t="s">
        <v>244</v>
      </c>
      <c r="J99" t="str">
        <f>$G99&amp;"-"&amp;$H99</f>
        <v>Tekniikka-Tietojenkäsittely</v>
      </c>
      <c r="K99" t="str">
        <f>$G99&amp;"-"&amp;$H99&amp;"-"&amp;$I99</f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>COUNTIF(L100:XFD100,"*.*")</f>
        <v>3</v>
      </c>
      <c r="G100" t="s">
        <v>149</v>
      </c>
      <c r="H100" t="s">
        <v>12609</v>
      </c>
      <c r="I100" t="s">
        <v>245</v>
      </c>
      <c r="J100" t="str">
        <f>$G100&amp;"-"&amp;$H100</f>
        <v>Tekniikka-Tietojenkäsittely</v>
      </c>
      <c r="K100" t="str">
        <f>$G100&amp;"-"&amp;$H100&amp;"-"&amp;$I100</f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>COUNTIF(L101:XFD101,"*.*")</f>
        <v>12</v>
      </c>
      <c r="G101" t="s">
        <v>149</v>
      </c>
      <c r="H101" t="s">
        <v>12609</v>
      </c>
      <c r="I101" t="s">
        <v>247</v>
      </c>
      <c r="J101" t="str">
        <f>$G101&amp;"-"&amp;$H101</f>
        <v>Tekniikka-Tietojenkäsittely</v>
      </c>
      <c r="K101" t="str">
        <f>$G101&amp;"-"&amp;$H101&amp;"-"&amp;$I101</f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>COUNTIF(L102:XFD102,"*.*")</f>
        <v>2</v>
      </c>
      <c r="G102" t="s">
        <v>149</v>
      </c>
      <c r="H102" t="s">
        <v>12609</v>
      </c>
      <c r="I102" t="s">
        <v>249</v>
      </c>
      <c r="J102" t="str">
        <f>$G102&amp;"-"&amp;$H102</f>
        <v>Tekniikka-Tietojenkäsittely</v>
      </c>
      <c r="K102" t="str">
        <f>$G102&amp;"-"&amp;$H102&amp;"-"&amp;$I102</f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>COUNTIF(L103:XFD103,"*.*")</f>
        <v>3</v>
      </c>
      <c r="G103" t="s">
        <v>149</v>
      </c>
      <c r="H103" t="s">
        <v>12609</v>
      </c>
      <c r="I103" t="s">
        <v>251</v>
      </c>
      <c r="J103" t="str">
        <f>$G103&amp;"-"&amp;$H103</f>
        <v>Tekniikka-Tietojenkäsittely</v>
      </c>
      <c r="K103" t="str">
        <f>$G103&amp;"-"&amp;$H103&amp;"-"&amp;$I103</f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>COUNTIF(L104:XFD104,"*.*")</f>
        <v>11</v>
      </c>
      <c r="G104" t="s">
        <v>149</v>
      </c>
      <c r="H104" t="s">
        <v>12609</v>
      </c>
      <c r="I104" t="s">
        <v>252</v>
      </c>
      <c r="J104" t="str">
        <f>$G104&amp;"-"&amp;$H104</f>
        <v>Tekniikka-Tietojenkäsittely</v>
      </c>
      <c r="K104" t="str">
        <f>$G104&amp;"-"&amp;$H104&amp;"-"&amp;$I104</f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>COUNTIF(L105:XFD105,"*.*")</f>
        <v>1</v>
      </c>
      <c r="G105" t="s">
        <v>149</v>
      </c>
      <c r="H105" t="s">
        <v>12609</v>
      </c>
      <c r="I105" t="s">
        <v>253</v>
      </c>
      <c r="J105" t="str">
        <f>$G105&amp;"-"&amp;$H105</f>
        <v>Tekniikka-Tietojenkäsittely</v>
      </c>
      <c r="K105" t="str">
        <f>$G105&amp;"-"&amp;$H105&amp;"-"&amp;$I105</f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>COUNTIF(L106:XFD106,"*.*")</f>
        <v>16</v>
      </c>
      <c r="G106" t="s">
        <v>149</v>
      </c>
      <c r="H106" t="s">
        <v>12609</v>
      </c>
      <c r="I106" t="s">
        <v>12639</v>
      </c>
      <c r="J106" t="str">
        <f>$G106&amp;"-"&amp;$H106</f>
        <v>Tekniikka-Tietojenkäsittely</v>
      </c>
      <c r="K106" t="str">
        <f>$G106&amp;"-"&amp;$H106&amp;"-"&amp;$I106</f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>COUNTIF(L107:XFD107,"*.*")</f>
        <v>4</v>
      </c>
      <c r="G107" t="s">
        <v>149</v>
      </c>
      <c r="H107" t="s">
        <v>12609</v>
      </c>
      <c r="I107" t="s">
        <v>254</v>
      </c>
      <c r="J107" t="str">
        <f>$G107&amp;"-"&amp;$H107</f>
        <v>Tekniikka-Tietojenkäsittely</v>
      </c>
      <c r="K107" t="str">
        <f>$G107&amp;"-"&amp;$H107&amp;"-"&amp;$I107</f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>COUNTIF(L108:XFD108,"*.*")</f>
        <v>1</v>
      </c>
      <c r="G108" t="s">
        <v>149</v>
      </c>
      <c r="H108" t="s">
        <v>12609</v>
      </c>
      <c r="I108" t="s">
        <v>256</v>
      </c>
      <c r="J108" t="str">
        <f>$G108&amp;"-"&amp;$H108</f>
        <v>Tekniikka-Tietojenkäsittely</v>
      </c>
      <c r="K108" t="str">
        <f>$G108&amp;"-"&amp;$H108&amp;"-"&amp;$I108</f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>COUNTIF(L109:XFD109,"*.*")</f>
        <v>5</v>
      </c>
      <c r="G109" t="s">
        <v>149</v>
      </c>
      <c r="H109" t="s">
        <v>12609</v>
      </c>
      <c r="I109" t="s">
        <v>12640</v>
      </c>
      <c r="J109" t="str">
        <f>$G109&amp;"-"&amp;$H109</f>
        <v>Tekniikka-Tietojenkäsittely</v>
      </c>
      <c r="K109" t="str">
        <f>$G109&amp;"-"&amp;$H109&amp;"-"&amp;$I109</f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>COUNTIF(L110:XFD110,"*.*")</f>
        <v>2</v>
      </c>
      <c r="G110" t="s">
        <v>149</v>
      </c>
      <c r="H110" t="s">
        <v>12609</v>
      </c>
      <c r="I110" t="s">
        <v>12641</v>
      </c>
      <c r="J110" t="str">
        <f>$G110&amp;"-"&amp;$H110</f>
        <v>Tekniikka-Tietojenkäsittely</v>
      </c>
      <c r="K110" t="str">
        <f>$G110&amp;"-"&amp;$H110&amp;"-"&amp;$I110</f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>COUNTIF(L111:XFD111,"*.*")</f>
        <v>3</v>
      </c>
      <c r="G111" t="s">
        <v>149</v>
      </c>
      <c r="H111" t="s">
        <v>12609</v>
      </c>
      <c r="I111" t="s">
        <v>12642</v>
      </c>
      <c r="J111" t="str">
        <f>$G111&amp;"-"&amp;$H111</f>
        <v>Tekniikka-Tietojenkäsittely</v>
      </c>
      <c r="K111" t="str">
        <f>$G111&amp;"-"&amp;$H111&amp;"-"&amp;$I111</f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>COUNTIF(L112:XFD112,"*.*")</f>
        <v>1</v>
      </c>
      <c r="G112" t="s">
        <v>149</v>
      </c>
      <c r="H112" t="s">
        <v>12643</v>
      </c>
      <c r="I112" t="s">
        <v>12644</v>
      </c>
      <c r="J112" t="str">
        <f>$G112&amp;"-"&amp;$H112</f>
        <v>Tekniikka-Tietojärjestelmät</v>
      </c>
      <c r="K112" t="str">
        <f>$G112&amp;"-"&amp;$H112&amp;"-"&amp;$I112</f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>COUNTIF(L113:XFD113,"*.*")</f>
        <v>8</v>
      </c>
      <c r="G113" t="s">
        <v>149</v>
      </c>
      <c r="H113" t="s">
        <v>12643</v>
      </c>
      <c r="I113" t="s">
        <v>12645</v>
      </c>
      <c r="J113" t="str">
        <f>$G113&amp;"-"&amp;$H113</f>
        <v>Tekniikka-Tietojärjestelmät</v>
      </c>
      <c r="K113" t="str">
        <f>$G113&amp;"-"&amp;$H113&amp;"-"&amp;$I113</f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>COUNTIF(L114:XFD114,"*.*")</f>
        <v>1</v>
      </c>
      <c r="G114" t="s">
        <v>149</v>
      </c>
      <c r="H114" t="s">
        <v>12643</v>
      </c>
      <c r="I114" t="s">
        <v>12646</v>
      </c>
      <c r="J114" t="str">
        <f>$G114&amp;"-"&amp;$H114</f>
        <v>Tekniikka-Tietojärjestelmät</v>
      </c>
      <c r="K114" t="str">
        <f>$G114&amp;"-"&amp;$H114&amp;"-"&amp;$I114</f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>COUNTIF(L115:XFD115,"*.*")</f>
        <v>7</v>
      </c>
      <c r="G115" t="s">
        <v>149</v>
      </c>
      <c r="H115" t="s">
        <v>12643</v>
      </c>
      <c r="I115" t="s">
        <v>12647</v>
      </c>
      <c r="J115" t="str">
        <f>$G115&amp;"-"&amp;$H115</f>
        <v>Tekniikka-Tietojärjestelmät</v>
      </c>
      <c r="K115" t="str">
        <f>$G115&amp;"-"&amp;$H115&amp;"-"&amp;$I115</f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>COUNTIF(L116:XFD116,"*.*")</f>
        <v>5</v>
      </c>
      <c r="G116" t="s">
        <v>149</v>
      </c>
      <c r="H116" t="s">
        <v>12643</v>
      </c>
      <c r="I116" t="s">
        <v>12648</v>
      </c>
      <c r="J116" t="str">
        <f>$G116&amp;"-"&amp;$H116</f>
        <v>Tekniikka-Tietojärjestelmät</v>
      </c>
      <c r="K116" t="str">
        <f>$G116&amp;"-"&amp;$H116&amp;"-"&amp;$I116</f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>COUNTIF(L117:XFD117,"*.*")</f>
        <v>10</v>
      </c>
      <c r="G117" t="s">
        <v>149</v>
      </c>
      <c r="H117" t="s">
        <v>12643</v>
      </c>
      <c r="I117" t="s">
        <v>12649</v>
      </c>
      <c r="J117" t="str">
        <f>$G117&amp;"-"&amp;$H117</f>
        <v>Tekniikka-Tietojärjestelmät</v>
      </c>
      <c r="K117" t="str">
        <f>$G117&amp;"-"&amp;$H117&amp;"-"&amp;$I117</f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>COUNTIF(L118:XFD118,"*.*")</f>
        <v>6</v>
      </c>
      <c r="G118" t="s">
        <v>149</v>
      </c>
      <c r="H118" t="s">
        <v>12643</v>
      </c>
      <c r="I118" t="s">
        <v>261</v>
      </c>
      <c r="J118" t="str">
        <f>$G118&amp;"-"&amp;$H118</f>
        <v>Tekniikka-Tietojärjestelmät</v>
      </c>
      <c r="K118" t="str">
        <f>$G118&amp;"-"&amp;$H118&amp;"-"&amp;$I118</f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>COUNTIF(L119:XFD119,"*.*")</f>
        <v>10</v>
      </c>
      <c r="G119" t="s">
        <v>149</v>
      </c>
      <c r="H119" t="s">
        <v>12643</v>
      </c>
      <c r="I119" t="s">
        <v>12650</v>
      </c>
      <c r="J119" t="str">
        <f>$G119&amp;"-"&amp;$H119</f>
        <v>Tekniikka-Tietojärjestelmät</v>
      </c>
      <c r="K119" t="str">
        <f>$G119&amp;"-"&amp;$H119&amp;"-"&amp;$I119</f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>COUNTIF(L120:XFD120,"*.*")</f>
        <v>1</v>
      </c>
      <c r="G120" t="s">
        <v>149</v>
      </c>
      <c r="H120" t="s">
        <v>12643</v>
      </c>
      <c r="I120" t="s">
        <v>12651</v>
      </c>
      <c r="J120" t="str">
        <f>$G120&amp;"-"&amp;$H120</f>
        <v>Tekniikka-Tietojärjestelmät</v>
      </c>
      <c r="K120" t="str">
        <f>$G120&amp;"-"&amp;$H120&amp;"-"&amp;$I120</f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>COUNTIF(L121:XFD121,"*.*")</f>
        <v>6</v>
      </c>
      <c r="G121" t="s">
        <v>149</v>
      </c>
      <c r="H121" t="s">
        <v>12643</v>
      </c>
      <c r="I121" t="s">
        <v>12652</v>
      </c>
      <c r="J121" t="str">
        <f>$G121&amp;"-"&amp;$H121</f>
        <v>Tekniikka-Tietojärjestelmät</v>
      </c>
      <c r="K121" t="str">
        <f>$G121&amp;"-"&amp;$H121&amp;"-"&amp;$I121</f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>COUNTIF(L122:XFD122,"*.*")</f>
        <v>1</v>
      </c>
      <c r="G122" t="s">
        <v>149</v>
      </c>
      <c r="H122" s="11" t="s">
        <v>262</v>
      </c>
      <c r="I122" s="11" t="s">
        <v>263</v>
      </c>
      <c r="J122" t="str">
        <f>$G122&amp;"-"&amp;$H122</f>
        <v>Tekniikka-Tietoliikenne</v>
      </c>
      <c r="K122" t="str">
        <f>$G122&amp;"-"&amp;$H122&amp;"-"&amp;$I122</f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>COUNTIF(L123:XFD123,"*.*")</f>
        <v>3</v>
      </c>
      <c r="G123" t="s">
        <v>149</v>
      </c>
      <c r="H123" t="s">
        <v>262</v>
      </c>
      <c r="I123" t="s">
        <v>265</v>
      </c>
      <c r="J123" t="str">
        <f>$G123&amp;"-"&amp;$H123</f>
        <v>Tekniikka-Tietoliikenne</v>
      </c>
      <c r="K123" t="str">
        <f>$G123&amp;"-"&amp;$H123&amp;"-"&amp;$I123</f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>COUNTIF(L124:XFD124,"*.*")</f>
        <v>10</v>
      </c>
      <c r="G124" t="s">
        <v>149</v>
      </c>
      <c r="H124" t="s">
        <v>262</v>
      </c>
      <c r="I124" t="s">
        <v>267</v>
      </c>
      <c r="J124" t="str">
        <f>$G124&amp;"-"&amp;$H124</f>
        <v>Tekniikka-Tietoliikenne</v>
      </c>
      <c r="K124" t="str">
        <f>$G124&amp;"-"&amp;$H124&amp;"-"&amp;$I124</f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>COUNTIF(L125:XFD125,"*.*")</f>
        <v>11</v>
      </c>
      <c r="G125" t="s">
        <v>149</v>
      </c>
      <c r="H125" t="s">
        <v>262</v>
      </c>
      <c r="I125" t="s">
        <v>268</v>
      </c>
      <c r="J125" t="str">
        <f>$G125&amp;"-"&amp;$H125</f>
        <v>Tekniikka-Tietoliikenne</v>
      </c>
      <c r="K125" t="str">
        <f>$G125&amp;"-"&amp;$H125&amp;"-"&amp;$I125</f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>COUNTIF(L126:XFD126,"*.*")</f>
        <v>3</v>
      </c>
      <c r="G126" t="s">
        <v>149</v>
      </c>
      <c r="H126" t="s">
        <v>262</v>
      </c>
      <c r="I126" t="s">
        <v>270</v>
      </c>
      <c r="J126" t="str">
        <f>$G126&amp;"-"&amp;$H126</f>
        <v>Tekniikka-Tietoliikenne</v>
      </c>
      <c r="K126" t="str">
        <f>$G126&amp;"-"&amp;$H126&amp;"-"&amp;$I126</f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>COUNTIF(L127:XFD127,"*.*")</f>
        <v>3</v>
      </c>
      <c r="G127" t="s">
        <v>149</v>
      </c>
      <c r="H127" t="s">
        <v>262</v>
      </c>
      <c r="I127" t="s">
        <v>271</v>
      </c>
      <c r="J127" t="str">
        <f>$G127&amp;"-"&amp;$H127</f>
        <v>Tekniikka-Tietoliikenne</v>
      </c>
      <c r="K127" t="str">
        <f>$G127&amp;"-"&amp;$H127&amp;"-"&amp;$I127</f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>COUNTIF(L128:XFD128,"*.*")</f>
        <v>1</v>
      </c>
      <c r="G128" t="s">
        <v>149</v>
      </c>
      <c r="H128" t="s">
        <v>262</v>
      </c>
      <c r="I128" t="s">
        <v>272</v>
      </c>
      <c r="J128" t="str">
        <f>$G128&amp;"-"&amp;$H128</f>
        <v>Tekniikka-Tietoliikenne</v>
      </c>
      <c r="K128" t="str">
        <f>$G128&amp;"-"&amp;$H128&amp;"-"&amp;$I128</f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>COUNTIF(L129:XFD129,"*.*")</f>
        <v>1</v>
      </c>
      <c r="G129" t="s">
        <v>149</v>
      </c>
      <c r="H129" t="s">
        <v>262</v>
      </c>
      <c r="I129" t="s">
        <v>273</v>
      </c>
      <c r="J129" t="str">
        <f>$G129&amp;"-"&amp;$H129</f>
        <v>Tekniikka-Tietoliikenne</v>
      </c>
      <c r="K129" t="str">
        <f>$G129&amp;"-"&amp;$H129&amp;"-"&amp;$I129</f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>COUNTIF(L130:XFD130,"*.*")</f>
        <v>14</v>
      </c>
      <c r="G130" t="s">
        <v>149</v>
      </c>
      <c r="H130" t="s">
        <v>262</v>
      </c>
      <c r="I130" t="s">
        <v>274</v>
      </c>
      <c r="J130" t="str">
        <f>$G130&amp;"-"&amp;$H130</f>
        <v>Tekniikka-Tietoliikenne</v>
      </c>
      <c r="K130" t="str">
        <f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>COUNTIF(L131:XFD131,"*.*")</f>
        <v>3</v>
      </c>
      <c r="G131" t="s">
        <v>149</v>
      </c>
      <c r="H131" t="s">
        <v>275</v>
      </c>
      <c r="I131" t="s">
        <v>12653</v>
      </c>
      <c r="J131" t="str">
        <f>$G131&amp;"-"&amp;$H131</f>
        <v>Tekniikka-Tuotekehitys</v>
      </c>
      <c r="K131" t="str">
        <f>$G131&amp;"-"&amp;$H131&amp;"-"&amp;$I131</f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>COUNTIF(L132:XFD132,"*.*")</f>
        <v>5</v>
      </c>
      <c r="G132" t="s">
        <v>12654</v>
      </c>
      <c r="H132" t="s">
        <v>8</v>
      </c>
      <c r="I132" t="s">
        <v>276</v>
      </c>
      <c r="J132" t="str">
        <f>$G132&amp;"-"&amp;$H132</f>
        <v>Toimintaympäristö-Data</v>
      </c>
      <c r="K132" t="str">
        <f>$G132&amp;"-"&amp;$H132&amp;"-"&amp;$I132</f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>COUNTIF(L133:XFD133,"*.*")</f>
        <v>3</v>
      </c>
      <c r="G133" t="s">
        <v>12654</v>
      </c>
      <c r="H133" t="s">
        <v>8</v>
      </c>
      <c r="I133" t="s">
        <v>277</v>
      </c>
      <c r="J133" t="str">
        <f>$G133&amp;"-"&amp;$H133</f>
        <v>Toimintaympäristö-Data</v>
      </c>
      <c r="K133" t="str">
        <f>$G133&amp;"-"&amp;$H133&amp;"-"&amp;$I133</f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>COUNTIF(L134:XFD134,"*.*")</f>
        <v>2</v>
      </c>
      <c r="G134" t="s">
        <v>12654</v>
      </c>
      <c r="H134" t="s">
        <v>8</v>
      </c>
      <c r="I134" t="s">
        <v>12655</v>
      </c>
      <c r="J134" t="str">
        <f>$G134&amp;"-"&amp;$H134</f>
        <v>Toimintaympäristö-Data</v>
      </c>
      <c r="K134" t="str">
        <f>$G134&amp;"-"&amp;$H134&amp;"-"&amp;$I134</f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>COUNTIF(L135:XFD135,"*.*")</f>
        <v>2</v>
      </c>
      <c r="G135" t="s">
        <v>12654</v>
      </c>
      <c r="H135" t="s">
        <v>12656</v>
      </c>
      <c r="I135" t="s">
        <v>278</v>
      </c>
      <c r="J135" t="str">
        <f>$G135&amp;"-"&amp;$H135</f>
        <v>Toimintaympäristö-Järjestö</v>
      </c>
      <c r="K135" t="str">
        <f>$G135&amp;"-"&amp;$H135&amp;"-"&amp;$I135</f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>COUNTIF(L136:XFD136,"*.*")</f>
        <v>1</v>
      </c>
      <c r="G136" t="s">
        <v>12654</v>
      </c>
      <c r="H136" t="s">
        <v>12656</v>
      </c>
      <c r="I136" t="s">
        <v>279</v>
      </c>
      <c r="J136" t="str">
        <f>$G136&amp;"-"&amp;$H136</f>
        <v>Toimintaympäristö-Järjestö</v>
      </c>
      <c r="K136" t="str">
        <f>$G136&amp;"-"&amp;$H136&amp;"-"&amp;$I136</f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>COUNTIF(L137:XFD137,"*.*")</f>
        <v>3</v>
      </c>
      <c r="G137" t="s">
        <v>12654</v>
      </c>
      <c r="H137" t="s">
        <v>280</v>
      </c>
      <c r="I137" t="s">
        <v>12657</v>
      </c>
      <c r="J137" t="str">
        <f>$G137&amp;"-"&amp;$H137</f>
        <v>Toimintaympäristö-Laitevalmistaja</v>
      </c>
      <c r="K137" t="str">
        <f>$G137&amp;"-"&amp;$H137&amp;"-"&amp;$I137</f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>COUNTIF(L138:XFD138,"*.*")</f>
        <v>1</v>
      </c>
      <c r="G138" t="s">
        <v>12654</v>
      </c>
      <c r="H138" t="s">
        <v>280</v>
      </c>
      <c r="I138" t="s">
        <v>281</v>
      </c>
      <c r="J138" t="str">
        <f>$G138&amp;"-"&amp;$H138</f>
        <v>Toimintaympäristö-Laitevalmistaja</v>
      </c>
      <c r="K138" t="str">
        <f>$G138&amp;"-"&amp;$H138&amp;"-"&amp;$I138</f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>COUNTIF(L139:XFD139,"*.*")</f>
        <v>2</v>
      </c>
      <c r="G139" t="s">
        <v>12654</v>
      </c>
      <c r="H139" t="s">
        <v>280</v>
      </c>
      <c r="I139" t="s">
        <v>12658</v>
      </c>
      <c r="J139" t="str">
        <f>$G139&amp;"-"&amp;$H139</f>
        <v>Toimintaympäristö-Laitevalmistaja</v>
      </c>
      <c r="K139" t="str">
        <f>$G139&amp;"-"&amp;$H139&amp;"-"&amp;$I139</f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>COUNTIF(L140:XFD140,"*.*")</f>
        <v>4</v>
      </c>
      <c r="G140" t="s">
        <v>12654</v>
      </c>
      <c r="H140" t="s">
        <v>280</v>
      </c>
      <c r="I140" t="s">
        <v>283</v>
      </c>
      <c r="J140" t="str">
        <f>$G140&amp;"-"&amp;$H140</f>
        <v>Toimintaympäristö-Laitevalmistaja</v>
      </c>
      <c r="K140" t="str">
        <f>$G140&amp;"-"&amp;$H140&amp;"-"&amp;$I140</f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>COUNTIF(L141:XFD141,"*.*")</f>
        <v>2</v>
      </c>
      <c r="G141" t="s">
        <v>12654</v>
      </c>
      <c r="H141" t="s">
        <v>284</v>
      </c>
      <c r="I141" t="s">
        <v>285</v>
      </c>
      <c r="J141" t="str">
        <f>$G141&amp;"-"&amp;$H141</f>
        <v>Toimintaympäristö-Maatalous</v>
      </c>
      <c r="K141" t="str">
        <f>$G141&amp;"-"&amp;$H141&amp;"-"&amp;$I141</f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>COUNTIF(L142:XFD142,"*.*")</f>
        <v>1</v>
      </c>
      <c r="G142" t="s">
        <v>12654</v>
      </c>
      <c r="H142" t="s">
        <v>284</v>
      </c>
      <c r="I142" t="s">
        <v>286</v>
      </c>
      <c r="J142" t="str">
        <f>$G142&amp;"-"&amp;$H142</f>
        <v>Toimintaympäristö-Maatalous</v>
      </c>
      <c r="K142" t="str">
        <f>$G142&amp;"-"&amp;$H142&amp;"-"&amp;$I142</f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>COUNTIF(L143:XFD143,"*.*")</f>
        <v>2</v>
      </c>
      <c r="G143" t="s">
        <v>12654</v>
      </c>
      <c r="H143" t="s">
        <v>284</v>
      </c>
      <c r="I143" t="s">
        <v>12659</v>
      </c>
      <c r="J143" t="str">
        <f>$G143&amp;"-"&amp;$H143</f>
        <v>Toimintaympäristö-Maatalous</v>
      </c>
      <c r="K143" t="str">
        <f>$G143&amp;"-"&amp;$H143&amp;"-"&amp;$I143</f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>COUNTIF(L144:XFD144,"*.*")</f>
        <v>17</v>
      </c>
      <c r="G144" t="s">
        <v>12654</v>
      </c>
      <c r="H144" t="s">
        <v>284</v>
      </c>
      <c r="I144" t="s">
        <v>287</v>
      </c>
      <c r="J144" t="str">
        <f>$G144&amp;"-"&amp;$H144</f>
        <v>Toimintaympäristö-Maatalous</v>
      </c>
      <c r="K144" t="str">
        <f>$G144&amp;"-"&amp;$H144&amp;"-"&amp;$I144</f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>COUNTIF(L145:XFD145,"*.*")</f>
        <v>9</v>
      </c>
      <c r="G145" t="s">
        <v>12654</v>
      </c>
      <c r="H145" t="s">
        <v>284</v>
      </c>
      <c r="I145" t="s">
        <v>12660</v>
      </c>
      <c r="J145" t="str">
        <f>$G145&amp;"-"&amp;$H145</f>
        <v>Toimintaympäristö-Maatalous</v>
      </c>
      <c r="K145" t="str">
        <f>$G145&amp;"-"&amp;$H145&amp;"-"&amp;$I145</f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>COUNTIF(L146:XFD146,"*.*")</f>
        <v>1</v>
      </c>
      <c r="G146" t="s">
        <v>12654</v>
      </c>
      <c r="H146" t="s">
        <v>284</v>
      </c>
      <c r="I146" t="s">
        <v>290</v>
      </c>
      <c r="J146" t="str">
        <f>$G146&amp;"-"&amp;$H146</f>
        <v>Toimintaympäristö-Maatalous</v>
      </c>
      <c r="K146" t="str">
        <f>$G146&amp;"-"&amp;$H146&amp;"-"&amp;$I146</f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>COUNTIF(L147:XFD147,"*.*")</f>
        <v>4</v>
      </c>
      <c r="G147" t="s">
        <v>12654</v>
      </c>
      <c r="H147" t="s">
        <v>284</v>
      </c>
      <c r="I147" t="s">
        <v>12661</v>
      </c>
      <c r="J147" t="str">
        <f>$G147&amp;"-"&amp;$H147</f>
        <v>Toimintaympäristö-Maatalous</v>
      </c>
      <c r="K147" t="str">
        <f>$G147&amp;"-"&amp;$H147&amp;"-"&amp;$I147</f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>COUNTIF(L148:XFD148,"*.*")</f>
        <v>4</v>
      </c>
      <c r="G148" t="s">
        <v>12654</v>
      </c>
      <c r="H148" t="s">
        <v>284</v>
      </c>
      <c r="I148" t="s">
        <v>292</v>
      </c>
      <c r="J148" t="str">
        <f>$G148&amp;"-"&amp;$H148</f>
        <v>Toimintaympäristö-Maatalous</v>
      </c>
      <c r="K148" t="str">
        <f>$G148&amp;"-"&amp;$H148&amp;"-"&amp;$I148</f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>COUNTIF(L149:XFD149,"*.*")</f>
        <v>2</v>
      </c>
      <c r="G149" t="s">
        <v>12654</v>
      </c>
      <c r="H149" t="s">
        <v>284</v>
      </c>
      <c r="I149" t="s">
        <v>294</v>
      </c>
      <c r="J149" t="str">
        <f>$G149&amp;"-"&amp;$H149</f>
        <v>Toimintaympäristö-Maatalous</v>
      </c>
      <c r="K149" t="str">
        <f>$G149&amp;"-"&amp;$H149&amp;"-"&amp;$I149</f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>COUNTIF(L150:XFD150,"*.*")</f>
        <v>10</v>
      </c>
      <c r="G150" t="s">
        <v>12654</v>
      </c>
      <c r="H150" t="s">
        <v>284</v>
      </c>
      <c r="I150" t="s">
        <v>12662</v>
      </c>
      <c r="J150" t="str">
        <f>$G150&amp;"-"&amp;$H150</f>
        <v>Toimintaympäristö-Maatalous</v>
      </c>
      <c r="K150" t="str">
        <f>$G150&amp;"-"&amp;$H150&amp;"-"&amp;$I150</f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>COUNTIF(L151:XFD151,"*.*")</f>
        <v>3</v>
      </c>
      <c r="G151" t="s">
        <v>12654</v>
      </c>
      <c r="H151" t="s">
        <v>284</v>
      </c>
      <c r="I151" t="s">
        <v>296</v>
      </c>
      <c r="J151" t="str">
        <f>$G151&amp;"-"&amp;$H151</f>
        <v>Toimintaympäristö-Maatalous</v>
      </c>
      <c r="K151" t="str">
        <f>$G151&amp;"-"&amp;$H151&amp;"-"&amp;$I151</f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>COUNTIF(L152:XFD152,"*.*")</f>
        <v>2</v>
      </c>
      <c r="G152" t="s">
        <v>12654</v>
      </c>
      <c r="H152" t="s">
        <v>284</v>
      </c>
      <c r="I152" t="s">
        <v>12663</v>
      </c>
      <c r="J152" t="str">
        <f>$G152&amp;"-"&amp;$H152</f>
        <v>Toimintaympäristö-Maatalous</v>
      </c>
      <c r="K152" t="str">
        <f>$G152&amp;"-"&amp;$H152&amp;"-"&amp;$I152</f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>COUNTIF(L153:XFD153,"*.*")</f>
        <v>2</v>
      </c>
      <c r="G153" t="s">
        <v>12654</v>
      </c>
      <c r="H153" t="s">
        <v>284</v>
      </c>
      <c r="I153" t="s">
        <v>12664</v>
      </c>
      <c r="J153" t="str">
        <f>$G153&amp;"-"&amp;$H153</f>
        <v>Toimintaympäristö-Maatalous</v>
      </c>
      <c r="K153" t="str">
        <f>$G153&amp;"-"&amp;$H153&amp;"-"&amp;$I153</f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>COUNTIF(L154:XFD154,"*.*")</f>
        <v>17</v>
      </c>
      <c r="G154" t="s">
        <v>12654</v>
      </c>
      <c r="H154" t="s">
        <v>297</v>
      </c>
      <c r="I154" t="s">
        <v>298</v>
      </c>
      <c r="J154" t="str">
        <f>$G154&amp;"-"&amp;$H154</f>
        <v>Toimintaympäristö-Muutos</v>
      </c>
      <c r="K154" t="str">
        <f>$G154&amp;"-"&amp;$H154&amp;"-"&amp;$I154</f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>COUNTIF(L155:XFD155,"*.*")</f>
        <v>8</v>
      </c>
      <c r="G155" t="s">
        <v>12654</v>
      </c>
      <c r="H155" t="s">
        <v>297</v>
      </c>
      <c r="I155" t="s">
        <v>299</v>
      </c>
      <c r="J155" t="str">
        <f>$G155&amp;"-"&amp;$H155</f>
        <v>Toimintaympäristö-Muutos</v>
      </c>
      <c r="K155" t="str">
        <f>$G155&amp;"-"&amp;$H155&amp;"-"&amp;$I155</f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>COUNTIF(L156:XFD156,"*.*")</f>
        <v>2</v>
      </c>
      <c r="G156" t="s">
        <v>12654</v>
      </c>
      <c r="H156" t="s">
        <v>297</v>
      </c>
      <c r="I156" t="s">
        <v>300</v>
      </c>
      <c r="J156" t="str">
        <f>$G156&amp;"-"&amp;$H156</f>
        <v>Toimintaympäristö-Muutos</v>
      </c>
      <c r="K156" t="str">
        <f>$G156&amp;"-"&amp;$H156&amp;"-"&amp;$I156</f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>COUNTIF(L157:XFD157,"*.*")</f>
        <v>1</v>
      </c>
      <c r="G157" t="s">
        <v>12654</v>
      </c>
      <c r="H157" t="s">
        <v>297</v>
      </c>
      <c r="I157" t="s">
        <v>301</v>
      </c>
      <c r="J157" t="str">
        <f>$G157&amp;"-"&amp;$H157</f>
        <v>Toimintaympäristö-Muutos</v>
      </c>
      <c r="K157" t="str">
        <f>$G157&amp;"-"&amp;$H157&amp;"-"&amp;$I157</f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>COUNTIF(L158:XFD158,"*.*")</f>
        <v>5</v>
      </c>
      <c r="G158" t="s">
        <v>12654</v>
      </c>
      <c r="H158" t="s">
        <v>297</v>
      </c>
      <c r="I158" t="s">
        <v>302</v>
      </c>
      <c r="J158" t="str">
        <f>$G158&amp;"-"&amp;$H158</f>
        <v>Toimintaympäristö-Muutos</v>
      </c>
      <c r="K158" t="str">
        <f>$G158&amp;"-"&amp;$H158&amp;"-"&amp;$I158</f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>COUNTIF(L159:XFD159,"*.*")</f>
        <v>2</v>
      </c>
      <c r="G159" t="s">
        <v>12654</v>
      </c>
      <c r="H159" t="s">
        <v>297</v>
      </c>
      <c r="I159" t="s">
        <v>12665</v>
      </c>
      <c r="J159" t="str">
        <f>$G159&amp;"-"&amp;$H159</f>
        <v>Toimintaympäristö-Muutos</v>
      </c>
      <c r="K159" t="str">
        <f>$G159&amp;"-"&amp;$H159&amp;"-"&amp;$I159</f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>COUNTIF(L160:XFD160,"*.*")</f>
        <v>5</v>
      </c>
      <c r="G160" t="s">
        <v>12654</v>
      </c>
      <c r="H160" t="s">
        <v>297</v>
      </c>
      <c r="I160" t="s">
        <v>304</v>
      </c>
      <c r="J160" t="str">
        <f>$G160&amp;"-"&amp;$H160</f>
        <v>Toimintaympäristö-Muutos</v>
      </c>
      <c r="K160" t="str">
        <f>$G160&amp;"-"&amp;$H160&amp;"-"&amp;$I160</f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>COUNTIF(L161:XFD161,"*.*")</f>
        <v>1</v>
      </c>
      <c r="G161" t="s">
        <v>12654</v>
      </c>
      <c r="H161" t="s">
        <v>297</v>
      </c>
      <c r="I161" t="s">
        <v>305</v>
      </c>
      <c r="J161" t="str">
        <f>$G161&amp;"-"&amp;$H161</f>
        <v>Toimintaympäristö-Muutos</v>
      </c>
      <c r="K161" t="str">
        <f>$G161&amp;"-"&amp;$H161&amp;"-"&amp;$I161</f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>COUNTIF(L162:XFD162,"*.*")</f>
        <v>6</v>
      </c>
      <c r="G162" t="s">
        <v>12654</v>
      </c>
      <c r="H162" t="s">
        <v>297</v>
      </c>
      <c r="I162" t="s">
        <v>306</v>
      </c>
      <c r="J162" t="str">
        <f>$G162&amp;"-"&amp;$H162</f>
        <v>Toimintaympäristö-Muutos</v>
      </c>
      <c r="K162" t="str">
        <f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>COUNTIF(L163:XFD163,"*.*")</f>
        <v>2</v>
      </c>
      <c r="G163" t="s">
        <v>12654</v>
      </c>
      <c r="H163" t="s">
        <v>297</v>
      </c>
      <c r="I163" t="s">
        <v>12666</v>
      </c>
      <c r="J163" t="str">
        <f>$G163&amp;"-"&amp;$H163</f>
        <v>Toimintaympäristö-Muutos</v>
      </c>
      <c r="K163" t="str">
        <f>$G163&amp;"-"&amp;$H163&amp;"-"&amp;$I163</f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>COUNTIF(L164:XFD164,"*.*")</f>
        <v>5</v>
      </c>
      <c r="G164" t="s">
        <v>12654</v>
      </c>
      <c r="H164" t="s">
        <v>297</v>
      </c>
      <c r="I164" t="s">
        <v>307</v>
      </c>
      <c r="J164" t="str">
        <f>$G164&amp;"-"&amp;$H164</f>
        <v>Toimintaympäristö-Muutos</v>
      </c>
      <c r="K164" t="str">
        <f>$G164&amp;"-"&amp;$H164&amp;"-"&amp;$I164</f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>COUNTIF(L165:XFD165,"*.*")</f>
        <v>1</v>
      </c>
      <c r="G165" t="s">
        <v>12654</v>
      </c>
      <c r="H165" t="s">
        <v>297</v>
      </c>
      <c r="I165" t="s">
        <v>308</v>
      </c>
      <c r="J165" t="str">
        <f>$G165&amp;"-"&amp;$H165</f>
        <v>Toimintaympäristö-Muutos</v>
      </c>
      <c r="K165" t="str">
        <f>$G165&amp;"-"&amp;$H165&amp;"-"&amp;$I165</f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>COUNTIF(L166:XFD166,"*.*")</f>
        <v>4</v>
      </c>
      <c r="G166" t="s">
        <v>12654</v>
      </c>
      <c r="H166" t="s">
        <v>297</v>
      </c>
      <c r="I166" t="s">
        <v>12667</v>
      </c>
      <c r="J166" t="str">
        <f>$G166&amp;"-"&amp;$H166</f>
        <v>Toimintaympäristö-Muutos</v>
      </c>
      <c r="K166" t="str">
        <f>$G166&amp;"-"&amp;$H166&amp;"-"&amp;$I166</f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>COUNTIF(L167:XFD167,"*.*")</f>
        <v>2</v>
      </c>
      <c r="G167" t="s">
        <v>12654</v>
      </c>
      <c r="H167" t="s">
        <v>297</v>
      </c>
      <c r="I167" t="s">
        <v>12668</v>
      </c>
      <c r="J167" t="str">
        <f>$G167&amp;"-"&amp;$H167</f>
        <v>Toimintaympäristö-Muutos</v>
      </c>
      <c r="K167" t="str">
        <f>$G167&amp;"-"&amp;$H167&amp;"-"&amp;$I167</f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>COUNTIF(L168:XFD168,"*.*")</f>
        <v>3</v>
      </c>
      <c r="G168" t="s">
        <v>12654</v>
      </c>
      <c r="H168" t="s">
        <v>309</v>
      </c>
      <c r="I168" t="s">
        <v>310</v>
      </c>
      <c r="J168" t="str">
        <f>$G168&amp;"-"&amp;$H168</f>
        <v>Toimintaympäristö-Ohjelmistotuotanto</v>
      </c>
      <c r="K168" t="str">
        <f>$G168&amp;"-"&amp;$H168&amp;"-"&amp;$I168</f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>COUNTIF(L169:XFD169,"*.*")</f>
        <v>2</v>
      </c>
      <c r="G169" t="s">
        <v>12654</v>
      </c>
      <c r="H169" t="s">
        <v>309</v>
      </c>
      <c r="I169" t="s">
        <v>12669</v>
      </c>
      <c r="J169" t="str">
        <f>$G169&amp;"-"&amp;$H169</f>
        <v>Toimintaympäristö-Ohjelmistotuotanto</v>
      </c>
      <c r="K169" t="str">
        <f>$G169&amp;"-"&amp;$H169&amp;"-"&amp;$I169</f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>COUNTIF(L170:XFD170,"*.*")</f>
        <v>1</v>
      </c>
      <c r="G170" t="s">
        <v>12654</v>
      </c>
      <c r="H170" t="s">
        <v>309</v>
      </c>
      <c r="I170" t="s">
        <v>12670</v>
      </c>
      <c r="J170" t="str">
        <f>$G170&amp;"-"&amp;$H170</f>
        <v>Toimintaympäristö-Ohjelmistotuotanto</v>
      </c>
      <c r="K170" t="str">
        <f>$G170&amp;"-"&amp;$H170&amp;"-"&amp;$I170</f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>COUNTIF(L171:XFD171,"*.*")</f>
        <v>2</v>
      </c>
      <c r="G171" t="s">
        <v>12654</v>
      </c>
      <c r="H171" s="11" t="s">
        <v>309</v>
      </c>
      <c r="I171" s="11" t="s">
        <v>311</v>
      </c>
      <c r="J171" t="str">
        <f>$G171&amp;"-"&amp;$H171</f>
        <v>Toimintaympäristö-Ohjelmistotuotanto</v>
      </c>
      <c r="K171" t="str">
        <f>$G171&amp;"-"&amp;$H171&amp;"-"&amp;$I171</f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>COUNTIF(L172:XFD172,"*.*")</f>
        <v>3</v>
      </c>
      <c r="G172" t="s">
        <v>12654</v>
      </c>
      <c r="H172" s="11" t="s">
        <v>12671</v>
      </c>
      <c r="I172" s="11" t="s">
        <v>313</v>
      </c>
      <c r="J172" t="str">
        <f>$G172&amp;"-"&amp;$H172</f>
        <v>Toimintaympäristö-Säädökset</v>
      </c>
      <c r="K172" t="str">
        <f>$G172&amp;"-"&amp;$H172&amp;"-"&amp;$I172</f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>COUNTIF(L173:XFD173,"*.*")</f>
        <v>1</v>
      </c>
      <c r="G173" t="s">
        <v>12654</v>
      </c>
      <c r="H173" t="s">
        <v>12671</v>
      </c>
      <c r="I173" t="s">
        <v>315</v>
      </c>
      <c r="J173" t="str">
        <f>$G173&amp;"-"&amp;$H173</f>
        <v>Toimintaympäristö-Säädökset</v>
      </c>
      <c r="K173" t="str">
        <f>$G173&amp;"-"&amp;$H173&amp;"-"&amp;$I173</f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>COUNTIF(L174:XFD174,"*.*")</f>
        <v>1</v>
      </c>
      <c r="G174" t="s">
        <v>12654</v>
      </c>
      <c r="H174" t="s">
        <v>12671</v>
      </c>
      <c r="I174" t="s">
        <v>316</v>
      </c>
      <c r="J174" t="str">
        <f>$G174&amp;"-"&amp;$H174</f>
        <v>Toimintaympäristö-Säädökset</v>
      </c>
      <c r="K174" t="str">
        <f>$G174&amp;"-"&amp;$H174&amp;"-"&amp;$I174</f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>COUNTIF(L175:XFD175,"*.*")</f>
        <v>2</v>
      </c>
      <c r="G175" t="s">
        <v>12654</v>
      </c>
      <c r="H175" t="s">
        <v>12671</v>
      </c>
      <c r="I175" t="s">
        <v>317</v>
      </c>
      <c r="J175" t="str">
        <f>$G175&amp;"-"&amp;$H175</f>
        <v>Toimintaympäristö-Säädökset</v>
      </c>
      <c r="K175" t="str">
        <f>$G175&amp;"-"&amp;$H175&amp;"-"&amp;$I175</f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>COUNTIF(L176:XFD176,"*.*")</f>
        <v>7</v>
      </c>
      <c r="G176" t="s">
        <v>12654</v>
      </c>
      <c r="H176" t="s">
        <v>127</v>
      </c>
      <c r="I176" t="s">
        <v>318</v>
      </c>
      <c r="J176" t="str">
        <f>$G176&amp;"-"&amp;$H176</f>
        <v>Toimintaympäristö-Tuotantoketju</v>
      </c>
      <c r="K176" t="str">
        <f>$G176&amp;"-"&amp;$H176&amp;"-"&amp;$I176</f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>COUNTIF(L177:XFD177,"*.*")</f>
        <v>2</v>
      </c>
      <c r="G177" t="s">
        <v>12654</v>
      </c>
      <c r="H177" t="s">
        <v>127</v>
      </c>
      <c r="I177" t="s">
        <v>319</v>
      </c>
      <c r="J177" t="str">
        <f>$G177&amp;"-"&amp;$H177</f>
        <v>Toimintaympäristö-Tuotantoketju</v>
      </c>
      <c r="K177" t="str">
        <f>$G177&amp;"-"&amp;$H177&amp;"-"&amp;$I177</f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>COUNTIF(L178:XFD178,"*.*")</f>
        <v>7</v>
      </c>
      <c r="G178" t="s">
        <v>12654</v>
      </c>
      <c r="H178" t="s">
        <v>127</v>
      </c>
      <c r="I178" t="s">
        <v>12672</v>
      </c>
      <c r="J178" t="str">
        <f>$G178&amp;"-"&amp;$H178</f>
        <v>Toimintaympäristö-Tuotantoketju</v>
      </c>
      <c r="K178" t="str">
        <f>$G178&amp;"-"&amp;$H178&amp;"-"&amp;$I178</f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>COUNTIF(L179:XFD179,"*.*")</f>
        <v>12</v>
      </c>
      <c r="G179" t="s">
        <v>12654</v>
      </c>
      <c r="H179" t="s">
        <v>127</v>
      </c>
      <c r="I179" t="s">
        <v>320</v>
      </c>
      <c r="J179" t="str">
        <f>$G179&amp;"-"&amp;$H179</f>
        <v>Toimintaympäristö-Tuotantoketju</v>
      </c>
      <c r="K179" t="str">
        <f>$G179&amp;"-"&amp;$H179&amp;"-"&amp;$I179</f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>COUNTIF(L180:XFD180,"*.*")</f>
        <v>3</v>
      </c>
      <c r="G180" t="s">
        <v>12654</v>
      </c>
      <c r="H180" t="s">
        <v>127</v>
      </c>
      <c r="I180" t="s">
        <v>321</v>
      </c>
      <c r="J180" t="str">
        <f>$G180&amp;"-"&amp;$H180</f>
        <v>Toimintaympäristö-Tuotantoketju</v>
      </c>
      <c r="K180" t="str">
        <f>$G180&amp;"-"&amp;$H180&amp;"-"&amp;$I180</f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>COUNTIF(L181:XFD181,"*.*")</f>
        <v>2</v>
      </c>
      <c r="G181" t="s">
        <v>12654</v>
      </c>
      <c r="H181" t="s">
        <v>12673</v>
      </c>
      <c r="I181" t="s">
        <v>322</v>
      </c>
      <c r="J181" t="str">
        <f>$G181&amp;"-"&amp;$H181</f>
        <v>Toimintaympäristö-Yhtiö</v>
      </c>
      <c r="K181" t="str">
        <f>$G181&amp;"-"&amp;$H181&amp;"-"&amp;$I181</f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 F2:F181 E2:E181 D2:D181 C2:C181 B2:B181 A2:A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41" sqref="D41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12676</v>
      </c>
      <c r="C1" s="4"/>
      <c r="D1" s="15" t="s">
        <v>12675</v>
      </c>
      <c r="E1" s="15"/>
      <c r="F1" s="4"/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12862</v>
      </c>
      <c r="E3">
        <v>4</v>
      </c>
      <c r="G3" t="s">
        <v>12862</v>
      </c>
      <c r="H3">
        <v>4</v>
      </c>
    </row>
    <row r="4" spans="1:8">
      <c r="A4" s="11" t="s">
        <v>12654</v>
      </c>
      <c r="B4" s="11">
        <f>COUNTIF(Koodit!G:G,A4)</f>
        <v>50</v>
      </c>
      <c r="D4" t="s">
        <v>12863</v>
      </c>
      <c r="E4">
        <v>7</v>
      </c>
      <c r="G4" t="s">
        <v>12863</v>
      </c>
      <c r="H4">
        <v>7</v>
      </c>
    </row>
    <row r="5" spans="1:8">
      <c r="D5" t="s">
        <v>12864</v>
      </c>
      <c r="E5">
        <v>1</v>
      </c>
      <c r="G5" t="s">
        <v>12864</v>
      </c>
      <c r="H5">
        <v>1</v>
      </c>
    </row>
    <row r="6" spans="1:8">
      <c r="D6" t="s">
        <v>12865</v>
      </c>
      <c r="E6">
        <v>4</v>
      </c>
      <c r="G6" t="s">
        <v>12865</v>
      </c>
      <c r="H6">
        <v>4</v>
      </c>
    </row>
    <row r="7" spans="1:8" ht="20" thickBot="1">
      <c r="A7" s="8" t="s">
        <v>340</v>
      </c>
      <c r="B7" s="8" t="s">
        <v>12676</v>
      </c>
      <c r="D7" t="s">
        <v>12866</v>
      </c>
      <c r="E7">
        <v>3</v>
      </c>
      <c r="G7" t="s">
        <v>12866</v>
      </c>
      <c r="H7">
        <v>3</v>
      </c>
    </row>
    <row r="8" spans="1:8" ht="16" thickTop="1">
      <c r="A8" t="s">
        <v>12882</v>
      </c>
      <c r="B8">
        <f>COUNTIF(Koodit!$J:$J,A8)</f>
        <v>26</v>
      </c>
      <c r="D8" t="s">
        <v>12867</v>
      </c>
      <c r="E8">
        <v>6</v>
      </c>
      <c r="G8" t="s">
        <v>12867</v>
      </c>
      <c r="H8">
        <v>6</v>
      </c>
    </row>
    <row r="9" spans="1:8">
      <c r="A9" t="s">
        <v>12890</v>
      </c>
      <c r="B9">
        <f>COUNTIF(Koodit!$J:$J,A9)</f>
        <v>14</v>
      </c>
      <c r="D9" t="s">
        <v>12868</v>
      </c>
      <c r="E9">
        <v>2</v>
      </c>
      <c r="G9" t="s">
        <v>12868</v>
      </c>
      <c r="H9">
        <v>2</v>
      </c>
    </row>
    <row r="10" spans="1:8">
      <c r="A10" t="s">
        <v>12889</v>
      </c>
      <c r="B10">
        <f>COUNTIF(Koodit!$J:$J,A10)</f>
        <v>13</v>
      </c>
      <c r="D10" t="s">
        <v>12869</v>
      </c>
      <c r="E10">
        <v>2</v>
      </c>
      <c r="G10" t="s">
        <v>12869</v>
      </c>
      <c r="H10">
        <v>2</v>
      </c>
    </row>
    <row r="11" spans="1:8">
      <c r="A11" t="s">
        <v>12883</v>
      </c>
      <c r="B11">
        <f>COUNTIF(Koodit!$J:$J,A11)</f>
        <v>10</v>
      </c>
      <c r="D11" t="s">
        <v>12870</v>
      </c>
      <c r="E11">
        <v>1</v>
      </c>
      <c r="G11" t="s">
        <v>12870</v>
      </c>
      <c r="H11">
        <v>1</v>
      </c>
    </row>
    <row r="12" spans="1:8">
      <c r="A12" t="s">
        <v>12877</v>
      </c>
      <c r="B12">
        <f>COUNTIF(Koodit!$J:$J,A12)</f>
        <v>10</v>
      </c>
      <c r="D12" t="s">
        <v>12871</v>
      </c>
      <c r="E12">
        <v>3</v>
      </c>
      <c r="G12" t="s">
        <v>12871</v>
      </c>
      <c r="H12">
        <v>3</v>
      </c>
    </row>
    <row r="13" spans="1:8">
      <c r="A13" t="s">
        <v>12879</v>
      </c>
      <c r="B13">
        <f>COUNTIF(Koodit!$J:$J,A13)</f>
        <v>9</v>
      </c>
      <c r="D13" t="s">
        <v>12872</v>
      </c>
      <c r="E13">
        <v>3</v>
      </c>
      <c r="G13" t="s">
        <v>12872</v>
      </c>
      <c r="H13">
        <v>3</v>
      </c>
    </row>
    <row r="14" spans="1:8">
      <c r="A14" t="s">
        <v>12884</v>
      </c>
      <c r="B14">
        <f>COUNTIF(Koodit!$J:$J,A14)</f>
        <v>9</v>
      </c>
      <c r="D14" t="s">
        <v>12873</v>
      </c>
      <c r="E14">
        <v>3</v>
      </c>
      <c r="G14" t="s">
        <v>12873</v>
      </c>
      <c r="H14">
        <v>3</v>
      </c>
    </row>
    <row r="15" spans="1:8">
      <c r="A15" t="s">
        <v>12863</v>
      </c>
      <c r="B15">
        <f>COUNTIF(Koodit!$J:$J,A15)</f>
        <v>7</v>
      </c>
      <c r="D15" t="s">
        <v>12874</v>
      </c>
      <c r="E15">
        <v>1</v>
      </c>
      <c r="G15" t="s">
        <v>12874</v>
      </c>
      <c r="H15">
        <v>1</v>
      </c>
    </row>
    <row r="16" spans="1:8" ht="16" thickBot="1">
      <c r="A16" t="s">
        <v>12867</v>
      </c>
      <c r="B16">
        <f>COUNTIF(Koodit!$J:$J,A16)</f>
        <v>6</v>
      </c>
      <c r="D16" s="13"/>
      <c r="E16" s="13">
        <f>SUM(E3:E15)</f>
        <v>40</v>
      </c>
    </row>
    <row r="17" spans="1:8" ht="16" thickTop="1">
      <c r="A17" t="s">
        <v>12876</v>
      </c>
      <c r="B17">
        <f>COUNTIF(Koodit!$J:$J,A17)</f>
        <v>6</v>
      </c>
    </row>
    <row r="18" spans="1:8">
      <c r="A18" t="s">
        <v>12881</v>
      </c>
      <c r="B18">
        <f>COUNTIF(Koodit!$J:$J,A18)</f>
        <v>6</v>
      </c>
      <c r="D18" t="s">
        <v>12875</v>
      </c>
      <c r="E18">
        <v>5</v>
      </c>
      <c r="G18" t="s">
        <v>12875</v>
      </c>
      <c r="H18">
        <v>5</v>
      </c>
    </row>
    <row r="19" spans="1:8">
      <c r="A19" t="s">
        <v>12893</v>
      </c>
      <c r="B19">
        <f>COUNTIF(Koodit!$J:$J,A19)</f>
        <v>5</v>
      </c>
      <c r="D19" t="s">
        <v>12876</v>
      </c>
      <c r="E19">
        <v>6</v>
      </c>
      <c r="G19" t="s">
        <v>12876</v>
      </c>
      <c r="H19">
        <v>6</v>
      </c>
    </row>
    <row r="20" spans="1:8">
      <c r="A20" t="s">
        <v>12880</v>
      </c>
      <c r="B20">
        <f>COUNTIF(Koodit!$J:$J,A20)</f>
        <v>5</v>
      </c>
      <c r="D20" t="s">
        <v>12877</v>
      </c>
      <c r="E20">
        <v>10</v>
      </c>
      <c r="G20" t="s">
        <v>12877</v>
      </c>
      <c r="H20">
        <v>10</v>
      </c>
    </row>
    <row r="21" spans="1:8">
      <c r="A21" t="s">
        <v>12875</v>
      </c>
      <c r="B21">
        <f>COUNTIF(Koodit!$J:$J,A21)</f>
        <v>5</v>
      </c>
      <c r="D21" t="s">
        <v>12878</v>
      </c>
      <c r="E21">
        <v>3</v>
      </c>
      <c r="G21" t="s">
        <v>12878</v>
      </c>
      <c r="H21">
        <v>3</v>
      </c>
    </row>
    <row r="22" spans="1:8">
      <c r="A22" t="s">
        <v>12888</v>
      </c>
      <c r="B22">
        <f>COUNTIF(Koodit!$J:$J,A22)</f>
        <v>4</v>
      </c>
      <c r="D22" t="s">
        <v>12879</v>
      </c>
      <c r="E22">
        <v>9</v>
      </c>
      <c r="G22" t="s">
        <v>12879</v>
      </c>
      <c r="H22">
        <v>9</v>
      </c>
    </row>
    <row r="23" spans="1:8" ht="17">
      <c r="A23" t="s">
        <v>12862</v>
      </c>
      <c r="B23">
        <f>COUNTIF(Koodit!$J:$J,A23)</f>
        <v>4</v>
      </c>
      <c r="D23" t="s">
        <v>12880</v>
      </c>
      <c r="E23" s="1">
        <v>5</v>
      </c>
      <c r="G23" t="s">
        <v>12880</v>
      </c>
      <c r="H23" s="1">
        <v>5</v>
      </c>
    </row>
    <row r="24" spans="1:8">
      <c r="A24" t="s">
        <v>12891</v>
      </c>
      <c r="B24">
        <f>COUNTIF(Koodit!$J:$J,A24)</f>
        <v>4</v>
      </c>
      <c r="D24" t="s">
        <v>12881</v>
      </c>
      <c r="E24">
        <v>6</v>
      </c>
      <c r="G24" t="s">
        <v>12881</v>
      </c>
      <c r="H24">
        <v>6</v>
      </c>
    </row>
    <row r="25" spans="1:8">
      <c r="A25" t="s">
        <v>12892</v>
      </c>
      <c r="B25">
        <f>COUNTIF(Koodit!$J:$J,A25)</f>
        <v>4</v>
      </c>
      <c r="D25" t="s">
        <v>12883</v>
      </c>
      <c r="E25">
        <v>10</v>
      </c>
      <c r="G25" t="s">
        <v>12883</v>
      </c>
      <c r="H25">
        <v>10</v>
      </c>
    </row>
    <row r="26" spans="1:8">
      <c r="A26" t="s">
        <v>12865</v>
      </c>
      <c r="B26">
        <f>COUNTIF(Koodit!$J:$J,A26)</f>
        <v>4</v>
      </c>
      <c r="D26" t="s">
        <v>12882</v>
      </c>
      <c r="E26">
        <v>26</v>
      </c>
      <c r="G26" t="s">
        <v>12882</v>
      </c>
      <c r="H26">
        <v>26</v>
      </c>
    </row>
    <row r="27" spans="1:8">
      <c r="A27" t="s">
        <v>12878</v>
      </c>
      <c r="B27">
        <f>COUNTIF(Koodit!$J:$J,A27)</f>
        <v>3</v>
      </c>
      <c r="D27" t="s">
        <v>12884</v>
      </c>
      <c r="E27">
        <v>9</v>
      </c>
      <c r="G27" t="s">
        <v>12884</v>
      </c>
      <c r="H27">
        <v>9</v>
      </c>
    </row>
    <row r="28" spans="1:8">
      <c r="A28" t="s">
        <v>12866</v>
      </c>
      <c r="B28">
        <f>COUNTIF(Koodit!$J:$J,A28)</f>
        <v>3</v>
      </c>
      <c r="D28" t="s">
        <v>12885</v>
      </c>
      <c r="E28">
        <v>1</v>
      </c>
      <c r="G28" t="s">
        <v>12885</v>
      </c>
      <c r="H28">
        <v>1</v>
      </c>
    </row>
    <row r="29" spans="1:8" ht="16" thickBot="1">
      <c r="A29" t="s">
        <v>12871</v>
      </c>
      <c r="B29">
        <f>COUNTIF(Koodit!$J:$J,A29)</f>
        <v>3</v>
      </c>
      <c r="D29" s="13"/>
      <c r="E29" s="13">
        <f>SUM(E18:E28)</f>
        <v>90</v>
      </c>
    </row>
    <row r="30" spans="1:8" ht="16" thickTop="1">
      <c r="A30" t="s">
        <v>12873</v>
      </c>
      <c r="B30">
        <f>COUNTIF(Koodit!$J:$J,A30)</f>
        <v>3</v>
      </c>
    </row>
    <row r="31" spans="1:8">
      <c r="A31" t="s">
        <v>12886</v>
      </c>
      <c r="B31">
        <f>COUNTIF(Koodit!$J:$J,A31)</f>
        <v>3</v>
      </c>
      <c r="D31" t="s">
        <v>12886</v>
      </c>
      <c r="E31">
        <v>3</v>
      </c>
      <c r="G31" t="s">
        <v>12886</v>
      </c>
      <c r="H31">
        <v>3</v>
      </c>
    </row>
    <row r="32" spans="1:8">
      <c r="A32" t="s">
        <v>12872</v>
      </c>
      <c r="B32">
        <f>COUNTIF(Koodit!$J:$J,A32)</f>
        <v>3</v>
      </c>
      <c r="D32" t="s">
        <v>12887</v>
      </c>
      <c r="E32">
        <v>2</v>
      </c>
      <c r="G32" t="s">
        <v>12887</v>
      </c>
      <c r="H32">
        <v>2</v>
      </c>
    </row>
    <row r="33" spans="1:8">
      <c r="A33" t="s">
        <v>12887</v>
      </c>
      <c r="B33">
        <f>COUNTIF(Koodit!$J:$J,A33)</f>
        <v>2</v>
      </c>
      <c r="D33" t="s">
        <v>12888</v>
      </c>
      <c r="E33">
        <v>4</v>
      </c>
      <c r="G33" t="s">
        <v>12888</v>
      </c>
      <c r="H33">
        <v>4</v>
      </c>
    </row>
    <row r="34" spans="1:8">
      <c r="A34" t="s">
        <v>12869</v>
      </c>
      <c r="B34">
        <f>COUNTIF(Koodit!$J:$J,A34)</f>
        <v>2</v>
      </c>
      <c r="D34" t="s">
        <v>12889</v>
      </c>
      <c r="E34">
        <v>13</v>
      </c>
      <c r="G34" t="s">
        <v>12889</v>
      </c>
      <c r="H34">
        <v>13</v>
      </c>
    </row>
    <row r="35" spans="1:8">
      <c r="A35" t="s">
        <v>12868</v>
      </c>
      <c r="B35">
        <f>COUNTIF(Koodit!$J:$J,A35)</f>
        <v>2</v>
      </c>
      <c r="D35" t="s">
        <v>12890</v>
      </c>
      <c r="E35">
        <v>14</v>
      </c>
      <c r="G35" t="s">
        <v>12890</v>
      </c>
      <c r="H35">
        <v>14</v>
      </c>
    </row>
    <row r="36" spans="1:8">
      <c r="A36" t="s">
        <v>12870</v>
      </c>
      <c r="B36">
        <f>COUNTIF(Koodit!$J:$J,A36)</f>
        <v>1</v>
      </c>
      <c r="D36" t="s">
        <v>12891</v>
      </c>
      <c r="E36">
        <v>4</v>
      </c>
      <c r="G36" t="s">
        <v>12891</v>
      </c>
      <c r="H36">
        <v>4</v>
      </c>
    </row>
    <row r="37" spans="1:8">
      <c r="A37" t="s">
        <v>12864</v>
      </c>
      <c r="B37">
        <f>COUNTIF(Koodit!$J:$J,A37)</f>
        <v>1</v>
      </c>
      <c r="D37" t="s">
        <v>12892</v>
      </c>
      <c r="E37">
        <v>4</v>
      </c>
      <c r="G37" t="s">
        <v>12892</v>
      </c>
      <c r="H37">
        <v>4</v>
      </c>
    </row>
    <row r="38" spans="1:8">
      <c r="A38" t="s">
        <v>12874</v>
      </c>
      <c r="B38">
        <f>COUNTIF(Koodit!$J:$J,A38)</f>
        <v>1</v>
      </c>
      <c r="D38" t="s">
        <v>12893</v>
      </c>
      <c r="E38">
        <v>5</v>
      </c>
      <c r="G38" t="s">
        <v>12893</v>
      </c>
      <c r="H38">
        <v>5</v>
      </c>
    </row>
    <row r="39" spans="1:8">
      <c r="A39" t="s">
        <v>12885</v>
      </c>
      <c r="B39">
        <f>COUNTIF(Koodit!$J:$J,A39)</f>
        <v>1</v>
      </c>
      <c r="D39" t="s">
        <v>12894</v>
      </c>
      <c r="E39">
        <v>1</v>
      </c>
      <c r="G39" t="s">
        <v>12894</v>
      </c>
      <c r="H39">
        <v>1</v>
      </c>
    </row>
    <row r="40" spans="1:8" ht="16" thickBot="1">
      <c r="A40" t="s">
        <v>12894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8:E40">
    <sortCondition ref="D8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15 H18:H28 H31:H39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4"/>
  <sheetViews>
    <sheetView workbookViewId="0">
      <pane ySplit="1" topLeftCell="A2" activePane="bottomLeft" state="frozen"/>
      <selection activeCell="E2" sqref="E2"/>
      <selection pane="bottomLeft" activeCell="O166" sqref="O166"/>
    </sheetView>
  </sheetViews>
  <sheetFormatPr baseColWidth="10" defaultRowHeight="15" x14ac:dyDescent="0"/>
  <cols>
    <col min="1" max="1" width="34.83203125" bestFit="1" customWidth="1"/>
  </cols>
  <sheetData>
    <row r="1" spans="1:2" ht="20" thickBot="1">
      <c r="A1" s="8" t="s">
        <v>1</v>
      </c>
      <c r="B1" s="8" t="s">
        <v>12674</v>
      </c>
    </row>
    <row r="2" spans="1:2" hidden="1">
      <c r="A2" s="11" t="s">
        <v>8</v>
      </c>
    </row>
    <row r="3" spans="1:2" hidden="1">
      <c r="A3" t="s">
        <v>8</v>
      </c>
    </row>
    <row r="4" spans="1:2" hidden="1">
      <c r="A4" t="s">
        <v>8</v>
      </c>
    </row>
    <row r="5" spans="1:2" hidden="1">
      <c r="A5" t="s">
        <v>23</v>
      </c>
    </row>
    <row r="6" spans="1:2" hidden="1">
      <c r="A6" t="s">
        <v>23</v>
      </c>
    </row>
    <row r="7" spans="1:2" hidden="1">
      <c r="A7" t="s">
        <v>23</v>
      </c>
    </row>
    <row r="8" spans="1:2" hidden="1">
      <c r="A8" t="s">
        <v>23</v>
      </c>
    </row>
    <row r="9" spans="1:2" hidden="1">
      <c r="A9" t="s">
        <v>23</v>
      </c>
    </row>
    <row r="10" spans="1:2" hidden="1">
      <c r="A10" t="s">
        <v>23</v>
      </c>
    </row>
    <row r="11" spans="1:2" hidden="1">
      <c r="A11" t="s">
        <v>69</v>
      </c>
    </row>
    <row r="12" spans="1:2" hidden="1">
      <c r="A12" t="s">
        <v>69</v>
      </c>
    </row>
    <row r="13" spans="1:2" hidden="1">
      <c r="A13" t="s">
        <v>69</v>
      </c>
    </row>
    <row r="14" spans="1:2" hidden="1">
      <c r="A14" t="s">
        <v>81</v>
      </c>
    </row>
    <row r="15" spans="1:2" hidden="1">
      <c r="A15" t="s">
        <v>81</v>
      </c>
    </row>
    <row r="16" spans="1:2" hidden="1">
      <c r="A16" t="s">
        <v>90</v>
      </c>
    </row>
    <row r="17" spans="1:1" hidden="1">
      <c r="A17" t="s">
        <v>90</v>
      </c>
    </row>
    <row r="18" spans="1:1" hidden="1">
      <c r="A18" t="s">
        <v>90</v>
      </c>
    </row>
    <row r="19" spans="1:1" hidden="1">
      <c r="A19" t="s">
        <v>90</v>
      </c>
    </row>
    <row r="20" spans="1:1" hidden="1">
      <c r="A20" t="s">
        <v>90</v>
      </c>
    </row>
    <row r="21" spans="1:1" hidden="1">
      <c r="A21" t="s">
        <v>12609</v>
      </c>
    </row>
    <row r="22" spans="1:1" hidden="1">
      <c r="A22" t="s">
        <v>12611</v>
      </c>
    </row>
    <row r="23" spans="1:1" hidden="1">
      <c r="A23" t="s">
        <v>131</v>
      </c>
    </row>
    <row r="24" spans="1:1" hidden="1">
      <c r="A24" t="s">
        <v>131</v>
      </c>
    </row>
    <row r="25" spans="1:1" hidden="1">
      <c r="A25" t="s">
        <v>137</v>
      </c>
    </row>
    <row r="26" spans="1:1" hidden="1">
      <c r="A26" t="s">
        <v>137</v>
      </c>
    </row>
    <row r="27" spans="1:1" hidden="1">
      <c r="A27" t="s">
        <v>143</v>
      </c>
    </row>
    <row r="28" spans="1:1" hidden="1">
      <c r="A28" t="s">
        <v>143</v>
      </c>
    </row>
    <row r="29" spans="1:1" hidden="1">
      <c r="A29" t="s">
        <v>150</v>
      </c>
    </row>
    <row r="30" spans="1:1" hidden="1">
      <c r="A30" t="s">
        <v>150</v>
      </c>
    </row>
    <row r="31" spans="1:1" hidden="1">
      <c r="A31" t="s">
        <v>150</v>
      </c>
    </row>
    <row r="32" spans="1:1" hidden="1">
      <c r="A32" t="s">
        <v>150</v>
      </c>
    </row>
    <row r="33" spans="1:1" hidden="1">
      <c r="A33" t="s">
        <v>12623</v>
      </c>
    </row>
    <row r="34" spans="1:1" hidden="1">
      <c r="A34" t="s">
        <v>12623</v>
      </c>
    </row>
    <row r="35" spans="1:1" hidden="1">
      <c r="A35" t="s">
        <v>12623</v>
      </c>
    </row>
    <row r="36" spans="1:1" hidden="1">
      <c r="A36" t="s">
        <v>12623</v>
      </c>
    </row>
    <row r="37" spans="1:1" hidden="1">
      <c r="A37" t="s">
        <v>12623</v>
      </c>
    </row>
    <row r="38" spans="1:1" hidden="1">
      <c r="A38" t="s">
        <v>323</v>
      </c>
    </row>
    <row r="39" spans="1:1" hidden="1">
      <c r="A39" t="s">
        <v>323</v>
      </c>
    </row>
    <row r="40" spans="1:1" hidden="1">
      <c r="A40" t="s">
        <v>323</v>
      </c>
    </row>
    <row r="41" spans="1:1" hidden="1">
      <c r="A41" t="s">
        <v>323</v>
      </c>
    </row>
    <row r="42" spans="1:1" hidden="1">
      <c r="A42" t="s">
        <v>323</v>
      </c>
    </row>
    <row r="43" spans="1:1" hidden="1">
      <c r="A43" t="s">
        <v>323</v>
      </c>
    </row>
    <row r="44" spans="1:1" hidden="1">
      <c r="A44" t="s">
        <v>323</v>
      </c>
    </row>
    <row r="45" spans="1:1" hidden="1">
      <c r="A45" t="s">
        <v>323</v>
      </c>
    </row>
    <row r="46" spans="1:1" hidden="1">
      <c r="A46" t="s">
        <v>323</v>
      </c>
    </row>
    <row r="47" spans="1:1" hidden="1">
      <c r="A47" t="s">
        <v>170</v>
      </c>
    </row>
    <row r="48" spans="1:1" hidden="1">
      <c r="A48" t="s">
        <v>170</v>
      </c>
    </row>
    <row r="49" spans="1:1" hidden="1">
      <c r="A49" t="s">
        <v>187</v>
      </c>
    </row>
    <row r="50" spans="1:1" hidden="1">
      <c r="A50" t="s">
        <v>187</v>
      </c>
    </row>
    <row r="51" spans="1:1" hidden="1">
      <c r="A51" t="s">
        <v>187</v>
      </c>
    </row>
    <row r="52" spans="1:1" hidden="1">
      <c r="A52" t="s">
        <v>187</v>
      </c>
    </row>
    <row r="53" spans="1:1" hidden="1">
      <c r="A53" t="s">
        <v>187</v>
      </c>
    </row>
    <row r="54" spans="1:1" hidden="1">
      <c r="A54" t="s">
        <v>187</v>
      </c>
    </row>
    <row r="55" spans="1:1" hidden="1">
      <c r="A55" t="s">
        <v>187</v>
      </c>
    </row>
    <row r="56" spans="1:1" hidden="1">
      <c r="A56" t="s">
        <v>187</v>
      </c>
    </row>
    <row r="57" spans="1:1" hidden="1">
      <c r="A57" t="s">
        <v>208</v>
      </c>
    </row>
    <row r="58" spans="1:1" hidden="1">
      <c r="A58" t="s">
        <v>208</v>
      </c>
    </row>
    <row r="59" spans="1:1" hidden="1">
      <c r="A59" t="s">
        <v>208</v>
      </c>
    </row>
    <row r="60" spans="1:1" hidden="1">
      <c r="A60" t="s">
        <v>208</v>
      </c>
    </row>
    <row r="61" spans="1:1" hidden="1">
      <c r="A61" t="s">
        <v>219</v>
      </c>
    </row>
    <row r="62" spans="1:1" hidden="1">
      <c r="A62" t="s">
        <v>219</v>
      </c>
    </row>
    <row r="63" spans="1:1" hidden="1">
      <c r="A63" t="s">
        <v>219</v>
      </c>
    </row>
    <row r="64" spans="1:1" hidden="1">
      <c r="A64" t="s">
        <v>219</v>
      </c>
    </row>
    <row r="65" spans="1:1" hidden="1">
      <c r="A65" t="s">
        <v>219</v>
      </c>
    </row>
    <row r="66" spans="1:1" hidden="1">
      <c r="A66" t="s">
        <v>12609</v>
      </c>
    </row>
    <row r="67" spans="1:1" hidden="1">
      <c r="A67" t="s">
        <v>12609</v>
      </c>
    </row>
    <row r="68" spans="1:1" hidden="1">
      <c r="A68" t="s">
        <v>12609</v>
      </c>
    </row>
    <row r="69" spans="1:1" hidden="1">
      <c r="A69" t="s">
        <v>12609</v>
      </c>
    </row>
    <row r="70" spans="1:1" hidden="1">
      <c r="A70" t="s">
        <v>12609</v>
      </c>
    </row>
    <row r="71" spans="1:1" hidden="1">
      <c r="A71" t="s">
        <v>12609</v>
      </c>
    </row>
    <row r="72" spans="1:1" hidden="1">
      <c r="A72" t="s">
        <v>12609</v>
      </c>
    </row>
    <row r="73" spans="1:1" hidden="1">
      <c r="A73" t="s">
        <v>12609</v>
      </c>
    </row>
    <row r="74" spans="1:1" hidden="1">
      <c r="A74" t="s">
        <v>12609</v>
      </c>
    </row>
    <row r="75" spans="1:1" hidden="1">
      <c r="A75" t="s">
        <v>12609</v>
      </c>
    </row>
    <row r="76" spans="1:1" hidden="1">
      <c r="A76" t="s">
        <v>12609</v>
      </c>
    </row>
    <row r="77" spans="1:1" hidden="1">
      <c r="A77" t="s">
        <v>12609</v>
      </c>
    </row>
    <row r="78" spans="1:1" hidden="1">
      <c r="A78" t="s">
        <v>12609</v>
      </c>
    </row>
    <row r="79" spans="1:1" hidden="1">
      <c r="A79" t="s">
        <v>12609</v>
      </c>
    </row>
    <row r="80" spans="1:1" hidden="1">
      <c r="A80" t="s">
        <v>12609</v>
      </c>
    </row>
    <row r="81" spans="1:1" hidden="1">
      <c r="A81" t="s">
        <v>12609</v>
      </c>
    </row>
    <row r="82" spans="1:1" hidden="1">
      <c r="A82" t="s">
        <v>12609</v>
      </c>
    </row>
    <row r="83" spans="1:1" hidden="1">
      <c r="A83" t="s">
        <v>12609</v>
      </c>
    </row>
    <row r="84" spans="1:1" hidden="1">
      <c r="A84" t="s">
        <v>12609</v>
      </c>
    </row>
    <row r="85" spans="1:1" hidden="1">
      <c r="A85" t="s">
        <v>12609</v>
      </c>
    </row>
    <row r="86" spans="1:1" hidden="1">
      <c r="A86" t="s">
        <v>12609</v>
      </c>
    </row>
    <row r="87" spans="1:1" hidden="1">
      <c r="A87" t="s">
        <v>12609</v>
      </c>
    </row>
    <row r="88" spans="1:1" hidden="1">
      <c r="A88" t="s">
        <v>12609</v>
      </c>
    </row>
    <row r="89" spans="1:1" hidden="1">
      <c r="A89" t="s">
        <v>12609</v>
      </c>
    </row>
    <row r="90" spans="1:1" hidden="1">
      <c r="A90" t="s">
        <v>12609</v>
      </c>
    </row>
    <row r="91" spans="1:1" hidden="1">
      <c r="A91" t="s">
        <v>12609</v>
      </c>
    </row>
    <row r="92" spans="1:1" hidden="1">
      <c r="A92" t="s">
        <v>12643</v>
      </c>
    </row>
    <row r="93" spans="1:1" hidden="1">
      <c r="A93" t="s">
        <v>12643</v>
      </c>
    </row>
    <row r="94" spans="1:1" hidden="1">
      <c r="A94" t="s">
        <v>12643</v>
      </c>
    </row>
    <row r="95" spans="1:1" hidden="1">
      <c r="A95" t="s">
        <v>12643</v>
      </c>
    </row>
    <row r="96" spans="1:1" hidden="1">
      <c r="A96" t="s">
        <v>12643</v>
      </c>
    </row>
    <row r="97" spans="1:1" hidden="1">
      <c r="A97" t="s">
        <v>12643</v>
      </c>
    </row>
    <row r="98" spans="1:1" hidden="1">
      <c r="A98" t="s">
        <v>12643</v>
      </c>
    </row>
    <row r="99" spans="1:1" hidden="1">
      <c r="A99" t="s">
        <v>12643</v>
      </c>
    </row>
    <row r="100" spans="1:1" hidden="1">
      <c r="A100" t="s">
        <v>12643</v>
      </c>
    </row>
    <row r="101" spans="1:1" hidden="1">
      <c r="A101" t="s">
        <v>262</v>
      </c>
    </row>
    <row r="102" spans="1:1" hidden="1">
      <c r="A102" t="s">
        <v>262</v>
      </c>
    </row>
    <row r="103" spans="1:1" hidden="1">
      <c r="A103" t="s">
        <v>262</v>
      </c>
    </row>
    <row r="104" spans="1:1" hidden="1">
      <c r="A104" t="s">
        <v>262</v>
      </c>
    </row>
    <row r="105" spans="1:1" hidden="1">
      <c r="A105" t="s">
        <v>262</v>
      </c>
    </row>
    <row r="106" spans="1:1" hidden="1">
      <c r="A106" t="s">
        <v>262</v>
      </c>
    </row>
    <row r="107" spans="1:1" hidden="1">
      <c r="A107" t="s">
        <v>262</v>
      </c>
    </row>
    <row r="108" spans="1:1" hidden="1">
      <c r="A108" t="s">
        <v>262</v>
      </c>
    </row>
    <row r="109" spans="1:1" hidden="1">
      <c r="A109" t="s">
        <v>8</v>
      </c>
    </row>
    <row r="110" spans="1:1" hidden="1">
      <c r="A110" t="s">
        <v>8</v>
      </c>
    </row>
    <row r="111" spans="1:1" hidden="1">
      <c r="A111" t="s">
        <v>8</v>
      </c>
    </row>
    <row r="112" spans="1:1" hidden="1">
      <c r="A112" t="s">
        <v>12656</v>
      </c>
    </row>
    <row r="113" spans="1:1" hidden="1">
      <c r="A113" t="s">
        <v>280</v>
      </c>
    </row>
    <row r="114" spans="1:1" hidden="1">
      <c r="A114" t="s">
        <v>280</v>
      </c>
    </row>
    <row r="115" spans="1:1" hidden="1">
      <c r="A115" t="s">
        <v>280</v>
      </c>
    </row>
    <row r="116" spans="1:1" hidden="1">
      <c r="A116" t="s">
        <v>284</v>
      </c>
    </row>
    <row r="117" spans="1:1" hidden="1">
      <c r="A117" t="s">
        <v>284</v>
      </c>
    </row>
    <row r="118" spans="1:1" hidden="1">
      <c r="A118" t="s">
        <v>284</v>
      </c>
    </row>
    <row r="119" spans="1:1" hidden="1">
      <c r="A119" t="s">
        <v>284</v>
      </c>
    </row>
    <row r="120" spans="1:1" hidden="1">
      <c r="A120" t="s">
        <v>284</v>
      </c>
    </row>
    <row r="121" spans="1:1" hidden="1">
      <c r="A121" t="s">
        <v>284</v>
      </c>
    </row>
    <row r="122" spans="1:1" hidden="1">
      <c r="A122" t="s">
        <v>284</v>
      </c>
    </row>
    <row r="123" spans="1:1" hidden="1">
      <c r="A123" t="s">
        <v>284</v>
      </c>
    </row>
    <row r="124" spans="1:1" hidden="1">
      <c r="A124" t="s">
        <v>284</v>
      </c>
    </row>
    <row r="125" spans="1:1" hidden="1">
      <c r="A125" t="s">
        <v>284</v>
      </c>
    </row>
    <row r="126" spans="1:1" hidden="1">
      <c r="A126" t="s">
        <v>284</v>
      </c>
    </row>
    <row r="127" spans="1:1" hidden="1">
      <c r="A127" t="s">
        <v>284</v>
      </c>
    </row>
    <row r="128" spans="1:1" hidden="1">
      <c r="A128" t="s">
        <v>297</v>
      </c>
    </row>
    <row r="129" spans="1:1" hidden="1">
      <c r="A129" t="s">
        <v>297</v>
      </c>
    </row>
    <row r="130" spans="1:1" hidden="1">
      <c r="A130" t="s">
        <v>297</v>
      </c>
    </row>
    <row r="131" spans="1:1" hidden="1">
      <c r="A131" t="s">
        <v>297</v>
      </c>
    </row>
    <row r="132" spans="1:1" hidden="1">
      <c r="A132" t="s">
        <v>297</v>
      </c>
    </row>
    <row r="133" spans="1:1" hidden="1">
      <c r="A133" t="s">
        <v>297</v>
      </c>
    </row>
    <row r="134" spans="1:1" hidden="1">
      <c r="A134" t="s">
        <v>297</v>
      </c>
    </row>
    <row r="135" spans="1:1" hidden="1">
      <c r="A135" t="s">
        <v>297</v>
      </c>
    </row>
    <row r="136" spans="1:1" hidden="1">
      <c r="A136" t="s">
        <v>297</v>
      </c>
    </row>
    <row r="137" spans="1:1" hidden="1">
      <c r="A137" t="s">
        <v>297</v>
      </c>
    </row>
    <row r="138" spans="1:1" hidden="1">
      <c r="A138" t="s">
        <v>297</v>
      </c>
    </row>
    <row r="139" spans="1:1" hidden="1">
      <c r="A139" t="s">
        <v>297</v>
      </c>
    </row>
    <row r="140" spans="1:1" hidden="1">
      <c r="A140" t="s">
        <v>297</v>
      </c>
    </row>
    <row r="141" spans="1:1" hidden="1">
      <c r="A141" t="s">
        <v>309</v>
      </c>
    </row>
    <row r="142" spans="1:1" hidden="1">
      <c r="A142" t="s">
        <v>309</v>
      </c>
    </row>
    <row r="143" spans="1:1" hidden="1">
      <c r="A143" s="11" t="s">
        <v>309</v>
      </c>
    </row>
    <row r="144" spans="1:1" hidden="1">
      <c r="A144" t="s">
        <v>12671</v>
      </c>
    </row>
    <row r="145" spans="1:2" hidden="1">
      <c r="A145" t="s">
        <v>12671</v>
      </c>
    </row>
    <row r="146" spans="1:2" hidden="1">
      <c r="A146" t="s">
        <v>12671</v>
      </c>
    </row>
    <row r="147" spans="1:2" hidden="1">
      <c r="A147" t="s">
        <v>127</v>
      </c>
    </row>
    <row r="148" spans="1:2" hidden="1">
      <c r="A148" t="s">
        <v>127</v>
      </c>
    </row>
    <row r="149" spans="1:2" hidden="1">
      <c r="A149" t="s">
        <v>127</v>
      </c>
    </row>
    <row r="150" spans="1:2" hidden="1">
      <c r="A150" t="s">
        <v>127</v>
      </c>
    </row>
    <row r="151" spans="1:2" hidden="1">
      <c r="A151" t="s">
        <v>127</v>
      </c>
    </row>
    <row r="152" spans="1:2" ht="16" thickTop="1">
      <c r="A152" t="s">
        <v>12882</v>
      </c>
      <c r="B152">
        <f>COUNTIF(Koodit!J:J,A152)</f>
        <v>26</v>
      </c>
    </row>
    <row r="153" spans="1:2">
      <c r="A153" t="s">
        <v>12890</v>
      </c>
      <c r="B153">
        <f>COUNTIF(Koodit!J:J,A153)</f>
        <v>14</v>
      </c>
    </row>
    <row r="154" spans="1:2">
      <c r="A154" t="s">
        <v>12889</v>
      </c>
      <c r="B154">
        <f>COUNTIF(Koodit!J:J,A154)</f>
        <v>13</v>
      </c>
    </row>
    <row r="155" spans="1:2">
      <c r="A155" t="s">
        <v>12883</v>
      </c>
      <c r="B155">
        <f>COUNTIF(Koodit!J:J,A155)</f>
        <v>10</v>
      </c>
    </row>
    <row r="156" spans="1:2">
      <c r="A156" t="s">
        <v>12877</v>
      </c>
      <c r="B156">
        <f>COUNTIF(Koodit!J:J,A156)</f>
        <v>10</v>
      </c>
    </row>
    <row r="157" spans="1:2">
      <c r="A157" t="s">
        <v>12879</v>
      </c>
      <c r="B157">
        <f>COUNTIF(Koodit!J:J,A157)</f>
        <v>9</v>
      </c>
    </row>
    <row r="158" spans="1:2">
      <c r="A158" t="s">
        <v>12884</v>
      </c>
      <c r="B158">
        <f>COUNTIF(Koodit!J:J,A158)</f>
        <v>9</v>
      </c>
    </row>
    <row r="159" spans="1:2">
      <c r="A159" t="s">
        <v>12863</v>
      </c>
      <c r="B159">
        <f>COUNTIF(Koodit!J:J,A159)</f>
        <v>7</v>
      </c>
    </row>
    <row r="160" spans="1:2">
      <c r="A160" t="s">
        <v>12867</v>
      </c>
      <c r="B160">
        <f>COUNTIF(Koodit!J:J,A160)</f>
        <v>6</v>
      </c>
    </row>
    <row r="161" spans="1:2">
      <c r="A161" t="s">
        <v>12876</v>
      </c>
      <c r="B161">
        <f>COUNTIF(Koodit!J:J,A161)</f>
        <v>6</v>
      </c>
    </row>
    <row r="162" spans="1:2">
      <c r="A162" t="s">
        <v>12881</v>
      </c>
      <c r="B162">
        <f>COUNTIF(Koodit!J:J,A162)</f>
        <v>6</v>
      </c>
    </row>
    <row r="163" spans="1:2">
      <c r="A163" t="s">
        <v>12893</v>
      </c>
      <c r="B163">
        <f>COUNTIF(Koodit!J:J,A163)</f>
        <v>5</v>
      </c>
    </row>
    <row r="164" spans="1:2">
      <c r="A164" t="s">
        <v>12880</v>
      </c>
      <c r="B164">
        <f>COUNTIF(Koodit!J:J,A164)</f>
        <v>5</v>
      </c>
    </row>
    <row r="165" spans="1:2">
      <c r="A165" t="s">
        <v>12875</v>
      </c>
      <c r="B165">
        <f>COUNTIF(Koodit!J:J,A165)</f>
        <v>5</v>
      </c>
    </row>
    <row r="166" spans="1:2">
      <c r="A166" t="s">
        <v>12888</v>
      </c>
      <c r="B166">
        <f>COUNTIF(Koodit!J:J,A166)</f>
        <v>4</v>
      </c>
    </row>
    <row r="167" spans="1:2">
      <c r="A167" t="s">
        <v>12862</v>
      </c>
      <c r="B167">
        <f>COUNTIF(Koodit!J:J,A167)</f>
        <v>4</v>
      </c>
    </row>
    <row r="168" spans="1:2">
      <c r="A168" t="s">
        <v>12891</v>
      </c>
      <c r="B168">
        <f>COUNTIF(Koodit!J:J,A168)</f>
        <v>4</v>
      </c>
    </row>
    <row r="169" spans="1:2">
      <c r="A169" t="s">
        <v>12892</v>
      </c>
      <c r="B169">
        <f>COUNTIF(Koodit!J:J,A169)</f>
        <v>4</v>
      </c>
    </row>
    <row r="170" spans="1:2">
      <c r="A170" t="s">
        <v>12865</v>
      </c>
      <c r="B170">
        <f>COUNTIF(Koodit!J:J,A170)</f>
        <v>4</v>
      </c>
    </row>
    <row r="171" spans="1:2">
      <c r="A171" t="s">
        <v>12878</v>
      </c>
      <c r="B171">
        <f>COUNTIF(Koodit!J:J,A171)</f>
        <v>3</v>
      </c>
    </row>
    <row r="172" spans="1:2">
      <c r="A172" t="s">
        <v>12866</v>
      </c>
      <c r="B172">
        <f>COUNTIF(Koodit!J:J,A172)</f>
        <v>3</v>
      </c>
    </row>
    <row r="173" spans="1:2">
      <c r="A173" t="s">
        <v>12871</v>
      </c>
      <c r="B173">
        <f>COUNTIF(Koodit!J:J,A173)</f>
        <v>3</v>
      </c>
    </row>
    <row r="174" spans="1:2">
      <c r="A174" t="s">
        <v>12873</v>
      </c>
      <c r="B174">
        <f>COUNTIF(Koodit!J:J,A174)</f>
        <v>3</v>
      </c>
    </row>
    <row r="175" spans="1:2">
      <c r="A175" t="s">
        <v>12886</v>
      </c>
      <c r="B175">
        <f>COUNTIF(Koodit!J:J,A175)</f>
        <v>3</v>
      </c>
    </row>
    <row r="176" spans="1:2">
      <c r="A176" t="s">
        <v>12872</v>
      </c>
      <c r="B176">
        <f>COUNTIF(Koodit!J:J,A176)</f>
        <v>3</v>
      </c>
    </row>
    <row r="177" spans="1:2">
      <c r="A177" t="s">
        <v>12887</v>
      </c>
      <c r="B177">
        <f>COUNTIF(Koodit!J:J,A177)</f>
        <v>2</v>
      </c>
    </row>
    <row r="178" spans="1:2">
      <c r="A178" t="s">
        <v>12869</v>
      </c>
      <c r="B178">
        <f>COUNTIF(Koodit!J:J,A178)</f>
        <v>2</v>
      </c>
    </row>
    <row r="179" spans="1:2">
      <c r="A179" t="s">
        <v>12868</v>
      </c>
      <c r="B179">
        <f>COUNTIF(Koodit!J:J,A179)</f>
        <v>2</v>
      </c>
    </row>
    <row r="180" spans="1:2">
      <c r="A180" t="s">
        <v>12870</v>
      </c>
      <c r="B180">
        <f>COUNTIF(Koodit!J:J,A180)</f>
        <v>1</v>
      </c>
    </row>
    <row r="181" spans="1:2">
      <c r="A181" t="s">
        <v>12864</v>
      </c>
      <c r="B181">
        <f>COUNTIF(Koodit!J:J,A181)</f>
        <v>1</v>
      </c>
    </row>
    <row r="182" spans="1:2">
      <c r="A182" t="s">
        <v>12874</v>
      </c>
      <c r="B182">
        <f>COUNTIF(Koodit!J:J,A182)</f>
        <v>1</v>
      </c>
    </row>
    <row r="183" spans="1:2">
      <c r="A183" t="s">
        <v>12885</v>
      </c>
      <c r="B183">
        <f>COUNTIF(Koodit!J:J,A183)</f>
        <v>1</v>
      </c>
    </row>
    <row r="184" spans="1:2">
      <c r="A184" t="s">
        <v>12894</v>
      </c>
      <c r="B184">
        <f>COUNTIF(Koodit!J:J,A184)</f>
        <v>1</v>
      </c>
    </row>
  </sheetData>
  <sortState ref="A200:B232">
    <sortCondition descending="1" ref="B200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workbookViewId="0">
      <pane ySplit="1" topLeftCell="A2" activePane="bottomLeft" state="frozen"/>
      <selection activeCell="F20" sqref="F20"/>
      <selection pane="bottomLeft" activeCell="E11" sqref="E11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17.1640625" bestFit="1" customWidth="1"/>
    <col min="6" max="6" width="18.5" bestFit="1" customWidth="1"/>
    <col min="7" max="7" width="19.5" bestFit="1" customWidth="1"/>
    <col min="8" max="8" width="23.1640625" bestFit="1" customWidth="1"/>
    <col min="9" max="9" width="76.83203125" bestFit="1" customWidth="1"/>
    <col min="11" max="11" width="18.5" bestFit="1" customWidth="1"/>
    <col min="12" max="12" width="19.5" bestFit="1" customWidth="1"/>
    <col min="13" max="13" width="23.1640625" bestFit="1" customWidth="1"/>
    <col min="14" max="14" width="76.83203125" bestFit="1" customWidth="1"/>
    <col min="16" max="16" width="18.5" bestFit="1" customWidth="1"/>
    <col min="17" max="17" width="19.5" bestFit="1" customWidth="1"/>
    <col min="18" max="18" width="23.1640625" bestFit="1" customWidth="1"/>
    <col min="19" max="19" width="76.83203125" bestFit="1" customWidth="1"/>
    <col min="21" max="21" width="18.5" bestFit="1" customWidth="1"/>
    <col min="22" max="22" width="19.5" bestFit="1" customWidth="1"/>
    <col min="23" max="23" width="23.1640625" bestFit="1" customWidth="1"/>
    <col min="24" max="24" width="76.83203125" bestFit="1" customWidth="1"/>
    <col min="26" max="26" width="36.1640625" bestFit="1" customWidth="1"/>
    <col min="27" max="27" width="19.5" bestFit="1" customWidth="1"/>
    <col min="28" max="28" width="23.1640625" bestFit="1" customWidth="1"/>
    <col min="29" max="29" width="77" bestFit="1" customWidth="1"/>
  </cols>
  <sheetData>
    <row r="1" spans="1:30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E1" s="16" t="s">
        <v>12676</v>
      </c>
      <c r="F1" s="4" t="s">
        <v>335</v>
      </c>
      <c r="G1" s="4" t="s">
        <v>0</v>
      </c>
      <c r="H1" s="4" t="s">
        <v>1</v>
      </c>
      <c r="I1" s="4" t="s">
        <v>2</v>
      </c>
      <c r="J1" s="16" t="s">
        <v>12676</v>
      </c>
      <c r="K1" s="4" t="s">
        <v>336</v>
      </c>
      <c r="L1" s="4" t="s">
        <v>0</v>
      </c>
      <c r="M1" s="4" t="s">
        <v>1</v>
      </c>
      <c r="N1" s="4" t="s">
        <v>2</v>
      </c>
      <c r="O1" s="16" t="s">
        <v>12676</v>
      </c>
      <c r="P1" s="4" t="s">
        <v>337</v>
      </c>
      <c r="Q1" s="4" t="s">
        <v>0</v>
      </c>
      <c r="R1" s="4" t="s">
        <v>1</v>
      </c>
      <c r="S1" s="4" t="s">
        <v>2</v>
      </c>
      <c r="T1" s="16" t="s">
        <v>12676</v>
      </c>
      <c r="U1" s="4" t="s">
        <v>338</v>
      </c>
      <c r="V1" s="4" t="s">
        <v>0</v>
      </c>
      <c r="W1" s="4" t="s">
        <v>1</v>
      </c>
      <c r="X1" s="4" t="s">
        <v>2</v>
      </c>
      <c r="Y1" s="16" t="s">
        <v>12676</v>
      </c>
      <c r="Z1" s="4" t="s">
        <v>12576</v>
      </c>
      <c r="AA1" s="4" t="s">
        <v>0</v>
      </c>
      <c r="AB1" s="4" t="s">
        <v>1</v>
      </c>
      <c r="AC1" s="4" t="s">
        <v>2</v>
      </c>
      <c r="AD1" s="16" t="s">
        <v>12676</v>
      </c>
    </row>
    <row r="2" spans="1:30" ht="16" thickTop="1">
      <c r="A2">
        <v>11</v>
      </c>
      <c r="B2" t="s">
        <v>149</v>
      </c>
      <c r="C2" t="s">
        <v>219</v>
      </c>
      <c r="D2" t="s">
        <v>12634</v>
      </c>
      <c r="E2">
        <f>COUNTIF(A$2:A$181,"&gt;10")</f>
        <v>1</v>
      </c>
      <c r="F2" s="6">
        <v>8</v>
      </c>
      <c r="G2" t="s">
        <v>7</v>
      </c>
      <c r="H2" t="s">
        <v>12609</v>
      </c>
      <c r="I2" t="s">
        <v>12610</v>
      </c>
      <c r="J2">
        <f>COUNTIF(F$2:F$181,"&gt;10")</f>
        <v>0</v>
      </c>
      <c r="K2">
        <v>8</v>
      </c>
      <c r="L2" t="s">
        <v>149</v>
      </c>
      <c r="M2" t="s">
        <v>170</v>
      </c>
      <c r="N2" t="s">
        <v>176</v>
      </c>
      <c r="O2">
        <f>COUNTIF(K$2:K$181,"&gt;10")</f>
        <v>0</v>
      </c>
      <c r="P2">
        <v>6</v>
      </c>
      <c r="Q2" t="s">
        <v>149</v>
      </c>
      <c r="R2" t="s">
        <v>208</v>
      </c>
      <c r="S2" t="s">
        <v>12632</v>
      </c>
      <c r="T2">
        <f>COUNTIF(P$2:P$181,"&gt;10")</f>
        <v>0</v>
      </c>
      <c r="U2">
        <v>6</v>
      </c>
      <c r="V2" t="s">
        <v>149</v>
      </c>
      <c r="W2" t="s">
        <v>219</v>
      </c>
      <c r="X2" t="s">
        <v>229</v>
      </c>
      <c r="Y2">
        <f>COUNTIF(U$2:U$181,"&gt;10")</f>
        <v>0</v>
      </c>
      <c r="Z2">
        <v>25</v>
      </c>
      <c r="AA2" t="s">
        <v>149</v>
      </c>
      <c r="AB2" t="s">
        <v>219</v>
      </c>
      <c r="AC2" t="s">
        <v>12634</v>
      </c>
      <c r="AD2">
        <f>COUNTIF(Z$2:Z$181,"&gt;10")</f>
        <v>24</v>
      </c>
    </row>
    <row r="3" spans="1:30">
      <c r="A3">
        <v>8</v>
      </c>
      <c r="B3" t="s">
        <v>12654</v>
      </c>
      <c r="C3" t="s">
        <v>297</v>
      </c>
      <c r="D3" t="s">
        <v>298</v>
      </c>
      <c r="E3">
        <f>COUNTIF(A$2:A$181,"&gt;9")</f>
        <v>1</v>
      </c>
      <c r="F3">
        <v>8</v>
      </c>
      <c r="G3" t="s">
        <v>7</v>
      </c>
      <c r="H3" t="s">
        <v>12609</v>
      </c>
      <c r="I3" t="s">
        <v>112</v>
      </c>
      <c r="J3">
        <f>COUNTIF(F$2:F$181,"&gt;9")</f>
        <v>0</v>
      </c>
      <c r="K3">
        <v>6</v>
      </c>
      <c r="L3" t="s">
        <v>149</v>
      </c>
      <c r="M3" t="s">
        <v>187</v>
      </c>
      <c r="N3" t="s">
        <v>198</v>
      </c>
      <c r="O3">
        <f>COUNTIF(K$2:K$181,"&gt;9")</f>
        <v>0</v>
      </c>
      <c r="P3">
        <v>5</v>
      </c>
      <c r="Q3" t="s">
        <v>12654</v>
      </c>
      <c r="R3" t="s">
        <v>297</v>
      </c>
      <c r="S3" t="s">
        <v>299</v>
      </c>
      <c r="T3">
        <f>COUNTIF(P$2:P$181,"&gt;9")</f>
        <v>0</v>
      </c>
      <c r="U3">
        <v>6</v>
      </c>
      <c r="V3" t="s">
        <v>12654</v>
      </c>
      <c r="W3" t="s">
        <v>297</v>
      </c>
      <c r="X3" t="s">
        <v>298</v>
      </c>
      <c r="Y3">
        <f>COUNTIF(U$2:U$181,"&gt;9")</f>
        <v>0</v>
      </c>
      <c r="Z3">
        <v>21</v>
      </c>
      <c r="AA3" t="s">
        <v>149</v>
      </c>
      <c r="AB3" t="s">
        <v>208</v>
      </c>
      <c r="AC3" t="s">
        <v>12632</v>
      </c>
      <c r="AD3">
        <f>COUNTIF(Z$2:Z$181,"&gt;9")</f>
        <v>31</v>
      </c>
    </row>
    <row r="4" spans="1:30">
      <c r="A4">
        <v>7</v>
      </c>
      <c r="B4" t="s">
        <v>149</v>
      </c>
      <c r="C4" t="s">
        <v>187</v>
      </c>
      <c r="D4" t="s">
        <v>205</v>
      </c>
      <c r="E4">
        <f>COUNTIF(A$2:A$181,"&gt;8")</f>
        <v>1</v>
      </c>
      <c r="F4">
        <v>8</v>
      </c>
      <c r="G4" t="s">
        <v>7</v>
      </c>
      <c r="H4" t="s">
        <v>12611</v>
      </c>
      <c r="I4" t="s">
        <v>12612</v>
      </c>
      <c r="J4">
        <f>COUNTIF(F$2:F$181,"&gt;8")</f>
        <v>0</v>
      </c>
      <c r="K4">
        <v>6</v>
      </c>
      <c r="L4" t="s">
        <v>149</v>
      </c>
      <c r="M4" t="s">
        <v>219</v>
      </c>
      <c r="N4" t="s">
        <v>224</v>
      </c>
      <c r="O4">
        <f>COUNTIF(K$2:K$181,"&gt;8")</f>
        <v>0</v>
      </c>
      <c r="P4">
        <v>4</v>
      </c>
      <c r="Q4" t="s">
        <v>7</v>
      </c>
      <c r="R4" t="s">
        <v>12611</v>
      </c>
      <c r="S4" t="s">
        <v>12612</v>
      </c>
      <c r="T4">
        <f>COUNTIF(P$2:P$181,"&gt;8")</f>
        <v>0</v>
      </c>
      <c r="U4">
        <v>5</v>
      </c>
      <c r="V4" t="s">
        <v>7</v>
      </c>
      <c r="W4" t="s">
        <v>90</v>
      </c>
      <c r="X4" t="s">
        <v>100</v>
      </c>
      <c r="Y4">
        <f>COUNTIF(U$2:U$181,"&gt;8")</f>
        <v>0</v>
      </c>
      <c r="Z4">
        <v>18</v>
      </c>
      <c r="AA4" t="s">
        <v>7</v>
      </c>
      <c r="AB4" t="s">
        <v>12609</v>
      </c>
      <c r="AC4" t="s">
        <v>12610</v>
      </c>
      <c r="AD4">
        <f>COUNTIF(Z$2:Z$181,"&gt;8")</f>
        <v>34</v>
      </c>
    </row>
    <row r="5" spans="1:30">
      <c r="A5">
        <v>6</v>
      </c>
      <c r="B5" t="s">
        <v>7</v>
      </c>
      <c r="C5" t="s">
        <v>143</v>
      </c>
      <c r="D5" t="s">
        <v>12618</v>
      </c>
      <c r="E5">
        <f>COUNTIF(A$2:A$181,"&gt;7")</f>
        <v>2</v>
      </c>
      <c r="F5" s="6">
        <v>7</v>
      </c>
      <c r="G5" t="s">
        <v>149</v>
      </c>
      <c r="H5" t="s">
        <v>219</v>
      </c>
      <c r="I5" t="s">
        <v>12634</v>
      </c>
      <c r="J5">
        <f>COUNTIF(F$2:F$181,"&gt;7")</f>
        <v>3</v>
      </c>
      <c r="K5">
        <v>5</v>
      </c>
      <c r="L5" t="s">
        <v>149</v>
      </c>
      <c r="M5" t="s">
        <v>187</v>
      </c>
      <c r="N5" t="s">
        <v>12628</v>
      </c>
      <c r="O5">
        <f>COUNTIF(K$2:K$181,"&gt;7")</f>
        <v>1</v>
      </c>
      <c r="P5">
        <v>4</v>
      </c>
      <c r="Q5" t="s">
        <v>149</v>
      </c>
      <c r="R5" t="s">
        <v>12643</v>
      </c>
      <c r="S5" t="s">
        <v>12652</v>
      </c>
      <c r="T5">
        <f>COUNTIF(P$2:P$181,"&gt;7")</f>
        <v>0</v>
      </c>
      <c r="U5">
        <v>5</v>
      </c>
      <c r="V5" t="s">
        <v>7</v>
      </c>
      <c r="W5" t="s">
        <v>12609</v>
      </c>
      <c r="X5" t="s">
        <v>12610</v>
      </c>
      <c r="Y5">
        <f>COUNTIF(U$2:U$181,"&gt;7")</f>
        <v>0</v>
      </c>
      <c r="Z5">
        <v>17</v>
      </c>
      <c r="AA5" t="s">
        <v>7</v>
      </c>
      <c r="AB5" t="s">
        <v>12611</v>
      </c>
      <c r="AC5" t="s">
        <v>12612</v>
      </c>
      <c r="AD5">
        <f>COUNTIF(Z$2:Z$181,"&gt;7")</f>
        <v>38</v>
      </c>
    </row>
    <row r="6" spans="1:30">
      <c r="A6">
        <v>6</v>
      </c>
      <c r="B6" t="s">
        <v>149</v>
      </c>
      <c r="C6" t="s">
        <v>12609</v>
      </c>
      <c r="D6" t="s">
        <v>247</v>
      </c>
      <c r="E6">
        <f>COUNTIF(A$2:A$181,"&gt;6")</f>
        <v>3</v>
      </c>
      <c r="F6" s="6">
        <v>6</v>
      </c>
      <c r="G6" t="s">
        <v>149</v>
      </c>
      <c r="H6" t="s">
        <v>323</v>
      </c>
      <c r="I6" t="s">
        <v>332</v>
      </c>
      <c r="J6">
        <f>COUNTIF(F$2:F$181,"&gt;6")</f>
        <v>4</v>
      </c>
      <c r="K6">
        <v>5</v>
      </c>
      <c r="L6" t="s">
        <v>149</v>
      </c>
      <c r="M6" t="s">
        <v>208</v>
      </c>
      <c r="N6" t="s">
        <v>213</v>
      </c>
      <c r="O6">
        <f>COUNTIF(K$2:K$181,"&gt;6")</f>
        <v>1</v>
      </c>
      <c r="P6">
        <v>3</v>
      </c>
      <c r="Q6" t="s">
        <v>7</v>
      </c>
      <c r="R6" t="s">
        <v>23</v>
      </c>
      <c r="S6" t="s">
        <v>29</v>
      </c>
      <c r="T6">
        <f>COUNTIF(P$2:P$181,"&gt;6")</f>
        <v>0</v>
      </c>
      <c r="U6">
        <v>5</v>
      </c>
      <c r="V6" t="s">
        <v>149</v>
      </c>
      <c r="W6" t="s">
        <v>208</v>
      </c>
      <c r="X6" t="s">
        <v>213</v>
      </c>
      <c r="Y6">
        <f>COUNTIF(U$2:U$181,"&gt;6")</f>
        <v>0</v>
      </c>
      <c r="Z6">
        <v>17</v>
      </c>
      <c r="AA6" t="s">
        <v>12654</v>
      </c>
      <c r="AB6" t="s">
        <v>284</v>
      </c>
      <c r="AC6" t="s">
        <v>287</v>
      </c>
      <c r="AD6">
        <f>COUNTIF(Z$2:Z$181,"&gt;6")</f>
        <v>45</v>
      </c>
    </row>
    <row r="7" spans="1:30">
      <c r="A7">
        <v>6</v>
      </c>
      <c r="B7" t="s">
        <v>12654</v>
      </c>
      <c r="C7" t="s">
        <v>284</v>
      </c>
      <c r="D7" t="s">
        <v>287</v>
      </c>
      <c r="E7">
        <f>COUNTIF(A$2:A$181,"&gt;5")</f>
        <v>6</v>
      </c>
      <c r="F7">
        <v>6</v>
      </c>
      <c r="G7" t="s">
        <v>149</v>
      </c>
      <c r="H7" t="s">
        <v>208</v>
      </c>
      <c r="I7" t="s">
        <v>12632</v>
      </c>
      <c r="J7">
        <f>COUNTIF(F$2:F$181,"&gt;5")</f>
        <v>7</v>
      </c>
      <c r="K7">
        <v>5</v>
      </c>
      <c r="L7" t="s">
        <v>149</v>
      </c>
      <c r="M7" t="s">
        <v>262</v>
      </c>
      <c r="N7" t="s">
        <v>268</v>
      </c>
      <c r="O7">
        <f>COUNTIF(K$2:K$181,"&gt;5")</f>
        <v>3</v>
      </c>
      <c r="P7">
        <v>3</v>
      </c>
      <c r="Q7" t="s">
        <v>7</v>
      </c>
      <c r="R7" t="s">
        <v>81</v>
      </c>
      <c r="S7" t="s">
        <v>83</v>
      </c>
      <c r="T7">
        <f>COUNTIF(P$2:P$181,"&gt;5")</f>
        <v>1</v>
      </c>
      <c r="U7">
        <v>4</v>
      </c>
      <c r="V7" t="s">
        <v>7</v>
      </c>
      <c r="W7" t="s">
        <v>23</v>
      </c>
      <c r="X7" t="s">
        <v>29</v>
      </c>
      <c r="Y7">
        <f>COUNTIF(U$2:U$181,"&gt;5")</f>
        <v>2</v>
      </c>
      <c r="Z7">
        <v>17</v>
      </c>
      <c r="AA7" t="s">
        <v>12654</v>
      </c>
      <c r="AB7" t="s">
        <v>297</v>
      </c>
      <c r="AC7" t="s">
        <v>298</v>
      </c>
      <c r="AD7">
        <f>COUNTIF(Z$2:Z$181,"&gt;5")</f>
        <v>53</v>
      </c>
    </row>
    <row r="8" spans="1:30">
      <c r="A8">
        <v>5</v>
      </c>
      <c r="B8" t="s">
        <v>7</v>
      </c>
      <c r="C8" t="s">
        <v>23</v>
      </c>
      <c r="D8" t="s">
        <v>41</v>
      </c>
      <c r="E8">
        <f>COUNTIF(A$2:A$181,"&gt;4")</f>
        <v>12</v>
      </c>
      <c r="F8">
        <v>6</v>
      </c>
      <c r="G8" t="s">
        <v>149</v>
      </c>
      <c r="H8" t="s">
        <v>219</v>
      </c>
      <c r="I8" t="s">
        <v>229</v>
      </c>
      <c r="J8">
        <f>COUNTIF(F$2:F$181,"&gt;4")</f>
        <v>11</v>
      </c>
      <c r="K8">
        <v>4</v>
      </c>
      <c r="L8" t="s">
        <v>7</v>
      </c>
      <c r="M8" t="s">
        <v>23</v>
      </c>
      <c r="N8" t="s">
        <v>24</v>
      </c>
      <c r="O8">
        <f>COUNTIF(K$2:K$181,"&gt;4")</f>
        <v>6</v>
      </c>
      <c r="P8">
        <v>3</v>
      </c>
      <c r="Q8" t="s">
        <v>7</v>
      </c>
      <c r="R8" t="s">
        <v>137</v>
      </c>
      <c r="S8" t="s">
        <v>12617</v>
      </c>
      <c r="T8">
        <f>COUNTIF(P$2:P$181,"&gt;4")</f>
        <v>2</v>
      </c>
      <c r="U8">
        <v>4</v>
      </c>
      <c r="V8" t="s">
        <v>7</v>
      </c>
      <c r="W8" t="s">
        <v>90</v>
      </c>
      <c r="X8" t="s">
        <v>12608</v>
      </c>
      <c r="Y8">
        <f>COUNTIF(U$2:U$181,"&gt;4")</f>
        <v>5</v>
      </c>
      <c r="Z8">
        <v>16</v>
      </c>
      <c r="AA8" t="s">
        <v>7</v>
      </c>
      <c r="AB8" t="s">
        <v>90</v>
      </c>
      <c r="AC8" t="s">
        <v>100</v>
      </c>
      <c r="AD8">
        <f>COUNTIF(Z$2:Z$181,"&gt;4")</f>
        <v>71</v>
      </c>
    </row>
    <row r="9" spans="1:30">
      <c r="A9">
        <v>5</v>
      </c>
      <c r="B9" t="s">
        <v>7</v>
      </c>
      <c r="C9" t="s">
        <v>69</v>
      </c>
      <c r="D9" t="s">
        <v>76</v>
      </c>
      <c r="E9">
        <f>COUNTIF(A$2:A$181,"&gt;3")</f>
        <v>23</v>
      </c>
      <c r="F9">
        <v>5</v>
      </c>
      <c r="G9" t="s">
        <v>7</v>
      </c>
      <c r="H9" t="s">
        <v>81</v>
      </c>
      <c r="I9" t="s">
        <v>83</v>
      </c>
      <c r="J9">
        <f>COUNTIF(F$2:F$181,"&gt;3")</f>
        <v>14</v>
      </c>
      <c r="K9">
        <v>4</v>
      </c>
      <c r="L9" t="s">
        <v>149</v>
      </c>
      <c r="M9" t="s">
        <v>187</v>
      </c>
      <c r="N9" t="s">
        <v>205</v>
      </c>
      <c r="O9">
        <f>COUNTIF(K$2:K$181,"&gt;3")</f>
        <v>11</v>
      </c>
      <c r="P9">
        <v>3</v>
      </c>
      <c r="Q9" t="s">
        <v>149</v>
      </c>
      <c r="R9" t="s">
        <v>12609</v>
      </c>
      <c r="S9" t="s">
        <v>234</v>
      </c>
      <c r="T9">
        <f>COUNTIF(P$2:P$181,"&gt;3")</f>
        <v>4</v>
      </c>
      <c r="U9">
        <v>4</v>
      </c>
      <c r="V9" t="s">
        <v>149</v>
      </c>
      <c r="W9" t="s">
        <v>323</v>
      </c>
      <c r="X9" t="s">
        <v>325</v>
      </c>
      <c r="Y9">
        <f>COUNTIF(U$2:U$181,"&gt;3")</f>
        <v>13</v>
      </c>
      <c r="Z9">
        <v>16</v>
      </c>
      <c r="AA9" t="s">
        <v>149</v>
      </c>
      <c r="AB9" t="s">
        <v>219</v>
      </c>
      <c r="AC9" t="s">
        <v>229</v>
      </c>
      <c r="AD9">
        <f>COUNTIF(Z$2:Z$181,"&gt;3")</f>
        <v>86</v>
      </c>
    </row>
    <row r="10" spans="1:30">
      <c r="A10">
        <v>5</v>
      </c>
      <c r="B10" t="s">
        <v>149</v>
      </c>
      <c r="C10" t="s">
        <v>170</v>
      </c>
      <c r="D10" t="s">
        <v>171</v>
      </c>
      <c r="E10">
        <f>COUNTIF(A$2:A$181,"&gt;2")</f>
        <v>39</v>
      </c>
      <c r="F10">
        <v>5</v>
      </c>
      <c r="G10" t="s">
        <v>7</v>
      </c>
      <c r="H10" t="s">
        <v>90</v>
      </c>
      <c r="I10" t="s">
        <v>100</v>
      </c>
      <c r="J10">
        <f>COUNTIF(F$2:F$181,"&gt;2")</f>
        <v>29</v>
      </c>
      <c r="K10">
        <v>4</v>
      </c>
      <c r="L10" t="s">
        <v>149</v>
      </c>
      <c r="M10" t="s">
        <v>12609</v>
      </c>
      <c r="N10" t="s">
        <v>254</v>
      </c>
      <c r="O10">
        <f>COUNTIF(K$2:K$181,"&gt;2")</f>
        <v>18</v>
      </c>
      <c r="P10">
        <v>3</v>
      </c>
      <c r="Q10" t="s">
        <v>149</v>
      </c>
      <c r="R10" t="s">
        <v>262</v>
      </c>
      <c r="S10" t="s">
        <v>274</v>
      </c>
      <c r="T10">
        <f>COUNTIF(P$2:P$181,"&gt;2")</f>
        <v>12</v>
      </c>
      <c r="U10">
        <v>4</v>
      </c>
      <c r="V10" t="s">
        <v>149</v>
      </c>
      <c r="W10" t="s">
        <v>219</v>
      </c>
      <c r="X10" t="s">
        <v>12634</v>
      </c>
      <c r="Y10">
        <f>COUNTIF(U$2:U$181,"&gt;2")</f>
        <v>21</v>
      </c>
      <c r="Z10">
        <v>16</v>
      </c>
      <c r="AA10" t="s">
        <v>149</v>
      </c>
      <c r="AB10" t="s">
        <v>12609</v>
      </c>
      <c r="AC10" t="s">
        <v>12639</v>
      </c>
      <c r="AD10">
        <f>COUNTIF(Z$2:Z$181,"&gt;2")</f>
        <v>117</v>
      </c>
    </row>
    <row r="11" spans="1:30">
      <c r="A11">
        <v>5</v>
      </c>
      <c r="B11" t="s">
        <v>149</v>
      </c>
      <c r="C11" t="s">
        <v>12609</v>
      </c>
      <c r="D11" t="s">
        <v>252</v>
      </c>
      <c r="E11">
        <f>COUNTIF(A$2:A$181,"&gt;1")</f>
        <v>64</v>
      </c>
      <c r="F11" s="6">
        <v>5</v>
      </c>
      <c r="G11" t="s">
        <v>149</v>
      </c>
      <c r="H11" t="s">
        <v>187</v>
      </c>
      <c r="I11" t="s">
        <v>198</v>
      </c>
      <c r="J11">
        <f>COUNTIF(F$2:F$181,"&gt;1")</f>
        <v>48</v>
      </c>
      <c r="K11">
        <v>4</v>
      </c>
      <c r="L11" t="s">
        <v>149</v>
      </c>
      <c r="M11" t="s">
        <v>262</v>
      </c>
      <c r="N11" t="s">
        <v>274</v>
      </c>
      <c r="O11">
        <f>COUNTIF(K$2:K$181,"&gt;1")</f>
        <v>38</v>
      </c>
      <c r="P11">
        <v>3</v>
      </c>
      <c r="Q11" t="s">
        <v>12654</v>
      </c>
      <c r="R11" t="s">
        <v>284</v>
      </c>
      <c r="S11" t="s">
        <v>287</v>
      </c>
      <c r="T11">
        <f>COUNTIF(P$2:P$181,"&gt;1")</f>
        <v>36</v>
      </c>
      <c r="U11">
        <v>4</v>
      </c>
      <c r="V11" t="s">
        <v>149</v>
      </c>
      <c r="W11" t="s">
        <v>12609</v>
      </c>
      <c r="X11" t="s">
        <v>231</v>
      </c>
      <c r="Y11">
        <f>COUNTIF(U$2:U$181,"&gt;1")</f>
        <v>36</v>
      </c>
      <c r="Z11">
        <v>15</v>
      </c>
      <c r="AA11" t="s">
        <v>149</v>
      </c>
      <c r="AB11" t="s">
        <v>170</v>
      </c>
      <c r="AC11" t="s">
        <v>176</v>
      </c>
      <c r="AD11">
        <f>COUNTIF(Z$2:Z$181,"&gt;1")</f>
        <v>146</v>
      </c>
    </row>
    <row r="12" spans="1:30">
      <c r="A12">
        <v>5</v>
      </c>
      <c r="B12" t="s">
        <v>149</v>
      </c>
      <c r="C12" t="s">
        <v>12609</v>
      </c>
      <c r="D12" t="s">
        <v>12639</v>
      </c>
      <c r="E12">
        <f t="shared" ref="E12" si="0">COUNTIF(A$2:A$181,"&gt;0")</f>
        <v>116</v>
      </c>
      <c r="F12" s="6">
        <v>5</v>
      </c>
      <c r="G12" t="s">
        <v>149</v>
      </c>
      <c r="H12" t="s">
        <v>12609</v>
      </c>
      <c r="I12" t="s">
        <v>12638</v>
      </c>
      <c r="J12">
        <f t="shared" ref="J12" si="1">COUNTIF(F$2:F$181,"&gt;0")</f>
        <v>88</v>
      </c>
      <c r="K12">
        <v>4</v>
      </c>
      <c r="L12" t="s">
        <v>12654</v>
      </c>
      <c r="M12" t="s">
        <v>284</v>
      </c>
      <c r="N12" t="s">
        <v>287</v>
      </c>
      <c r="O12">
        <f t="shared" ref="O12" si="2">COUNTIF(K$2:K$181,"&gt;0")</f>
        <v>76</v>
      </c>
      <c r="P12">
        <v>3</v>
      </c>
      <c r="Q12" t="s">
        <v>12654</v>
      </c>
      <c r="R12" t="s">
        <v>284</v>
      </c>
      <c r="S12" t="s">
        <v>12660</v>
      </c>
      <c r="T12">
        <f t="shared" ref="T12" si="3">COUNTIF(P$2:P$181,"&gt;0")</f>
        <v>75</v>
      </c>
      <c r="U12">
        <v>4</v>
      </c>
      <c r="V12" t="s">
        <v>149</v>
      </c>
      <c r="W12" t="s">
        <v>12609</v>
      </c>
      <c r="X12" t="s">
        <v>12639</v>
      </c>
      <c r="Y12">
        <f t="shared" ref="Y12" si="4">COUNTIF(U$2:U$181,"&gt;0")</f>
        <v>78</v>
      </c>
      <c r="Z12">
        <v>14</v>
      </c>
      <c r="AA12" t="s">
        <v>149</v>
      </c>
      <c r="AB12" t="s">
        <v>208</v>
      </c>
      <c r="AC12" t="s">
        <v>213</v>
      </c>
      <c r="AD12">
        <f t="shared" ref="AD12" si="5">COUNTIF(Z$2:Z$181,"&gt;0")</f>
        <v>180</v>
      </c>
    </row>
    <row r="13" spans="1:30">
      <c r="A13">
        <v>5</v>
      </c>
      <c r="B13" t="s">
        <v>12654</v>
      </c>
      <c r="C13" t="s">
        <v>127</v>
      </c>
      <c r="D13" t="s">
        <v>320</v>
      </c>
      <c r="F13">
        <v>4</v>
      </c>
      <c r="G13" t="s">
        <v>149</v>
      </c>
      <c r="H13" t="s">
        <v>12609</v>
      </c>
      <c r="I13" t="s">
        <v>231</v>
      </c>
      <c r="K13">
        <v>3</v>
      </c>
      <c r="L13" t="s">
        <v>7</v>
      </c>
      <c r="M13" t="s">
        <v>137</v>
      </c>
      <c r="N13" t="s">
        <v>12617</v>
      </c>
      <c r="P13">
        <v>3</v>
      </c>
      <c r="Q13" t="s">
        <v>12654</v>
      </c>
      <c r="R13" t="s">
        <v>297</v>
      </c>
      <c r="S13" t="s">
        <v>12667</v>
      </c>
      <c r="U13">
        <v>4</v>
      </c>
      <c r="V13" t="s">
        <v>149</v>
      </c>
      <c r="W13" t="s">
        <v>12643</v>
      </c>
      <c r="X13" t="s">
        <v>12649</v>
      </c>
      <c r="Z13">
        <v>14</v>
      </c>
      <c r="AA13" t="s">
        <v>149</v>
      </c>
      <c r="AB13" t="s">
        <v>12609</v>
      </c>
      <c r="AC13" t="s">
        <v>231</v>
      </c>
    </row>
    <row r="14" spans="1:30">
      <c r="A14">
        <v>4</v>
      </c>
      <c r="B14" t="s">
        <v>7</v>
      </c>
      <c r="C14" t="s">
        <v>131</v>
      </c>
      <c r="D14" t="s">
        <v>12613</v>
      </c>
      <c r="F14">
        <v>4</v>
      </c>
      <c r="G14" t="s">
        <v>149</v>
      </c>
      <c r="H14" t="s">
        <v>12609</v>
      </c>
      <c r="I14" t="s">
        <v>12639</v>
      </c>
      <c r="K14">
        <v>3</v>
      </c>
      <c r="L14" t="s">
        <v>149</v>
      </c>
      <c r="M14" t="s">
        <v>187</v>
      </c>
      <c r="N14" t="s">
        <v>192</v>
      </c>
      <c r="P14">
        <v>2</v>
      </c>
      <c r="Q14" t="s">
        <v>7</v>
      </c>
      <c r="R14" t="s">
        <v>23</v>
      </c>
      <c r="S14" t="s">
        <v>54</v>
      </c>
      <c r="U14">
        <v>4</v>
      </c>
      <c r="V14" t="s">
        <v>12654</v>
      </c>
      <c r="W14" t="s">
        <v>297</v>
      </c>
      <c r="X14" t="s">
        <v>304</v>
      </c>
      <c r="Z14">
        <v>14</v>
      </c>
      <c r="AA14" t="s">
        <v>149</v>
      </c>
      <c r="AB14" t="s">
        <v>262</v>
      </c>
      <c r="AC14" t="s">
        <v>274</v>
      </c>
    </row>
    <row r="15" spans="1:30">
      <c r="A15">
        <v>4</v>
      </c>
      <c r="B15" t="s">
        <v>7</v>
      </c>
      <c r="C15" t="s">
        <v>137</v>
      </c>
      <c r="D15" t="s">
        <v>12617</v>
      </c>
      <c r="F15">
        <v>4</v>
      </c>
      <c r="G15" t="s">
        <v>149</v>
      </c>
      <c r="H15" t="s">
        <v>12643</v>
      </c>
      <c r="I15" t="s">
        <v>12650</v>
      </c>
      <c r="K15">
        <v>3</v>
      </c>
      <c r="L15" t="s">
        <v>149</v>
      </c>
      <c r="M15" t="s">
        <v>208</v>
      </c>
      <c r="N15" t="s">
        <v>12632</v>
      </c>
      <c r="P15">
        <v>2</v>
      </c>
      <c r="Q15" t="s">
        <v>7</v>
      </c>
      <c r="R15" t="s">
        <v>90</v>
      </c>
      <c r="S15" t="s">
        <v>100</v>
      </c>
      <c r="U15">
        <v>3</v>
      </c>
      <c r="V15" t="s">
        <v>7</v>
      </c>
      <c r="W15" t="s">
        <v>12611</v>
      </c>
      <c r="X15" t="s">
        <v>12612</v>
      </c>
      <c r="Z15">
        <v>13</v>
      </c>
      <c r="AA15" t="s">
        <v>7</v>
      </c>
      <c r="AB15" t="s">
        <v>81</v>
      </c>
      <c r="AC15" t="s">
        <v>83</v>
      </c>
    </row>
    <row r="16" spans="1:30">
      <c r="A16">
        <v>4</v>
      </c>
      <c r="B16" t="s">
        <v>149</v>
      </c>
      <c r="C16" t="s">
        <v>12623</v>
      </c>
      <c r="D16" t="s">
        <v>12625</v>
      </c>
      <c r="F16">
        <v>3</v>
      </c>
      <c r="G16" t="s">
        <v>7</v>
      </c>
      <c r="H16" t="s">
        <v>8</v>
      </c>
      <c r="I16" t="s">
        <v>12601</v>
      </c>
      <c r="K16">
        <v>3</v>
      </c>
      <c r="L16" t="s">
        <v>149</v>
      </c>
      <c r="M16" t="s">
        <v>12609</v>
      </c>
      <c r="N16" t="s">
        <v>12639</v>
      </c>
      <c r="P16">
        <v>2</v>
      </c>
      <c r="Q16" t="s">
        <v>7</v>
      </c>
      <c r="R16" t="s">
        <v>131</v>
      </c>
      <c r="S16" t="s">
        <v>12613</v>
      </c>
      <c r="U16">
        <v>3</v>
      </c>
      <c r="V16" t="s">
        <v>149</v>
      </c>
      <c r="W16" t="s">
        <v>170</v>
      </c>
      <c r="X16" t="s">
        <v>176</v>
      </c>
      <c r="Z16">
        <v>13</v>
      </c>
      <c r="AA16" t="s">
        <v>149</v>
      </c>
      <c r="AB16" t="s">
        <v>187</v>
      </c>
      <c r="AC16" t="s">
        <v>198</v>
      </c>
    </row>
    <row r="17" spans="1:29">
      <c r="A17">
        <v>4</v>
      </c>
      <c r="B17" t="s">
        <v>149</v>
      </c>
      <c r="C17" t="s">
        <v>170</v>
      </c>
      <c r="D17" t="s">
        <v>183</v>
      </c>
      <c r="F17" s="6">
        <v>3</v>
      </c>
      <c r="G17" t="s">
        <v>7</v>
      </c>
      <c r="H17" t="s">
        <v>8</v>
      </c>
      <c r="I17" t="s">
        <v>18</v>
      </c>
      <c r="K17">
        <v>3</v>
      </c>
      <c r="L17" t="s">
        <v>149</v>
      </c>
      <c r="M17" t="s">
        <v>262</v>
      </c>
      <c r="N17" t="s">
        <v>267</v>
      </c>
      <c r="P17">
        <v>2</v>
      </c>
      <c r="Q17" t="s">
        <v>7</v>
      </c>
      <c r="R17" t="s">
        <v>143</v>
      </c>
      <c r="S17" t="s">
        <v>146</v>
      </c>
      <c r="U17" s="11">
        <v>3</v>
      </c>
      <c r="V17" t="s">
        <v>149</v>
      </c>
      <c r="W17" s="11" t="s">
        <v>208</v>
      </c>
      <c r="X17" s="11" t="s">
        <v>12631</v>
      </c>
      <c r="Z17">
        <v>12</v>
      </c>
      <c r="AA17" t="s">
        <v>7</v>
      </c>
      <c r="AB17" t="s">
        <v>23</v>
      </c>
      <c r="AC17" t="s">
        <v>29</v>
      </c>
    </row>
    <row r="18" spans="1:29">
      <c r="A18">
        <v>4</v>
      </c>
      <c r="B18" t="s">
        <v>149</v>
      </c>
      <c r="C18" t="s">
        <v>208</v>
      </c>
      <c r="D18" t="s">
        <v>12632</v>
      </c>
      <c r="F18" s="6">
        <v>3</v>
      </c>
      <c r="G18" t="s">
        <v>7</v>
      </c>
      <c r="H18" t="s">
        <v>69</v>
      </c>
      <c r="I18" t="s">
        <v>70</v>
      </c>
      <c r="K18">
        <v>3</v>
      </c>
      <c r="L18" t="s">
        <v>149</v>
      </c>
      <c r="M18" t="s">
        <v>262</v>
      </c>
      <c r="N18" t="s">
        <v>271</v>
      </c>
      <c r="P18">
        <v>2</v>
      </c>
      <c r="Q18" t="s">
        <v>149</v>
      </c>
      <c r="R18" t="s">
        <v>150</v>
      </c>
      <c r="S18" t="s">
        <v>157</v>
      </c>
      <c r="U18">
        <v>3</v>
      </c>
      <c r="V18" t="s">
        <v>149</v>
      </c>
      <c r="W18" t="s">
        <v>219</v>
      </c>
      <c r="X18" t="s">
        <v>224</v>
      </c>
      <c r="Z18">
        <v>12</v>
      </c>
      <c r="AA18" t="s">
        <v>149</v>
      </c>
      <c r="AB18" t="s">
        <v>219</v>
      </c>
      <c r="AC18" t="s">
        <v>224</v>
      </c>
    </row>
    <row r="19" spans="1:29">
      <c r="A19">
        <v>4</v>
      </c>
      <c r="B19" t="s">
        <v>149</v>
      </c>
      <c r="C19" t="s">
        <v>12609</v>
      </c>
      <c r="D19" t="s">
        <v>231</v>
      </c>
      <c r="F19">
        <v>3</v>
      </c>
      <c r="G19" t="s">
        <v>7</v>
      </c>
      <c r="H19" t="s">
        <v>131</v>
      </c>
      <c r="I19" t="s">
        <v>132</v>
      </c>
      <c r="K19">
        <v>3</v>
      </c>
      <c r="L19" t="s">
        <v>12654</v>
      </c>
      <c r="M19" t="s">
        <v>127</v>
      </c>
      <c r="N19" t="s">
        <v>12672</v>
      </c>
      <c r="P19">
        <v>2</v>
      </c>
      <c r="Q19" t="s">
        <v>149</v>
      </c>
      <c r="R19" t="s">
        <v>12623</v>
      </c>
      <c r="S19" t="s">
        <v>164</v>
      </c>
      <c r="U19">
        <v>3</v>
      </c>
      <c r="V19" t="s">
        <v>149</v>
      </c>
      <c r="W19" t="s">
        <v>12609</v>
      </c>
      <c r="X19" t="s">
        <v>234</v>
      </c>
      <c r="Z19">
        <v>12</v>
      </c>
      <c r="AA19" t="s">
        <v>149</v>
      </c>
      <c r="AB19" t="s">
        <v>12609</v>
      </c>
      <c r="AC19" t="s">
        <v>234</v>
      </c>
    </row>
    <row r="20" spans="1:29">
      <c r="A20">
        <v>4</v>
      </c>
      <c r="B20" t="s">
        <v>149</v>
      </c>
      <c r="C20" t="s">
        <v>262</v>
      </c>
      <c r="D20" t="s">
        <v>268</v>
      </c>
      <c r="F20" s="6">
        <v>3</v>
      </c>
      <c r="G20" t="s">
        <v>7</v>
      </c>
      <c r="H20" t="s">
        <v>131</v>
      </c>
      <c r="I20" t="s">
        <v>12614</v>
      </c>
      <c r="K20">
        <v>2</v>
      </c>
      <c r="L20" t="s">
        <v>7</v>
      </c>
      <c r="M20" t="s">
        <v>23</v>
      </c>
      <c r="N20" t="s">
        <v>54</v>
      </c>
      <c r="P20">
        <v>2</v>
      </c>
      <c r="Q20" t="s">
        <v>149</v>
      </c>
      <c r="R20" t="s">
        <v>170</v>
      </c>
      <c r="S20" t="s">
        <v>176</v>
      </c>
      <c r="U20">
        <v>3</v>
      </c>
      <c r="V20" t="s">
        <v>149</v>
      </c>
      <c r="W20" t="s">
        <v>12643</v>
      </c>
      <c r="X20" t="s">
        <v>12647</v>
      </c>
      <c r="Z20">
        <v>12</v>
      </c>
      <c r="AA20" t="s">
        <v>149</v>
      </c>
      <c r="AB20" t="s">
        <v>12609</v>
      </c>
      <c r="AC20" t="s">
        <v>247</v>
      </c>
    </row>
    <row r="21" spans="1:29">
      <c r="A21">
        <v>4</v>
      </c>
      <c r="B21" t="s">
        <v>149</v>
      </c>
      <c r="C21" t="s">
        <v>262</v>
      </c>
      <c r="D21" t="s">
        <v>274</v>
      </c>
      <c r="F21">
        <v>3</v>
      </c>
      <c r="G21" t="s">
        <v>7</v>
      </c>
      <c r="H21" t="s">
        <v>12619</v>
      </c>
      <c r="I21" t="s">
        <v>147</v>
      </c>
      <c r="K21">
        <v>2</v>
      </c>
      <c r="L21" t="s">
        <v>7</v>
      </c>
      <c r="M21" t="s">
        <v>90</v>
      </c>
      <c r="N21" t="s">
        <v>100</v>
      </c>
      <c r="P21">
        <v>2</v>
      </c>
      <c r="Q21" t="s">
        <v>149</v>
      </c>
      <c r="R21" t="s">
        <v>187</v>
      </c>
      <c r="S21" t="s">
        <v>192</v>
      </c>
      <c r="U21">
        <v>3</v>
      </c>
      <c r="V21" t="s">
        <v>149</v>
      </c>
      <c r="W21" t="s">
        <v>12643</v>
      </c>
      <c r="X21" t="s">
        <v>12648</v>
      </c>
      <c r="Z21">
        <v>12</v>
      </c>
      <c r="AA21" t="s">
        <v>12654</v>
      </c>
      <c r="AB21" t="s">
        <v>127</v>
      </c>
      <c r="AC21" t="s">
        <v>320</v>
      </c>
    </row>
    <row r="22" spans="1:29">
      <c r="A22">
        <v>4</v>
      </c>
      <c r="B22" t="s">
        <v>12654</v>
      </c>
      <c r="C22" t="s">
        <v>284</v>
      </c>
      <c r="D22" t="s">
        <v>12660</v>
      </c>
      <c r="F22">
        <v>3</v>
      </c>
      <c r="G22" t="s">
        <v>149</v>
      </c>
      <c r="H22" t="s">
        <v>150</v>
      </c>
      <c r="I22" t="s">
        <v>151</v>
      </c>
      <c r="K22">
        <v>2</v>
      </c>
      <c r="L22" t="s">
        <v>149</v>
      </c>
      <c r="M22" t="s">
        <v>170</v>
      </c>
      <c r="N22" t="s">
        <v>183</v>
      </c>
      <c r="P22">
        <v>2</v>
      </c>
      <c r="Q22" t="s">
        <v>149</v>
      </c>
      <c r="R22" t="s">
        <v>208</v>
      </c>
      <c r="S22" t="s">
        <v>213</v>
      </c>
      <c r="U22">
        <v>3</v>
      </c>
      <c r="V22" t="s">
        <v>149</v>
      </c>
      <c r="W22" t="s">
        <v>12643</v>
      </c>
      <c r="X22" t="s">
        <v>12650</v>
      </c>
      <c r="Z22">
        <v>11</v>
      </c>
      <c r="AA22" t="s">
        <v>7</v>
      </c>
      <c r="AB22" t="s">
        <v>137</v>
      </c>
      <c r="AC22" t="s">
        <v>12617</v>
      </c>
    </row>
    <row r="23" spans="1:29">
      <c r="A23">
        <v>4</v>
      </c>
      <c r="B23" t="s">
        <v>12654</v>
      </c>
      <c r="C23" t="s">
        <v>297</v>
      </c>
      <c r="D23" t="s">
        <v>307</v>
      </c>
      <c r="F23">
        <v>3</v>
      </c>
      <c r="G23" t="s">
        <v>149</v>
      </c>
      <c r="H23" t="s">
        <v>219</v>
      </c>
      <c r="I23" t="s">
        <v>222</v>
      </c>
      <c r="K23">
        <v>2</v>
      </c>
      <c r="L23" t="s">
        <v>149</v>
      </c>
      <c r="M23" t="s">
        <v>208</v>
      </c>
      <c r="N23" t="s">
        <v>211</v>
      </c>
      <c r="P23">
        <v>2</v>
      </c>
      <c r="Q23" t="s">
        <v>149</v>
      </c>
      <c r="R23" t="s">
        <v>219</v>
      </c>
      <c r="S23" t="s">
        <v>229</v>
      </c>
      <c r="U23">
        <v>2</v>
      </c>
      <c r="V23" t="s">
        <v>7</v>
      </c>
      <c r="W23" t="s">
        <v>81</v>
      </c>
      <c r="X23" t="s">
        <v>83</v>
      </c>
      <c r="Z23">
        <v>11</v>
      </c>
      <c r="AA23" t="s">
        <v>149</v>
      </c>
      <c r="AB23" t="s">
        <v>187</v>
      </c>
      <c r="AC23" t="s">
        <v>205</v>
      </c>
    </row>
    <row r="24" spans="1:29">
      <c r="A24">
        <v>4</v>
      </c>
      <c r="B24" t="s">
        <v>12654</v>
      </c>
      <c r="C24" t="s">
        <v>127</v>
      </c>
      <c r="D24" t="s">
        <v>318</v>
      </c>
      <c r="F24">
        <v>3</v>
      </c>
      <c r="G24" t="s">
        <v>149</v>
      </c>
      <c r="H24" t="s">
        <v>12609</v>
      </c>
      <c r="I24" t="s">
        <v>234</v>
      </c>
      <c r="K24">
        <v>2</v>
      </c>
      <c r="L24" t="s">
        <v>149</v>
      </c>
      <c r="M24" t="s">
        <v>208</v>
      </c>
      <c r="N24" t="s">
        <v>12633</v>
      </c>
      <c r="P24">
        <v>2</v>
      </c>
      <c r="Q24" t="s">
        <v>149</v>
      </c>
      <c r="R24" t="s">
        <v>12609</v>
      </c>
      <c r="S24" t="s">
        <v>12637</v>
      </c>
      <c r="U24">
        <v>2</v>
      </c>
      <c r="V24" t="s">
        <v>149</v>
      </c>
      <c r="W24" t="s">
        <v>187</v>
      </c>
      <c r="X24" t="s">
        <v>12628</v>
      </c>
      <c r="Z24">
        <v>11</v>
      </c>
      <c r="AA24" t="s">
        <v>149</v>
      </c>
      <c r="AB24" t="s">
        <v>12609</v>
      </c>
      <c r="AC24" t="s">
        <v>252</v>
      </c>
    </row>
    <row r="25" spans="1:29">
      <c r="A25">
        <v>3</v>
      </c>
      <c r="B25" t="s">
        <v>7</v>
      </c>
      <c r="C25" t="s">
        <v>8</v>
      </c>
      <c r="D25" t="s">
        <v>15</v>
      </c>
      <c r="F25">
        <v>3</v>
      </c>
      <c r="G25" t="s">
        <v>149</v>
      </c>
      <c r="H25" t="s">
        <v>12609</v>
      </c>
      <c r="I25" t="s">
        <v>12637</v>
      </c>
      <c r="K25">
        <v>2</v>
      </c>
      <c r="L25" t="s">
        <v>149</v>
      </c>
      <c r="M25" t="s">
        <v>219</v>
      </c>
      <c r="N25" t="s">
        <v>12634</v>
      </c>
      <c r="P25">
        <v>2</v>
      </c>
      <c r="Q25" t="s">
        <v>149</v>
      </c>
      <c r="R25" t="s">
        <v>12609</v>
      </c>
      <c r="S25" t="s">
        <v>12638</v>
      </c>
      <c r="U25">
        <v>2</v>
      </c>
      <c r="V25" t="s">
        <v>149</v>
      </c>
      <c r="W25" t="s">
        <v>187</v>
      </c>
      <c r="X25" t="s">
        <v>12629</v>
      </c>
      <c r="Z25">
        <v>11</v>
      </c>
      <c r="AA25" t="s">
        <v>149</v>
      </c>
      <c r="AB25" t="s">
        <v>262</v>
      </c>
      <c r="AC25" t="s">
        <v>268</v>
      </c>
    </row>
    <row r="26" spans="1:29">
      <c r="A26">
        <v>3</v>
      </c>
      <c r="B26" t="s">
        <v>7</v>
      </c>
      <c r="C26" t="s">
        <v>23</v>
      </c>
      <c r="D26" t="s">
        <v>29</v>
      </c>
      <c r="F26">
        <v>3</v>
      </c>
      <c r="G26" t="s">
        <v>149</v>
      </c>
      <c r="H26" t="s">
        <v>12609</v>
      </c>
      <c r="I26" t="s">
        <v>243</v>
      </c>
      <c r="K26">
        <v>2</v>
      </c>
      <c r="L26" t="s">
        <v>149</v>
      </c>
      <c r="M26" t="s">
        <v>12609</v>
      </c>
      <c r="N26" t="s">
        <v>233</v>
      </c>
      <c r="P26">
        <v>2</v>
      </c>
      <c r="Q26" t="s">
        <v>149</v>
      </c>
      <c r="R26" t="s">
        <v>12609</v>
      </c>
      <c r="S26" t="s">
        <v>240</v>
      </c>
      <c r="U26">
        <v>2</v>
      </c>
      <c r="V26" t="s">
        <v>149</v>
      </c>
      <c r="W26" t="s">
        <v>208</v>
      </c>
      <c r="X26" t="s">
        <v>12632</v>
      </c>
      <c r="Z26">
        <v>10</v>
      </c>
      <c r="AA26" t="s">
        <v>7</v>
      </c>
      <c r="AB26" t="s">
        <v>12609</v>
      </c>
      <c r="AC26" t="s">
        <v>112</v>
      </c>
    </row>
    <row r="27" spans="1:29">
      <c r="A27">
        <v>3</v>
      </c>
      <c r="B27" t="s">
        <v>7</v>
      </c>
      <c r="C27" t="s">
        <v>23</v>
      </c>
      <c r="D27" t="s">
        <v>12603</v>
      </c>
      <c r="F27">
        <v>3</v>
      </c>
      <c r="G27" t="s">
        <v>149</v>
      </c>
      <c r="H27" t="s">
        <v>12609</v>
      </c>
      <c r="I27" t="s">
        <v>252</v>
      </c>
      <c r="K27">
        <v>2</v>
      </c>
      <c r="L27" t="s">
        <v>149</v>
      </c>
      <c r="M27" t="s">
        <v>12609</v>
      </c>
      <c r="N27" t="s">
        <v>242</v>
      </c>
      <c r="P27">
        <v>2</v>
      </c>
      <c r="Q27" t="s">
        <v>149</v>
      </c>
      <c r="R27" t="s">
        <v>12609</v>
      </c>
      <c r="S27" t="s">
        <v>247</v>
      </c>
      <c r="U27">
        <v>2</v>
      </c>
      <c r="V27" t="s">
        <v>149</v>
      </c>
      <c r="W27" t="s">
        <v>219</v>
      </c>
      <c r="X27" t="s">
        <v>12635</v>
      </c>
      <c r="Z27">
        <v>10</v>
      </c>
      <c r="AA27" t="s">
        <v>7</v>
      </c>
      <c r="AB27" t="s">
        <v>131</v>
      </c>
      <c r="AC27" t="s">
        <v>12613</v>
      </c>
    </row>
    <row r="28" spans="1:29">
      <c r="A28">
        <v>3</v>
      </c>
      <c r="B28" t="s">
        <v>7</v>
      </c>
      <c r="C28" t="s">
        <v>81</v>
      </c>
      <c r="D28" t="s">
        <v>89</v>
      </c>
      <c r="F28">
        <v>3</v>
      </c>
      <c r="G28" t="s">
        <v>149</v>
      </c>
      <c r="H28" t="s">
        <v>12643</v>
      </c>
      <c r="I28" t="s">
        <v>12647</v>
      </c>
      <c r="K28">
        <v>2</v>
      </c>
      <c r="L28" t="s">
        <v>149</v>
      </c>
      <c r="M28" t="s">
        <v>12609</v>
      </c>
      <c r="N28" t="s">
        <v>252</v>
      </c>
      <c r="P28">
        <v>2</v>
      </c>
      <c r="Q28" t="s">
        <v>149</v>
      </c>
      <c r="R28" t="s">
        <v>12643</v>
      </c>
      <c r="S28" t="s">
        <v>12645</v>
      </c>
      <c r="U28">
        <v>2</v>
      </c>
      <c r="V28" t="s">
        <v>149</v>
      </c>
      <c r="W28" t="s">
        <v>12609</v>
      </c>
      <c r="X28" t="s">
        <v>233</v>
      </c>
      <c r="Z28">
        <v>10</v>
      </c>
      <c r="AA28" t="s">
        <v>7</v>
      </c>
      <c r="AB28" t="s">
        <v>143</v>
      </c>
      <c r="AC28" t="s">
        <v>12618</v>
      </c>
    </row>
    <row r="29" spans="1:29">
      <c r="A29">
        <v>3</v>
      </c>
      <c r="B29" t="s">
        <v>7</v>
      </c>
      <c r="C29" t="s">
        <v>12609</v>
      </c>
      <c r="D29" t="s">
        <v>12610</v>
      </c>
      <c r="F29">
        <v>3</v>
      </c>
      <c r="G29" t="s">
        <v>149</v>
      </c>
      <c r="H29" t="s">
        <v>12643</v>
      </c>
      <c r="I29" t="s">
        <v>261</v>
      </c>
      <c r="K29">
        <v>2</v>
      </c>
      <c r="L29" t="s">
        <v>149</v>
      </c>
      <c r="M29" t="s">
        <v>12643</v>
      </c>
      <c r="N29" t="s">
        <v>12649</v>
      </c>
      <c r="P29">
        <v>2</v>
      </c>
      <c r="Q29" t="s">
        <v>149</v>
      </c>
      <c r="R29" t="s">
        <v>262</v>
      </c>
      <c r="S29" t="s">
        <v>267</v>
      </c>
      <c r="U29">
        <v>2</v>
      </c>
      <c r="V29" t="s">
        <v>149</v>
      </c>
      <c r="W29" t="s">
        <v>12609</v>
      </c>
      <c r="X29" t="s">
        <v>241</v>
      </c>
      <c r="Z29">
        <v>10</v>
      </c>
      <c r="AA29" t="s">
        <v>149</v>
      </c>
      <c r="AB29" t="s">
        <v>12643</v>
      </c>
      <c r="AC29" t="s">
        <v>12649</v>
      </c>
    </row>
    <row r="30" spans="1:29">
      <c r="A30">
        <v>3</v>
      </c>
      <c r="B30" t="s">
        <v>7</v>
      </c>
      <c r="C30" t="s">
        <v>127</v>
      </c>
      <c r="D30" t="s">
        <v>128</v>
      </c>
      <c r="F30">
        <v>3</v>
      </c>
      <c r="G30" t="s">
        <v>12654</v>
      </c>
      <c r="H30" t="s">
        <v>297</v>
      </c>
      <c r="I30" t="s">
        <v>302</v>
      </c>
      <c r="K30">
        <v>2</v>
      </c>
      <c r="L30" t="s">
        <v>12654</v>
      </c>
      <c r="M30" t="s">
        <v>284</v>
      </c>
      <c r="N30" t="s">
        <v>12662</v>
      </c>
      <c r="P30">
        <v>2</v>
      </c>
      <c r="Q30" t="s">
        <v>12654</v>
      </c>
      <c r="R30" t="s">
        <v>280</v>
      </c>
      <c r="S30" t="s">
        <v>283</v>
      </c>
      <c r="U30">
        <v>2</v>
      </c>
      <c r="V30" t="s">
        <v>149</v>
      </c>
      <c r="W30" t="s">
        <v>12609</v>
      </c>
      <c r="X30" t="s">
        <v>245</v>
      </c>
      <c r="Z30">
        <v>10</v>
      </c>
      <c r="AA30" t="s">
        <v>149</v>
      </c>
      <c r="AB30" t="s">
        <v>12643</v>
      </c>
      <c r="AC30" t="s">
        <v>12650</v>
      </c>
    </row>
    <row r="31" spans="1:29">
      <c r="A31">
        <v>3</v>
      </c>
      <c r="B31" t="s">
        <v>7</v>
      </c>
      <c r="C31" t="s">
        <v>137</v>
      </c>
      <c r="D31" t="s">
        <v>12616</v>
      </c>
      <c r="F31">
        <v>2</v>
      </c>
      <c r="G31" t="s">
        <v>7</v>
      </c>
      <c r="H31" t="s">
        <v>23</v>
      </c>
      <c r="I31" t="s">
        <v>41</v>
      </c>
      <c r="K31">
        <v>2</v>
      </c>
      <c r="L31" t="s">
        <v>12654</v>
      </c>
      <c r="M31" t="s">
        <v>297</v>
      </c>
      <c r="N31" t="s">
        <v>299</v>
      </c>
      <c r="P31">
        <v>2</v>
      </c>
      <c r="Q31" t="s">
        <v>12654</v>
      </c>
      <c r="R31" t="s">
        <v>284</v>
      </c>
      <c r="S31" t="s">
        <v>294</v>
      </c>
      <c r="U31">
        <v>2</v>
      </c>
      <c r="V31" t="s">
        <v>149</v>
      </c>
      <c r="W31" t="s">
        <v>12609</v>
      </c>
      <c r="X31" t="s">
        <v>12640</v>
      </c>
      <c r="Z31">
        <v>10</v>
      </c>
      <c r="AA31" t="s">
        <v>149</v>
      </c>
      <c r="AB31" t="s">
        <v>262</v>
      </c>
      <c r="AC31" t="s">
        <v>267</v>
      </c>
    </row>
    <row r="32" spans="1:29">
      <c r="A32">
        <v>3</v>
      </c>
      <c r="B32" t="s">
        <v>149</v>
      </c>
      <c r="C32" t="s">
        <v>150</v>
      </c>
      <c r="D32" t="s">
        <v>12620</v>
      </c>
      <c r="F32">
        <v>2</v>
      </c>
      <c r="G32" t="s">
        <v>7</v>
      </c>
      <c r="H32" t="s">
        <v>69</v>
      </c>
      <c r="I32" t="s">
        <v>12605</v>
      </c>
      <c r="K32">
        <v>2</v>
      </c>
      <c r="L32" t="s">
        <v>12654</v>
      </c>
      <c r="M32" t="s">
        <v>309</v>
      </c>
      <c r="N32" t="s">
        <v>310</v>
      </c>
      <c r="P32">
        <v>2</v>
      </c>
      <c r="Q32" t="s">
        <v>12654</v>
      </c>
      <c r="R32" t="s">
        <v>284</v>
      </c>
      <c r="S32" t="s">
        <v>12662</v>
      </c>
      <c r="U32">
        <v>2</v>
      </c>
      <c r="V32" t="s">
        <v>149</v>
      </c>
      <c r="W32" t="s">
        <v>262</v>
      </c>
      <c r="X32" t="s">
        <v>267</v>
      </c>
      <c r="Z32">
        <v>10</v>
      </c>
      <c r="AA32" t="s">
        <v>12654</v>
      </c>
      <c r="AB32" t="s">
        <v>284</v>
      </c>
      <c r="AC32" t="s">
        <v>12662</v>
      </c>
    </row>
    <row r="33" spans="1:29">
      <c r="A33">
        <v>3</v>
      </c>
      <c r="B33" t="s">
        <v>149</v>
      </c>
      <c r="C33" t="s">
        <v>150</v>
      </c>
      <c r="D33" t="s">
        <v>12621</v>
      </c>
      <c r="F33">
        <v>2</v>
      </c>
      <c r="G33" t="s">
        <v>7</v>
      </c>
      <c r="H33" t="s">
        <v>90</v>
      </c>
      <c r="I33" t="s">
        <v>93</v>
      </c>
      <c r="K33">
        <v>2</v>
      </c>
      <c r="L33" t="s">
        <v>12654</v>
      </c>
      <c r="M33" t="s">
        <v>309</v>
      </c>
      <c r="N33" t="s">
        <v>12669</v>
      </c>
      <c r="P33">
        <v>2</v>
      </c>
      <c r="Q33" t="s">
        <v>12654</v>
      </c>
      <c r="R33" t="s">
        <v>284</v>
      </c>
      <c r="S33" t="s">
        <v>296</v>
      </c>
      <c r="U33">
        <v>2</v>
      </c>
      <c r="V33" t="s">
        <v>149</v>
      </c>
      <c r="W33" t="s">
        <v>262</v>
      </c>
      <c r="X33" t="s">
        <v>274</v>
      </c>
      <c r="Z33">
        <v>9</v>
      </c>
      <c r="AA33" t="s">
        <v>7</v>
      </c>
      <c r="AB33" t="s">
        <v>23</v>
      </c>
      <c r="AC33" t="s">
        <v>41</v>
      </c>
    </row>
    <row r="34" spans="1:29">
      <c r="A34">
        <v>3</v>
      </c>
      <c r="B34" t="s">
        <v>149</v>
      </c>
      <c r="C34" t="s">
        <v>12623</v>
      </c>
      <c r="D34" t="s">
        <v>164</v>
      </c>
      <c r="F34">
        <v>2</v>
      </c>
      <c r="G34" t="s">
        <v>7</v>
      </c>
      <c r="H34" t="s">
        <v>90</v>
      </c>
      <c r="I34" t="s">
        <v>12607</v>
      </c>
      <c r="K34" s="11">
        <v>2</v>
      </c>
      <c r="L34" t="s">
        <v>12654</v>
      </c>
      <c r="M34" s="11" t="s">
        <v>309</v>
      </c>
      <c r="N34" s="11" t="s">
        <v>311</v>
      </c>
      <c r="P34">
        <v>2</v>
      </c>
      <c r="Q34" t="s">
        <v>12654</v>
      </c>
      <c r="R34" t="s">
        <v>297</v>
      </c>
      <c r="S34" t="s">
        <v>298</v>
      </c>
      <c r="U34">
        <v>2</v>
      </c>
      <c r="V34" t="s">
        <v>149</v>
      </c>
      <c r="W34" t="s">
        <v>275</v>
      </c>
      <c r="X34" t="s">
        <v>12653</v>
      </c>
      <c r="Z34">
        <v>9</v>
      </c>
      <c r="AA34" t="s">
        <v>149</v>
      </c>
      <c r="AB34" t="s">
        <v>187</v>
      </c>
      <c r="AC34" t="s">
        <v>12628</v>
      </c>
    </row>
    <row r="35" spans="1:29">
      <c r="A35">
        <v>3</v>
      </c>
      <c r="B35" t="s">
        <v>149</v>
      </c>
      <c r="C35" t="s">
        <v>323</v>
      </c>
      <c r="D35" t="s">
        <v>327</v>
      </c>
      <c r="F35">
        <v>2</v>
      </c>
      <c r="G35" t="s">
        <v>7</v>
      </c>
      <c r="H35" t="s">
        <v>131</v>
      </c>
      <c r="I35" t="s">
        <v>12613</v>
      </c>
      <c r="K35" s="11">
        <v>2</v>
      </c>
      <c r="L35" t="s">
        <v>12654</v>
      </c>
      <c r="M35" s="11" t="s">
        <v>12671</v>
      </c>
      <c r="N35" s="11" t="s">
        <v>313</v>
      </c>
      <c r="P35">
        <v>2</v>
      </c>
      <c r="Q35" t="s">
        <v>12654</v>
      </c>
      <c r="R35" t="s">
        <v>297</v>
      </c>
      <c r="S35" t="s">
        <v>306</v>
      </c>
      <c r="U35">
        <v>2</v>
      </c>
      <c r="V35" t="s">
        <v>12654</v>
      </c>
      <c r="W35" t="s">
        <v>8</v>
      </c>
      <c r="X35" t="s">
        <v>12655</v>
      </c>
      <c r="Z35">
        <v>9</v>
      </c>
      <c r="AA35" t="s">
        <v>12654</v>
      </c>
      <c r="AB35" t="s">
        <v>284</v>
      </c>
      <c r="AC35" t="s">
        <v>12660</v>
      </c>
    </row>
    <row r="36" spans="1:29">
      <c r="A36">
        <v>3</v>
      </c>
      <c r="B36" t="s">
        <v>149</v>
      </c>
      <c r="C36" t="s">
        <v>323</v>
      </c>
      <c r="D36" t="s">
        <v>329</v>
      </c>
      <c r="F36">
        <v>2</v>
      </c>
      <c r="G36" t="s">
        <v>7</v>
      </c>
      <c r="H36" t="s">
        <v>143</v>
      </c>
      <c r="I36" t="s">
        <v>12618</v>
      </c>
      <c r="K36">
        <v>2</v>
      </c>
      <c r="L36" t="s">
        <v>12654</v>
      </c>
      <c r="M36" t="s">
        <v>12671</v>
      </c>
      <c r="N36" t="s">
        <v>317</v>
      </c>
      <c r="P36">
        <v>2</v>
      </c>
      <c r="Q36" t="s">
        <v>12654</v>
      </c>
      <c r="R36" t="s">
        <v>127</v>
      </c>
      <c r="S36" t="s">
        <v>320</v>
      </c>
      <c r="U36">
        <v>2</v>
      </c>
      <c r="V36" t="s">
        <v>12654</v>
      </c>
      <c r="W36" t="s">
        <v>284</v>
      </c>
      <c r="X36" t="s">
        <v>287</v>
      </c>
      <c r="Z36">
        <v>8</v>
      </c>
      <c r="AA36" t="s">
        <v>149</v>
      </c>
      <c r="AB36" t="s">
        <v>219</v>
      </c>
      <c r="AC36" t="s">
        <v>220</v>
      </c>
    </row>
    <row r="37" spans="1:29">
      <c r="A37">
        <v>3</v>
      </c>
      <c r="B37" t="s">
        <v>149</v>
      </c>
      <c r="C37" t="s">
        <v>187</v>
      </c>
      <c r="D37" t="s">
        <v>12629</v>
      </c>
      <c r="F37">
        <v>2</v>
      </c>
      <c r="G37" t="s">
        <v>149</v>
      </c>
      <c r="H37" t="s">
        <v>219</v>
      </c>
      <c r="I37" t="s">
        <v>220</v>
      </c>
      <c r="K37">
        <v>2</v>
      </c>
      <c r="L37" t="s">
        <v>12654</v>
      </c>
      <c r="M37" t="s">
        <v>127</v>
      </c>
      <c r="N37" t="s">
        <v>318</v>
      </c>
      <c r="P37">
        <v>2</v>
      </c>
      <c r="Q37" t="s">
        <v>12654</v>
      </c>
      <c r="R37" t="s">
        <v>12673</v>
      </c>
      <c r="S37" t="s">
        <v>322</v>
      </c>
      <c r="U37">
        <v>2</v>
      </c>
      <c r="V37" t="s">
        <v>12654</v>
      </c>
      <c r="W37" t="s">
        <v>127</v>
      </c>
      <c r="X37" t="s">
        <v>320</v>
      </c>
      <c r="Z37">
        <v>8</v>
      </c>
      <c r="AA37" t="s">
        <v>149</v>
      </c>
      <c r="AB37" t="s">
        <v>12609</v>
      </c>
      <c r="AC37" t="s">
        <v>12637</v>
      </c>
    </row>
    <row r="38" spans="1:29">
      <c r="A38">
        <v>3</v>
      </c>
      <c r="B38" t="s">
        <v>149</v>
      </c>
      <c r="C38" t="s">
        <v>219</v>
      </c>
      <c r="D38" t="s">
        <v>220</v>
      </c>
      <c r="F38">
        <v>2</v>
      </c>
      <c r="G38" t="s">
        <v>149</v>
      </c>
      <c r="H38" t="s">
        <v>12609</v>
      </c>
      <c r="I38" t="s">
        <v>239</v>
      </c>
      <c r="K38">
        <v>2</v>
      </c>
      <c r="L38" t="s">
        <v>12654</v>
      </c>
      <c r="M38" t="s">
        <v>127</v>
      </c>
      <c r="N38" t="s">
        <v>320</v>
      </c>
      <c r="P38">
        <v>1</v>
      </c>
      <c r="Q38" t="s">
        <v>7</v>
      </c>
      <c r="R38" t="s">
        <v>8</v>
      </c>
      <c r="S38" t="s">
        <v>12601</v>
      </c>
      <c r="U38" s="11">
        <v>1</v>
      </c>
      <c r="V38" t="s">
        <v>7</v>
      </c>
      <c r="W38" s="11" t="s">
        <v>8</v>
      </c>
      <c r="X38" s="11" t="s">
        <v>12602</v>
      </c>
      <c r="Z38">
        <v>8</v>
      </c>
      <c r="AA38" t="s">
        <v>149</v>
      </c>
      <c r="AB38" t="s">
        <v>12643</v>
      </c>
      <c r="AC38" t="s">
        <v>12645</v>
      </c>
    </row>
    <row r="39" spans="1:29">
      <c r="A39">
        <v>3</v>
      </c>
      <c r="B39" t="s">
        <v>149</v>
      </c>
      <c r="C39" t="s">
        <v>12643</v>
      </c>
      <c r="D39" t="s">
        <v>12645</v>
      </c>
      <c r="F39">
        <v>2</v>
      </c>
      <c r="G39" t="s">
        <v>149</v>
      </c>
      <c r="H39" t="s">
        <v>12609</v>
      </c>
      <c r="I39" t="s">
        <v>241</v>
      </c>
      <c r="K39">
        <v>2</v>
      </c>
      <c r="L39" t="s">
        <v>12654</v>
      </c>
      <c r="M39" t="s">
        <v>127</v>
      </c>
      <c r="N39" t="s">
        <v>321</v>
      </c>
      <c r="P39">
        <v>1</v>
      </c>
      <c r="Q39" t="s">
        <v>7</v>
      </c>
      <c r="R39" t="s">
        <v>23</v>
      </c>
      <c r="S39" t="s">
        <v>41</v>
      </c>
      <c r="U39">
        <v>1</v>
      </c>
      <c r="V39" t="s">
        <v>7</v>
      </c>
      <c r="W39" t="s">
        <v>8</v>
      </c>
      <c r="X39" t="s">
        <v>18</v>
      </c>
      <c r="Z39">
        <v>8</v>
      </c>
      <c r="AA39" t="s">
        <v>12654</v>
      </c>
      <c r="AB39" t="s">
        <v>297</v>
      </c>
      <c r="AC39" t="s">
        <v>299</v>
      </c>
    </row>
    <row r="40" spans="1:29">
      <c r="A40">
        <v>3</v>
      </c>
      <c r="B40" t="s">
        <v>12654</v>
      </c>
      <c r="C40" t="s">
        <v>284</v>
      </c>
      <c r="D40" t="s">
        <v>12662</v>
      </c>
      <c r="F40">
        <v>2</v>
      </c>
      <c r="G40" t="s">
        <v>149</v>
      </c>
      <c r="H40" t="s">
        <v>12609</v>
      </c>
      <c r="I40" t="s">
        <v>242</v>
      </c>
      <c r="K40">
        <v>1</v>
      </c>
      <c r="L40" t="s">
        <v>7</v>
      </c>
      <c r="M40" t="s">
        <v>23</v>
      </c>
      <c r="N40" t="s">
        <v>29</v>
      </c>
      <c r="P40">
        <v>1</v>
      </c>
      <c r="Q40" t="s">
        <v>7</v>
      </c>
      <c r="R40" t="s">
        <v>23</v>
      </c>
      <c r="S40" t="s">
        <v>51</v>
      </c>
      <c r="U40">
        <v>1</v>
      </c>
      <c r="V40" t="s">
        <v>7</v>
      </c>
      <c r="W40" t="s">
        <v>69</v>
      </c>
      <c r="X40" t="s">
        <v>12605</v>
      </c>
      <c r="Z40">
        <v>7</v>
      </c>
      <c r="AA40" t="s">
        <v>149</v>
      </c>
      <c r="AB40" t="s">
        <v>323</v>
      </c>
      <c r="AC40" t="s">
        <v>332</v>
      </c>
    </row>
    <row r="41" spans="1:29">
      <c r="A41">
        <v>2</v>
      </c>
      <c r="B41" t="s">
        <v>7</v>
      </c>
      <c r="C41" t="s">
        <v>65</v>
      </c>
      <c r="D41" t="s">
        <v>66</v>
      </c>
      <c r="F41">
        <v>2</v>
      </c>
      <c r="G41" t="s">
        <v>149</v>
      </c>
      <c r="H41" t="s">
        <v>12609</v>
      </c>
      <c r="I41" t="s">
        <v>247</v>
      </c>
      <c r="K41">
        <v>1</v>
      </c>
      <c r="L41" t="s">
        <v>7</v>
      </c>
      <c r="M41" t="s">
        <v>23</v>
      </c>
      <c r="N41" t="s">
        <v>41</v>
      </c>
      <c r="P41">
        <v>1</v>
      </c>
      <c r="Q41" t="s">
        <v>7</v>
      </c>
      <c r="R41" t="s">
        <v>23</v>
      </c>
      <c r="S41" t="s">
        <v>60</v>
      </c>
      <c r="U41">
        <v>1</v>
      </c>
      <c r="V41" t="s">
        <v>7</v>
      </c>
      <c r="W41" t="s">
        <v>90</v>
      </c>
      <c r="X41" t="s">
        <v>12606</v>
      </c>
      <c r="Z41">
        <v>7</v>
      </c>
      <c r="AA41" t="s">
        <v>149</v>
      </c>
      <c r="AB41" t="s">
        <v>170</v>
      </c>
      <c r="AC41" t="s">
        <v>183</v>
      </c>
    </row>
    <row r="42" spans="1:29">
      <c r="A42">
        <v>2</v>
      </c>
      <c r="B42" t="s">
        <v>7</v>
      </c>
      <c r="C42" t="s">
        <v>81</v>
      </c>
      <c r="D42" t="s">
        <v>83</v>
      </c>
      <c r="F42">
        <v>2</v>
      </c>
      <c r="G42" t="s">
        <v>149</v>
      </c>
      <c r="H42" t="s">
        <v>12609</v>
      </c>
      <c r="I42" t="s">
        <v>251</v>
      </c>
      <c r="K42">
        <v>1</v>
      </c>
      <c r="L42" t="s">
        <v>7</v>
      </c>
      <c r="M42" t="s">
        <v>23</v>
      </c>
      <c r="N42" t="s">
        <v>51</v>
      </c>
      <c r="P42">
        <v>1</v>
      </c>
      <c r="Q42" t="s">
        <v>7</v>
      </c>
      <c r="R42" t="s">
        <v>69</v>
      </c>
      <c r="S42" t="s">
        <v>12604</v>
      </c>
      <c r="U42">
        <v>1</v>
      </c>
      <c r="V42" t="s">
        <v>7</v>
      </c>
      <c r="W42" t="s">
        <v>90</v>
      </c>
      <c r="X42" t="s">
        <v>92</v>
      </c>
      <c r="Z42">
        <v>7</v>
      </c>
      <c r="AA42" t="s">
        <v>149</v>
      </c>
      <c r="AB42" t="s">
        <v>12609</v>
      </c>
      <c r="AC42" t="s">
        <v>233</v>
      </c>
    </row>
    <row r="43" spans="1:29">
      <c r="A43">
        <v>2</v>
      </c>
      <c r="B43" t="s">
        <v>7</v>
      </c>
      <c r="C43" t="s">
        <v>90</v>
      </c>
      <c r="D43" t="s">
        <v>12607</v>
      </c>
      <c r="F43">
        <v>2</v>
      </c>
      <c r="G43" t="s">
        <v>149</v>
      </c>
      <c r="H43" t="s">
        <v>12643</v>
      </c>
      <c r="I43" t="s">
        <v>12645</v>
      </c>
      <c r="K43">
        <v>1</v>
      </c>
      <c r="L43" t="s">
        <v>7</v>
      </c>
      <c r="M43" t="s">
        <v>23</v>
      </c>
      <c r="N43" t="s">
        <v>60</v>
      </c>
      <c r="P43">
        <v>1</v>
      </c>
      <c r="Q43" t="s">
        <v>7</v>
      </c>
      <c r="R43" t="s">
        <v>90</v>
      </c>
      <c r="S43" t="s">
        <v>93</v>
      </c>
      <c r="U43">
        <v>1</v>
      </c>
      <c r="V43" t="s">
        <v>7</v>
      </c>
      <c r="W43" t="s">
        <v>90</v>
      </c>
      <c r="X43" t="s">
        <v>12607</v>
      </c>
      <c r="Z43">
        <v>7</v>
      </c>
      <c r="AA43" t="s">
        <v>149</v>
      </c>
      <c r="AB43" t="s">
        <v>12609</v>
      </c>
      <c r="AC43" t="s">
        <v>12638</v>
      </c>
    </row>
    <row r="44" spans="1:29">
      <c r="A44">
        <v>2</v>
      </c>
      <c r="B44" t="s">
        <v>7</v>
      </c>
      <c r="C44" t="s">
        <v>90</v>
      </c>
      <c r="D44" t="s">
        <v>100</v>
      </c>
      <c r="F44">
        <v>2</v>
      </c>
      <c r="G44" t="s">
        <v>149</v>
      </c>
      <c r="H44" t="s">
        <v>12643</v>
      </c>
      <c r="I44" t="s">
        <v>12648</v>
      </c>
      <c r="K44">
        <v>1</v>
      </c>
      <c r="L44" t="s">
        <v>7</v>
      </c>
      <c r="M44" t="s">
        <v>81</v>
      </c>
      <c r="N44" t="s">
        <v>83</v>
      </c>
      <c r="P44">
        <v>1</v>
      </c>
      <c r="Q44" t="s">
        <v>7</v>
      </c>
      <c r="R44" t="s">
        <v>12609</v>
      </c>
      <c r="S44" t="s">
        <v>12610</v>
      </c>
      <c r="U44">
        <v>1</v>
      </c>
      <c r="V44" t="s">
        <v>7</v>
      </c>
      <c r="W44" t="s">
        <v>12609</v>
      </c>
      <c r="X44" t="s">
        <v>112</v>
      </c>
      <c r="Z44">
        <v>7</v>
      </c>
      <c r="AA44" t="s">
        <v>149</v>
      </c>
      <c r="AB44" t="s">
        <v>12643</v>
      </c>
      <c r="AC44" t="s">
        <v>12647</v>
      </c>
    </row>
    <row r="45" spans="1:29">
      <c r="A45">
        <v>2</v>
      </c>
      <c r="B45" t="s">
        <v>7</v>
      </c>
      <c r="C45" t="s">
        <v>12619</v>
      </c>
      <c r="D45" t="s">
        <v>147</v>
      </c>
      <c r="F45">
        <v>2</v>
      </c>
      <c r="G45" t="s">
        <v>149</v>
      </c>
      <c r="H45" t="s">
        <v>12643</v>
      </c>
      <c r="I45" t="s">
        <v>12649</v>
      </c>
      <c r="K45">
        <v>1</v>
      </c>
      <c r="L45" t="s">
        <v>7</v>
      </c>
      <c r="M45" t="s">
        <v>81</v>
      </c>
      <c r="N45" t="s">
        <v>89</v>
      </c>
      <c r="P45">
        <v>1</v>
      </c>
      <c r="Q45" t="s">
        <v>7</v>
      </c>
      <c r="R45" t="s">
        <v>12611</v>
      </c>
      <c r="S45" t="s">
        <v>116</v>
      </c>
      <c r="U45">
        <v>1</v>
      </c>
      <c r="V45" t="s">
        <v>7</v>
      </c>
      <c r="W45" t="s">
        <v>131</v>
      </c>
      <c r="X45" t="s">
        <v>12613</v>
      </c>
      <c r="Z45">
        <v>7</v>
      </c>
      <c r="AA45" t="s">
        <v>12654</v>
      </c>
      <c r="AB45" t="s">
        <v>127</v>
      </c>
      <c r="AC45" t="s">
        <v>318</v>
      </c>
    </row>
    <row r="46" spans="1:29">
      <c r="A46">
        <v>2</v>
      </c>
      <c r="B46" t="s">
        <v>149</v>
      </c>
      <c r="C46" t="s">
        <v>150</v>
      </c>
      <c r="D46" t="s">
        <v>157</v>
      </c>
      <c r="F46">
        <v>2</v>
      </c>
      <c r="G46" t="s">
        <v>12654</v>
      </c>
      <c r="H46" t="s">
        <v>284</v>
      </c>
      <c r="I46" t="s">
        <v>285</v>
      </c>
      <c r="K46">
        <v>1</v>
      </c>
      <c r="L46" t="s">
        <v>7</v>
      </c>
      <c r="M46" t="s">
        <v>12609</v>
      </c>
      <c r="N46" t="s">
        <v>12610</v>
      </c>
      <c r="P46">
        <v>1</v>
      </c>
      <c r="Q46" t="s">
        <v>7</v>
      </c>
      <c r="R46" t="s">
        <v>131</v>
      </c>
      <c r="S46" t="s">
        <v>132</v>
      </c>
      <c r="U46">
        <v>1</v>
      </c>
      <c r="V46" t="s">
        <v>7</v>
      </c>
      <c r="W46" t="s">
        <v>137</v>
      </c>
      <c r="X46" t="s">
        <v>12615</v>
      </c>
      <c r="Z46">
        <v>7</v>
      </c>
      <c r="AA46" t="s">
        <v>12654</v>
      </c>
      <c r="AB46" t="s">
        <v>127</v>
      </c>
      <c r="AC46" t="s">
        <v>12672</v>
      </c>
    </row>
    <row r="47" spans="1:29">
      <c r="A47">
        <v>2</v>
      </c>
      <c r="B47" t="s">
        <v>149</v>
      </c>
      <c r="C47" t="s">
        <v>170</v>
      </c>
      <c r="D47" t="s">
        <v>176</v>
      </c>
      <c r="F47">
        <v>2</v>
      </c>
      <c r="G47" t="s">
        <v>12654</v>
      </c>
      <c r="H47" t="s">
        <v>284</v>
      </c>
      <c r="I47" t="s">
        <v>287</v>
      </c>
      <c r="K47">
        <v>1</v>
      </c>
      <c r="L47" t="s">
        <v>7</v>
      </c>
      <c r="M47" t="s">
        <v>12611</v>
      </c>
      <c r="N47" t="s">
        <v>12612</v>
      </c>
      <c r="P47">
        <v>1</v>
      </c>
      <c r="Q47" t="s">
        <v>7</v>
      </c>
      <c r="R47" t="s">
        <v>131</v>
      </c>
      <c r="S47" t="s">
        <v>12614</v>
      </c>
      <c r="U47">
        <v>1</v>
      </c>
      <c r="V47" t="s">
        <v>7</v>
      </c>
      <c r="W47" t="s">
        <v>137</v>
      </c>
      <c r="X47" t="s">
        <v>12617</v>
      </c>
      <c r="Z47">
        <v>6</v>
      </c>
      <c r="AA47" t="s">
        <v>7</v>
      </c>
      <c r="AB47" t="s">
        <v>23</v>
      </c>
      <c r="AC47" t="s">
        <v>54</v>
      </c>
    </row>
    <row r="48" spans="1:29">
      <c r="A48">
        <v>2</v>
      </c>
      <c r="B48" t="s">
        <v>149</v>
      </c>
      <c r="C48" t="s">
        <v>208</v>
      </c>
      <c r="D48" t="s">
        <v>213</v>
      </c>
      <c r="F48">
        <v>2</v>
      </c>
      <c r="G48" t="s">
        <v>12654</v>
      </c>
      <c r="H48" t="s">
        <v>284</v>
      </c>
      <c r="I48" t="s">
        <v>12662</v>
      </c>
      <c r="K48">
        <v>1</v>
      </c>
      <c r="L48" t="s">
        <v>7</v>
      </c>
      <c r="M48" t="s">
        <v>131</v>
      </c>
      <c r="N48" t="s">
        <v>12613</v>
      </c>
      <c r="P48">
        <v>1</v>
      </c>
      <c r="Q48" t="s">
        <v>7</v>
      </c>
      <c r="R48" t="s">
        <v>137</v>
      </c>
      <c r="S48" t="s">
        <v>12615</v>
      </c>
      <c r="U48">
        <v>1</v>
      </c>
      <c r="V48" t="s">
        <v>7</v>
      </c>
      <c r="W48" t="s">
        <v>143</v>
      </c>
      <c r="X48" t="s">
        <v>144</v>
      </c>
      <c r="Z48">
        <v>6</v>
      </c>
      <c r="AA48" t="s">
        <v>7</v>
      </c>
      <c r="AB48" t="s">
        <v>90</v>
      </c>
      <c r="AC48" t="s">
        <v>12608</v>
      </c>
    </row>
    <row r="49" spans="1:29">
      <c r="A49">
        <v>2</v>
      </c>
      <c r="B49" t="s">
        <v>149</v>
      </c>
      <c r="C49" t="s">
        <v>219</v>
      </c>
      <c r="D49" t="s">
        <v>224</v>
      </c>
      <c r="F49">
        <v>2</v>
      </c>
      <c r="G49" t="s">
        <v>12654</v>
      </c>
      <c r="H49" t="s">
        <v>297</v>
      </c>
      <c r="I49" t="s">
        <v>306</v>
      </c>
      <c r="K49">
        <v>1</v>
      </c>
      <c r="L49" t="s">
        <v>7</v>
      </c>
      <c r="M49" t="s">
        <v>143</v>
      </c>
      <c r="N49" t="s">
        <v>12618</v>
      </c>
      <c r="P49">
        <v>1</v>
      </c>
      <c r="Q49" t="s">
        <v>7</v>
      </c>
      <c r="R49" t="s">
        <v>143</v>
      </c>
      <c r="S49" t="s">
        <v>144</v>
      </c>
      <c r="U49">
        <v>1</v>
      </c>
      <c r="V49" t="s">
        <v>7</v>
      </c>
      <c r="W49" t="s">
        <v>143</v>
      </c>
      <c r="X49" t="s">
        <v>12618</v>
      </c>
      <c r="Z49">
        <v>6</v>
      </c>
      <c r="AA49" t="s">
        <v>149</v>
      </c>
      <c r="AB49" t="s">
        <v>150</v>
      </c>
      <c r="AC49" t="s">
        <v>151</v>
      </c>
    </row>
    <row r="50" spans="1:29">
      <c r="A50">
        <v>2</v>
      </c>
      <c r="B50" t="s">
        <v>149</v>
      </c>
      <c r="C50" t="s">
        <v>219</v>
      </c>
      <c r="D50" t="s">
        <v>229</v>
      </c>
      <c r="F50">
        <v>1</v>
      </c>
      <c r="G50" t="s">
        <v>7</v>
      </c>
      <c r="H50" t="s">
        <v>23</v>
      </c>
      <c r="I50" t="s">
        <v>29</v>
      </c>
      <c r="K50">
        <v>1</v>
      </c>
      <c r="L50" t="s">
        <v>149</v>
      </c>
      <c r="M50" t="s">
        <v>150</v>
      </c>
      <c r="N50" t="s">
        <v>151</v>
      </c>
      <c r="P50">
        <v>1</v>
      </c>
      <c r="Q50" t="s">
        <v>149</v>
      </c>
      <c r="R50" t="s">
        <v>150</v>
      </c>
      <c r="S50" t="s">
        <v>151</v>
      </c>
      <c r="U50">
        <v>1</v>
      </c>
      <c r="V50" t="s">
        <v>149</v>
      </c>
      <c r="W50" t="s">
        <v>150</v>
      </c>
      <c r="X50" t="s">
        <v>12622</v>
      </c>
      <c r="Z50">
        <v>6</v>
      </c>
      <c r="AA50" t="s">
        <v>149</v>
      </c>
      <c r="AB50" t="s">
        <v>170</v>
      </c>
      <c r="AC50" t="s">
        <v>171</v>
      </c>
    </row>
    <row r="51" spans="1:29">
      <c r="A51">
        <v>2</v>
      </c>
      <c r="B51" t="s">
        <v>149</v>
      </c>
      <c r="C51" t="s">
        <v>12609</v>
      </c>
      <c r="D51" t="s">
        <v>233</v>
      </c>
      <c r="F51">
        <v>1</v>
      </c>
      <c r="G51" t="s">
        <v>7</v>
      </c>
      <c r="H51" t="s">
        <v>23</v>
      </c>
      <c r="I51" t="s">
        <v>54</v>
      </c>
      <c r="K51">
        <v>1</v>
      </c>
      <c r="L51" t="s">
        <v>149</v>
      </c>
      <c r="M51" t="s">
        <v>12623</v>
      </c>
      <c r="N51" t="s">
        <v>159</v>
      </c>
      <c r="P51">
        <v>1</v>
      </c>
      <c r="Q51" t="s">
        <v>149</v>
      </c>
      <c r="R51" t="s">
        <v>150</v>
      </c>
      <c r="S51" t="s">
        <v>12622</v>
      </c>
      <c r="U51">
        <v>1</v>
      </c>
      <c r="V51" t="s">
        <v>149</v>
      </c>
      <c r="W51" t="s">
        <v>187</v>
      </c>
      <c r="X51" t="s">
        <v>191</v>
      </c>
      <c r="Z51">
        <v>6</v>
      </c>
      <c r="AA51" t="s">
        <v>149</v>
      </c>
      <c r="AB51" t="s">
        <v>187</v>
      </c>
      <c r="AC51" t="s">
        <v>192</v>
      </c>
    </row>
    <row r="52" spans="1:29">
      <c r="A52">
        <v>2</v>
      </c>
      <c r="B52" t="s">
        <v>149</v>
      </c>
      <c r="C52" t="s">
        <v>12609</v>
      </c>
      <c r="D52" t="s">
        <v>234</v>
      </c>
      <c r="F52">
        <v>1</v>
      </c>
      <c r="G52" t="s">
        <v>7</v>
      </c>
      <c r="H52" t="s">
        <v>23</v>
      </c>
      <c r="I52" t="s">
        <v>12603</v>
      </c>
      <c r="K52">
        <v>1</v>
      </c>
      <c r="L52" t="s">
        <v>149</v>
      </c>
      <c r="M52" t="s">
        <v>323</v>
      </c>
      <c r="N52" t="s">
        <v>331</v>
      </c>
      <c r="P52">
        <v>1</v>
      </c>
      <c r="Q52" t="s">
        <v>149</v>
      </c>
      <c r="R52" t="s">
        <v>12623</v>
      </c>
      <c r="S52" t="s">
        <v>12625</v>
      </c>
      <c r="U52">
        <v>1</v>
      </c>
      <c r="V52" t="s">
        <v>149</v>
      </c>
      <c r="W52" t="s">
        <v>219</v>
      </c>
      <c r="X52" t="s">
        <v>220</v>
      </c>
      <c r="Z52">
        <v>6</v>
      </c>
      <c r="AA52" t="s">
        <v>149</v>
      </c>
      <c r="AB52" t="s">
        <v>12643</v>
      </c>
      <c r="AC52" t="s">
        <v>261</v>
      </c>
    </row>
    <row r="53" spans="1:29">
      <c r="A53">
        <v>2</v>
      </c>
      <c r="B53" t="s">
        <v>149</v>
      </c>
      <c r="C53" t="s">
        <v>12643</v>
      </c>
      <c r="D53" t="s">
        <v>12649</v>
      </c>
      <c r="F53">
        <v>1</v>
      </c>
      <c r="G53" t="s">
        <v>7</v>
      </c>
      <c r="H53" t="s">
        <v>65</v>
      </c>
      <c r="I53" t="s">
        <v>66</v>
      </c>
      <c r="K53">
        <v>1</v>
      </c>
      <c r="L53" t="s">
        <v>149</v>
      </c>
      <c r="M53" t="s">
        <v>323</v>
      </c>
      <c r="N53" t="s">
        <v>332</v>
      </c>
      <c r="P53">
        <v>1</v>
      </c>
      <c r="Q53" t="s">
        <v>149</v>
      </c>
      <c r="R53" t="s">
        <v>12623</v>
      </c>
      <c r="S53" t="s">
        <v>168</v>
      </c>
      <c r="U53">
        <v>1</v>
      </c>
      <c r="V53" t="s">
        <v>149</v>
      </c>
      <c r="W53" t="s">
        <v>12609</v>
      </c>
      <c r="X53" t="s">
        <v>12636</v>
      </c>
      <c r="Z53">
        <v>6</v>
      </c>
      <c r="AA53" t="s">
        <v>149</v>
      </c>
      <c r="AB53" t="s">
        <v>12643</v>
      </c>
      <c r="AC53" t="s">
        <v>12652</v>
      </c>
    </row>
    <row r="54" spans="1:29">
      <c r="A54">
        <v>2</v>
      </c>
      <c r="B54" t="s">
        <v>149</v>
      </c>
      <c r="C54" t="s">
        <v>12643</v>
      </c>
      <c r="D54" t="s">
        <v>12650</v>
      </c>
      <c r="F54">
        <v>1</v>
      </c>
      <c r="G54" t="s">
        <v>7</v>
      </c>
      <c r="H54" t="s">
        <v>81</v>
      </c>
      <c r="I54" t="s">
        <v>89</v>
      </c>
      <c r="K54">
        <v>1</v>
      </c>
      <c r="L54" t="s">
        <v>149</v>
      </c>
      <c r="M54" t="s">
        <v>187</v>
      </c>
      <c r="N54" t="s">
        <v>196</v>
      </c>
      <c r="P54">
        <v>1</v>
      </c>
      <c r="Q54" t="s">
        <v>149</v>
      </c>
      <c r="R54" t="s">
        <v>12623</v>
      </c>
      <c r="S54" t="s">
        <v>12626</v>
      </c>
      <c r="U54">
        <v>1</v>
      </c>
      <c r="V54" t="s">
        <v>149</v>
      </c>
      <c r="W54" t="s">
        <v>12609</v>
      </c>
      <c r="X54" t="s">
        <v>12637</v>
      </c>
      <c r="Z54">
        <v>6</v>
      </c>
      <c r="AA54" t="s">
        <v>12654</v>
      </c>
      <c r="AB54" t="s">
        <v>297</v>
      </c>
      <c r="AC54" t="s">
        <v>306</v>
      </c>
    </row>
    <row r="55" spans="1:29">
      <c r="A55">
        <v>2</v>
      </c>
      <c r="B55" t="s">
        <v>149</v>
      </c>
      <c r="C55" t="s">
        <v>262</v>
      </c>
      <c r="D55" t="s">
        <v>267</v>
      </c>
      <c r="F55">
        <v>1</v>
      </c>
      <c r="G55" t="s">
        <v>7</v>
      </c>
      <c r="H55" t="s">
        <v>90</v>
      </c>
      <c r="I55" t="s">
        <v>12608</v>
      </c>
      <c r="K55">
        <v>1</v>
      </c>
      <c r="L55" t="s">
        <v>149</v>
      </c>
      <c r="M55" t="s">
        <v>219</v>
      </c>
      <c r="N55" t="s">
        <v>220</v>
      </c>
      <c r="P55">
        <v>1</v>
      </c>
      <c r="Q55" t="s">
        <v>149</v>
      </c>
      <c r="R55" t="s">
        <v>323</v>
      </c>
      <c r="S55" t="s">
        <v>326</v>
      </c>
      <c r="U55">
        <v>1</v>
      </c>
      <c r="V55" t="s">
        <v>149</v>
      </c>
      <c r="W55" t="s">
        <v>12609</v>
      </c>
      <c r="X55" t="s">
        <v>242</v>
      </c>
      <c r="Z55">
        <v>5</v>
      </c>
      <c r="AA55" t="s">
        <v>7</v>
      </c>
      <c r="AB55" t="s">
        <v>8</v>
      </c>
      <c r="AC55" t="s">
        <v>12601</v>
      </c>
    </row>
    <row r="56" spans="1:29">
      <c r="A56">
        <v>2</v>
      </c>
      <c r="B56" t="s">
        <v>149</v>
      </c>
      <c r="C56" t="s">
        <v>262</v>
      </c>
      <c r="D56" t="s">
        <v>270</v>
      </c>
      <c r="F56">
        <v>1</v>
      </c>
      <c r="G56" t="s">
        <v>149</v>
      </c>
      <c r="H56" t="s">
        <v>150</v>
      </c>
      <c r="I56" t="s">
        <v>157</v>
      </c>
      <c r="K56">
        <v>1</v>
      </c>
      <c r="L56" t="s">
        <v>149</v>
      </c>
      <c r="M56" t="s">
        <v>12609</v>
      </c>
      <c r="N56" t="s">
        <v>231</v>
      </c>
      <c r="P56">
        <v>1</v>
      </c>
      <c r="Q56" t="s">
        <v>149</v>
      </c>
      <c r="R56" t="s">
        <v>170</v>
      </c>
      <c r="S56" t="s">
        <v>171</v>
      </c>
      <c r="U56">
        <v>1</v>
      </c>
      <c r="V56" t="s">
        <v>149</v>
      </c>
      <c r="W56" t="s">
        <v>12609</v>
      </c>
      <c r="X56" t="s">
        <v>247</v>
      </c>
      <c r="Z56">
        <v>5</v>
      </c>
      <c r="AA56" t="s">
        <v>7</v>
      </c>
      <c r="AB56" t="s">
        <v>69</v>
      </c>
      <c r="AC56" t="s">
        <v>76</v>
      </c>
    </row>
    <row r="57" spans="1:29">
      <c r="A57">
        <v>2</v>
      </c>
      <c r="B57" t="s">
        <v>12654</v>
      </c>
      <c r="C57" t="s">
        <v>8</v>
      </c>
      <c r="D57" t="s">
        <v>276</v>
      </c>
      <c r="F57">
        <v>1</v>
      </c>
      <c r="G57" t="s">
        <v>149</v>
      </c>
      <c r="H57" t="s">
        <v>323</v>
      </c>
      <c r="I57" t="s">
        <v>324</v>
      </c>
      <c r="K57">
        <v>1</v>
      </c>
      <c r="L57" t="s">
        <v>149</v>
      </c>
      <c r="M57" t="s">
        <v>12609</v>
      </c>
      <c r="N57" t="s">
        <v>234</v>
      </c>
      <c r="P57">
        <v>1</v>
      </c>
      <c r="Q57" t="s">
        <v>149</v>
      </c>
      <c r="R57" t="s">
        <v>187</v>
      </c>
      <c r="S57" t="s">
        <v>198</v>
      </c>
      <c r="U57">
        <v>1</v>
      </c>
      <c r="V57" t="s">
        <v>149</v>
      </c>
      <c r="W57" t="s">
        <v>12609</v>
      </c>
      <c r="X57" t="s">
        <v>252</v>
      </c>
      <c r="Z57">
        <v>5</v>
      </c>
      <c r="AA57" t="s">
        <v>7</v>
      </c>
      <c r="AB57" t="s">
        <v>81</v>
      </c>
      <c r="AC57" t="s">
        <v>89</v>
      </c>
    </row>
    <row r="58" spans="1:29">
      <c r="A58">
        <v>2</v>
      </c>
      <c r="B58" t="s">
        <v>12654</v>
      </c>
      <c r="C58" t="s">
        <v>280</v>
      </c>
      <c r="D58" t="s">
        <v>12658</v>
      </c>
      <c r="F58">
        <v>1</v>
      </c>
      <c r="G58" t="s">
        <v>149</v>
      </c>
      <c r="H58" t="s">
        <v>323</v>
      </c>
      <c r="I58" t="s">
        <v>12627</v>
      </c>
      <c r="K58">
        <v>1</v>
      </c>
      <c r="L58" t="s">
        <v>149</v>
      </c>
      <c r="M58" t="s">
        <v>12609</v>
      </c>
      <c r="N58" t="s">
        <v>236</v>
      </c>
      <c r="P58">
        <v>1</v>
      </c>
      <c r="Q58" t="s">
        <v>149</v>
      </c>
      <c r="R58" t="s">
        <v>208</v>
      </c>
      <c r="S58" t="s">
        <v>211</v>
      </c>
      <c r="U58">
        <v>1</v>
      </c>
      <c r="V58" t="s">
        <v>149</v>
      </c>
      <c r="W58" t="s">
        <v>12609</v>
      </c>
      <c r="X58" t="s">
        <v>12642</v>
      </c>
      <c r="Z58">
        <v>5</v>
      </c>
      <c r="AA58" t="s">
        <v>7</v>
      </c>
      <c r="AB58" t="s">
        <v>90</v>
      </c>
      <c r="AC58" t="s">
        <v>12607</v>
      </c>
    </row>
    <row r="59" spans="1:29">
      <c r="A59">
        <v>2</v>
      </c>
      <c r="B59" t="s">
        <v>12654</v>
      </c>
      <c r="C59" t="s">
        <v>280</v>
      </c>
      <c r="D59" t="s">
        <v>283</v>
      </c>
      <c r="F59">
        <v>1</v>
      </c>
      <c r="G59" t="s">
        <v>149</v>
      </c>
      <c r="H59" t="s">
        <v>170</v>
      </c>
      <c r="I59" t="s">
        <v>183</v>
      </c>
      <c r="K59">
        <v>1</v>
      </c>
      <c r="L59" t="s">
        <v>149</v>
      </c>
      <c r="M59" t="s">
        <v>12609</v>
      </c>
      <c r="N59" t="s">
        <v>12637</v>
      </c>
      <c r="P59">
        <v>1</v>
      </c>
      <c r="Q59" t="s">
        <v>149</v>
      </c>
      <c r="R59" t="s">
        <v>219</v>
      </c>
      <c r="S59" t="s">
        <v>220</v>
      </c>
      <c r="U59">
        <v>1</v>
      </c>
      <c r="V59" t="s">
        <v>149</v>
      </c>
      <c r="W59" t="s">
        <v>12643</v>
      </c>
      <c r="X59" t="s">
        <v>12645</v>
      </c>
      <c r="Z59">
        <v>5</v>
      </c>
      <c r="AA59" t="s">
        <v>7</v>
      </c>
      <c r="AB59" t="s">
        <v>12619</v>
      </c>
      <c r="AC59" t="s">
        <v>147</v>
      </c>
    </row>
    <row r="60" spans="1:29">
      <c r="A60">
        <v>2</v>
      </c>
      <c r="B60" t="s">
        <v>12654</v>
      </c>
      <c r="C60" t="s">
        <v>284</v>
      </c>
      <c r="D60" t="s">
        <v>12661</v>
      </c>
      <c r="F60">
        <v>1</v>
      </c>
      <c r="G60" t="s">
        <v>149</v>
      </c>
      <c r="H60" t="s">
        <v>187</v>
      </c>
      <c r="I60" t="s">
        <v>12628</v>
      </c>
      <c r="K60">
        <v>1</v>
      </c>
      <c r="L60" t="s">
        <v>149</v>
      </c>
      <c r="M60" t="s">
        <v>12609</v>
      </c>
      <c r="N60" t="s">
        <v>240</v>
      </c>
      <c r="P60">
        <v>1</v>
      </c>
      <c r="Q60" t="s">
        <v>149</v>
      </c>
      <c r="R60" t="s">
        <v>219</v>
      </c>
      <c r="S60" t="s">
        <v>222</v>
      </c>
      <c r="U60">
        <v>1</v>
      </c>
      <c r="V60" t="s">
        <v>149</v>
      </c>
      <c r="W60" t="s">
        <v>12643</v>
      </c>
      <c r="X60" t="s">
        <v>12646</v>
      </c>
      <c r="Z60">
        <v>5</v>
      </c>
      <c r="AA60" t="s">
        <v>149</v>
      </c>
      <c r="AB60" t="s">
        <v>150</v>
      </c>
      <c r="AC60" t="s">
        <v>157</v>
      </c>
    </row>
    <row r="61" spans="1:29">
      <c r="A61">
        <v>2</v>
      </c>
      <c r="B61" t="s">
        <v>12654</v>
      </c>
      <c r="C61" t="s">
        <v>297</v>
      </c>
      <c r="D61" t="s">
        <v>302</v>
      </c>
      <c r="F61">
        <v>1</v>
      </c>
      <c r="G61" t="s">
        <v>149</v>
      </c>
      <c r="H61" t="s">
        <v>187</v>
      </c>
      <c r="I61" t="s">
        <v>12630</v>
      </c>
      <c r="K61">
        <v>1</v>
      </c>
      <c r="L61" t="s">
        <v>149</v>
      </c>
      <c r="M61" t="s">
        <v>12609</v>
      </c>
      <c r="N61" t="s">
        <v>244</v>
      </c>
      <c r="P61">
        <v>1</v>
      </c>
      <c r="Q61" t="s">
        <v>149</v>
      </c>
      <c r="R61" t="s">
        <v>219</v>
      </c>
      <c r="S61" t="s">
        <v>12634</v>
      </c>
      <c r="U61">
        <v>1</v>
      </c>
      <c r="V61" t="s">
        <v>149</v>
      </c>
      <c r="W61" t="s">
        <v>12643</v>
      </c>
      <c r="X61" t="s">
        <v>261</v>
      </c>
      <c r="Z61">
        <v>5</v>
      </c>
      <c r="AA61" t="s">
        <v>149</v>
      </c>
      <c r="AB61" t="s">
        <v>12623</v>
      </c>
      <c r="AC61" t="s">
        <v>12625</v>
      </c>
    </row>
    <row r="62" spans="1:29">
      <c r="A62">
        <v>2</v>
      </c>
      <c r="B62" t="s">
        <v>12654</v>
      </c>
      <c r="C62" t="s">
        <v>297</v>
      </c>
      <c r="D62" t="s">
        <v>12665</v>
      </c>
      <c r="F62" s="11">
        <v>1</v>
      </c>
      <c r="G62" t="s">
        <v>149</v>
      </c>
      <c r="H62" s="11" t="s">
        <v>208</v>
      </c>
      <c r="I62" s="11" t="s">
        <v>12631</v>
      </c>
      <c r="K62">
        <v>1</v>
      </c>
      <c r="L62" t="s">
        <v>149</v>
      </c>
      <c r="M62" t="s">
        <v>12609</v>
      </c>
      <c r="N62" t="s">
        <v>247</v>
      </c>
      <c r="P62">
        <v>1</v>
      </c>
      <c r="Q62" t="s">
        <v>149</v>
      </c>
      <c r="R62" t="s">
        <v>12609</v>
      </c>
      <c r="S62" t="s">
        <v>231</v>
      </c>
      <c r="U62">
        <v>1</v>
      </c>
      <c r="V62" t="s">
        <v>149</v>
      </c>
      <c r="W62" t="s">
        <v>262</v>
      </c>
      <c r="X62" t="s">
        <v>265</v>
      </c>
      <c r="Z62">
        <v>5</v>
      </c>
      <c r="AA62" t="s">
        <v>149</v>
      </c>
      <c r="AB62" t="s">
        <v>12623</v>
      </c>
      <c r="AC62" t="s">
        <v>164</v>
      </c>
    </row>
    <row r="63" spans="1:29">
      <c r="A63">
        <v>2</v>
      </c>
      <c r="B63" t="s">
        <v>12654</v>
      </c>
      <c r="C63" t="s">
        <v>297</v>
      </c>
      <c r="D63" t="s">
        <v>306</v>
      </c>
      <c r="F63">
        <v>1</v>
      </c>
      <c r="G63" t="s">
        <v>149</v>
      </c>
      <c r="H63" t="s">
        <v>219</v>
      </c>
      <c r="I63" t="s">
        <v>224</v>
      </c>
      <c r="K63">
        <v>1</v>
      </c>
      <c r="L63" t="s">
        <v>149</v>
      </c>
      <c r="M63" t="s">
        <v>12609</v>
      </c>
      <c r="N63" t="s">
        <v>249</v>
      </c>
      <c r="P63">
        <v>1</v>
      </c>
      <c r="Q63" t="s">
        <v>149</v>
      </c>
      <c r="R63" t="s">
        <v>12609</v>
      </c>
      <c r="S63" t="s">
        <v>233</v>
      </c>
      <c r="U63">
        <v>1</v>
      </c>
      <c r="V63" t="s">
        <v>149</v>
      </c>
      <c r="W63" t="s">
        <v>262</v>
      </c>
      <c r="X63" t="s">
        <v>268</v>
      </c>
      <c r="Z63">
        <v>5</v>
      </c>
      <c r="AA63" t="s">
        <v>149</v>
      </c>
      <c r="AB63" t="s">
        <v>187</v>
      </c>
      <c r="AC63" t="s">
        <v>12629</v>
      </c>
    </row>
    <row r="64" spans="1:29">
      <c r="A64">
        <v>2</v>
      </c>
      <c r="B64" t="s">
        <v>12654</v>
      </c>
      <c r="C64" t="s">
        <v>127</v>
      </c>
      <c r="D64" t="s">
        <v>319</v>
      </c>
      <c r="F64">
        <v>1</v>
      </c>
      <c r="G64" t="s">
        <v>149</v>
      </c>
      <c r="H64" t="s">
        <v>219</v>
      </c>
      <c r="I64" t="s">
        <v>12635</v>
      </c>
      <c r="K64">
        <v>1</v>
      </c>
      <c r="L64" t="s">
        <v>149</v>
      </c>
      <c r="M64" t="s">
        <v>12609</v>
      </c>
      <c r="N64" t="s">
        <v>251</v>
      </c>
      <c r="P64">
        <v>1</v>
      </c>
      <c r="Q64" t="s">
        <v>149</v>
      </c>
      <c r="R64" t="s">
        <v>12609</v>
      </c>
      <c r="S64" t="s">
        <v>235</v>
      </c>
      <c r="U64">
        <v>1</v>
      </c>
      <c r="V64" t="s">
        <v>149</v>
      </c>
      <c r="W64" t="s">
        <v>262</v>
      </c>
      <c r="X64" t="s">
        <v>272</v>
      </c>
      <c r="Z64">
        <v>5</v>
      </c>
      <c r="AA64" t="s">
        <v>149</v>
      </c>
      <c r="AB64" t="s">
        <v>219</v>
      </c>
      <c r="AC64" t="s">
        <v>222</v>
      </c>
    </row>
    <row r="65" spans="1:29">
      <c r="A65">
        <v>2</v>
      </c>
      <c r="B65" t="s">
        <v>12654</v>
      </c>
      <c r="C65" t="s">
        <v>127</v>
      </c>
      <c r="D65" t="s">
        <v>12672</v>
      </c>
      <c r="F65">
        <v>1</v>
      </c>
      <c r="G65" t="s">
        <v>149</v>
      </c>
      <c r="H65" t="s">
        <v>12609</v>
      </c>
      <c r="I65" t="s">
        <v>12636</v>
      </c>
      <c r="K65">
        <v>1</v>
      </c>
      <c r="L65" t="s">
        <v>149</v>
      </c>
      <c r="M65" t="s">
        <v>12609</v>
      </c>
      <c r="N65" t="s">
        <v>12640</v>
      </c>
      <c r="P65">
        <v>1</v>
      </c>
      <c r="Q65" t="s">
        <v>149</v>
      </c>
      <c r="R65" t="s">
        <v>12609</v>
      </c>
      <c r="S65" t="s">
        <v>256</v>
      </c>
      <c r="U65">
        <v>1</v>
      </c>
      <c r="V65" t="s">
        <v>12654</v>
      </c>
      <c r="W65" t="s">
        <v>8</v>
      </c>
      <c r="X65" t="s">
        <v>276</v>
      </c>
      <c r="Z65">
        <v>5</v>
      </c>
      <c r="AA65" t="s">
        <v>149</v>
      </c>
      <c r="AB65" t="s">
        <v>12609</v>
      </c>
      <c r="AC65" t="s">
        <v>241</v>
      </c>
    </row>
    <row r="66" spans="1:29">
      <c r="A66">
        <v>1</v>
      </c>
      <c r="B66" t="s">
        <v>7</v>
      </c>
      <c r="C66" t="s">
        <v>8</v>
      </c>
      <c r="D66" t="s">
        <v>12601</v>
      </c>
      <c r="F66">
        <v>1</v>
      </c>
      <c r="G66" t="s">
        <v>149</v>
      </c>
      <c r="H66" t="s">
        <v>12609</v>
      </c>
      <c r="I66" t="s">
        <v>235</v>
      </c>
      <c r="K66">
        <v>1</v>
      </c>
      <c r="L66" t="s">
        <v>149</v>
      </c>
      <c r="M66" t="s">
        <v>12643</v>
      </c>
      <c r="N66" t="s">
        <v>12644</v>
      </c>
      <c r="P66">
        <v>1</v>
      </c>
      <c r="Q66" t="s">
        <v>149</v>
      </c>
      <c r="R66" t="s">
        <v>12609</v>
      </c>
      <c r="S66" t="s">
        <v>12640</v>
      </c>
      <c r="U66">
        <v>1</v>
      </c>
      <c r="V66" t="s">
        <v>12654</v>
      </c>
      <c r="W66" t="s">
        <v>280</v>
      </c>
      <c r="X66" t="s">
        <v>12657</v>
      </c>
      <c r="Z66">
        <v>5</v>
      </c>
      <c r="AA66" t="s">
        <v>149</v>
      </c>
      <c r="AB66" t="s">
        <v>12609</v>
      </c>
      <c r="AC66" t="s">
        <v>242</v>
      </c>
    </row>
    <row r="67" spans="1:29">
      <c r="A67">
        <v>1</v>
      </c>
      <c r="B67" t="s">
        <v>7</v>
      </c>
      <c r="C67" t="s">
        <v>23</v>
      </c>
      <c r="D67" t="s">
        <v>54</v>
      </c>
      <c r="F67">
        <v>1</v>
      </c>
      <c r="G67" t="s">
        <v>149</v>
      </c>
      <c r="H67" t="s">
        <v>12609</v>
      </c>
      <c r="I67" t="s">
        <v>236</v>
      </c>
      <c r="K67">
        <v>1</v>
      </c>
      <c r="L67" t="s">
        <v>149</v>
      </c>
      <c r="M67" t="s">
        <v>12643</v>
      </c>
      <c r="N67" t="s">
        <v>12652</v>
      </c>
      <c r="P67">
        <v>1</v>
      </c>
      <c r="Q67" t="s">
        <v>149</v>
      </c>
      <c r="R67" t="s">
        <v>12643</v>
      </c>
      <c r="S67" t="s">
        <v>12647</v>
      </c>
      <c r="U67">
        <v>1</v>
      </c>
      <c r="V67" t="s">
        <v>12654</v>
      </c>
      <c r="W67" t="s">
        <v>284</v>
      </c>
      <c r="X67" t="s">
        <v>12659</v>
      </c>
      <c r="Z67">
        <v>5</v>
      </c>
      <c r="AA67" t="s">
        <v>149</v>
      </c>
      <c r="AB67" t="s">
        <v>12609</v>
      </c>
      <c r="AC67" t="s">
        <v>12640</v>
      </c>
    </row>
    <row r="68" spans="1:29">
      <c r="A68">
        <v>1</v>
      </c>
      <c r="B68" t="s">
        <v>7</v>
      </c>
      <c r="C68" t="s">
        <v>69</v>
      </c>
      <c r="D68" t="s">
        <v>12604</v>
      </c>
      <c r="F68">
        <v>1</v>
      </c>
      <c r="G68" t="s">
        <v>149</v>
      </c>
      <c r="H68" t="s">
        <v>12609</v>
      </c>
      <c r="I68" t="s">
        <v>240</v>
      </c>
      <c r="K68">
        <v>1</v>
      </c>
      <c r="L68" t="s">
        <v>149</v>
      </c>
      <c r="M68" t="s">
        <v>262</v>
      </c>
      <c r="N68" t="s">
        <v>265</v>
      </c>
      <c r="P68">
        <v>1</v>
      </c>
      <c r="Q68" t="s">
        <v>149</v>
      </c>
      <c r="R68" t="s">
        <v>12643</v>
      </c>
      <c r="S68" t="s">
        <v>261</v>
      </c>
      <c r="U68">
        <v>1</v>
      </c>
      <c r="V68" t="s">
        <v>12654</v>
      </c>
      <c r="W68" t="s">
        <v>284</v>
      </c>
      <c r="X68" t="s">
        <v>12660</v>
      </c>
      <c r="Z68">
        <v>5</v>
      </c>
      <c r="AA68" t="s">
        <v>149</v>
      </c>
      <c r="AB68" t="s">
        <v>12643</v>
      </c>
      <c r="AC68" t="s">
        <v>12648</v>
      </c>
    </row>
    <row r="69" spans="1:29">
      <c r="A69">
        <v>1</v>
      </c>
      <c r="B69" t="s">
        <v>7</v>
      </c>
      <c r="C69" t="s">
        <v>69</v>
      </c>
      <c r="D69" t="s">
        <v>12605</v>
      </c>
      <c r="F69">
        <v>1</v>
      </c>
      <c r="G69" t="s">
        <v>149</v>
      </c>
      <c r="H69" t="s">
        <v>12609</v>
      </c>
      <c r="I69" t="s">
        <v>12641</v>
      </c>
      <c r="K69">
        <v>1</v>
      </c>
      <c r="L69" t="s">
        <v>149</v>
      </c>
      <c r="M69" t="s">
        <v>262</v>
      </c>
      <c r="N69" t="s">
        <v>270</v>
      </c>
      <c r="P69">
        <v>1</v>
      </c>
      <c r="Q69" t="s">
        <v>149</v>
      </c>
      <c r="R69" t="s">
        <v>12643</v>
      </c>
      <c r="S69" t="s">
        <v>12650</v>
      </c>
      <c r="U69">
        <v>1</v>
      </c>
      <c r="V69" t="s">
        <v>12654</v>
      </c>
      <c r="W69" t="s">
        <v>284</v>
      </c>
      <c r="X69" t="s">
        <v>12661</v>
      </c>
      <c r="Z69">
        <v>5</v>
      </c>
      <c r="AA69" t="s">
        <v>12654</v>
      </c>
      <c r="AB69" t="s">
        <v>8</v>
      </c>
      <c r="AC69" t="s">
        <v>276</v>
      </c>
    </row>
    <row r="70" spans="1:29">
      <c r="A70">
        <v>1</v>
      </c>
      <c r="B70" t="s">
        <v>7</v>
      </c>
      <c r="C70" t="s">
        <v>81</v>
      </c>
      <c r="D70" t="s">
        <v>82</v>
      </c>
      <c r="F70">
        <v>1</v>
      </c>
      <c r="G70" t="s">
        <v>149</v>
      </c>
      <c r="H70" t="s">
        <v>12609</v>
      </c>
      <c r="I70" t="s">
        <v>12642</v>
      </c>
      <c r="K70">
        <v>1</v>
      </c>
      <c r="L70" t="s">
        <v>149</v>
      </c>
      <c r="M70" t="s">
        <v>262</v>
      </c>
      <c r="N70" t="s">
        <v>273</v>
      </c>
      <c r="P70">
        <v>1</v>
      </c>
      <c r="Q70" t="s">
        <v>12654</v>
      </c>
      <c r="R70" t="s">
        <v>8</v>
      </c>
      <c r="S70" t="s">
        <v>276</v>
      </c>
      <c r="U70">
        <v>1</v>
      </c>
      <c r="V70" t="s">
        <v>12654</v>
      </c>
      <c r="W70" t="s">
        <v>284</v>
      </c>
      <c r="X70" t="s">
        <v>292</v>
      </c>
      <c r="Z70">
        <v>5</v>
      </c>
      <c r="AA70" t="s">
        <v>12654</v>
      </c>
      <c r="AB70" t="s">
        <v>297</v>
      </c>
      <c r="AC70" t="s">
        <v>302</v>
      </c>
    </row>
    <row r="71" spans="1:29">
      <c r="A71">
        <v>1</v>
      </c>
      <c r="B71" t="s">
        <v>7</v>
      </c>
      <c r="C71" t="s">
        <v>90</v>
      </c>
      <c r="D71" t="s">
        <v>12608</v>
      </c>
      <c r="F71">
        <v>1</v>
      </c>
      <c r="G71" t="s">
        <v>149</v>
      </c>
      <c r="H71" t="s">
        <v>12643</v>
      </c>
      <c r="I71" t="s">
        <v>12651</v>
      </c>
      <c r="K71">
        <v>1</v>
      </c>
      <c r="L71" t="s">
        <v>12654</v>
      </c>
      <c r="M71" t="s">
        <v>280</v>
      </c>
      <c r="N71" t="s">
        <v>12657</v>
      </c>
      <c r="P71">
        <v>1</v>
      </c>
      <c r="Q71" t="s">
        <v>12654</v>
      </c>
      <c r="R71" t="s">
        <v>8</v>
      </c>
      <c r="S71" t="s">
        <v>277</v>
      </c>
      <c r="U71">
        <v>1</v>
      </c>
      <c r="V71" t="s">
        <v>12654</v>
      </c>
      <c r="W71" t="s">
        <v>284</v>
      </c>
      <c r="X71" t="s">
        <v>12662</v>
      </c>
      <c r="Z71">
        <v>5</v>
      </c>
      <c r="AA71" t="s">
        <v>12654</v>
      </c>
      <c r="AB71" t="s">
        <v>297</v>
      </c>
      <c r="AC71" t="s">
        <v>304</v>
      </c>
    </row>
    <row r="72" spans="1:29">
      <c r="A72">
        <v>1</v>
      </c>
      <c r="B72" t="s">
        <v>7</v>
      </c>
      <c r="C72" t="s">
        <v>12609</v>
      </c>
      <c r="D72" t="s">
        <v>112</v>
      </c>
      <c r="F72">
        <v>1</v>
      </c>
      <c r="G72" t="s">
        <v>149</v>
      </c>
      <c r="H72" t="s">
        <v>12643</v>
      </c>
      <c r="I72" t="s">
        <v>12652</v>
      </c>
      <c r="K72">
        <v>1</v>
      </c>
      <c r="L72" t="s">
        <v>12654</v>
      </c>
      <c r="M72" t="s">
        <v>284</v>
      </c>
      <c r="N72" t="s">
        <v>286</v>
      </c>
      <c r="P72">
        <v>1</v>
      </c>
      <c r="Q72" t="s">
        <v>12654</v>
      </c>
      <c r="R72" t="s">
        <v>12656</v>
      </c>
      <c r="S72" t="s">
        <v>278</v>
      </c>
      <c r="U72">
        <v>1</v>
      </c>
      <c r="V72" t="s">
        <v>12654</v>
      </c>
      <c r="W72" t="s">
        <v>284</v>
      </c>
      <c r="X72" t="s">
        <v>296</v>
      </c>
      <c r="Z72">
        <v>5</v>
      </c>
      <c r="AA72" t="s">
        <v>12654</v>
      </c>
      <c r="AB72" t="s">
        <v>297</v>
      </c>
      <c r="AC72" t="s">
        <v>307</v>
      </c>
    </row>
    <row r="73" spans="1:29">
      <c r="A73">
        <v>1</v>
      </c>
      <c r="B73" t="s">
        <v>7</v>
      </c>
      <c r="C73" t="s">
        <v>12611</v>
      </c>
      <c r="D73" t="s">
        <v>116</v>
      </c>
      <c r="F73">
        <v>1</v>
      </c>
      <c r="G73" t="s">
        <v>149</v>
      </c>
      <c r="H73" t="s">
        <v>262</v>
      </c>
      <c r="I73" t="s">
        <v>267</v>
      </c>
      <c r="K73">
        <v>1</v>
      </c>
      <c r="L73" t="s">
        <v>12654</v>
      </c>
      <c r="M73" t="s">
        <v>284</v>
      </c>
      <c r="N73" t="s">
        <v>12660</v>
      </c>
      <c r="P73">
        <v>1</v>
      </c>
      <c r="Q73" t="s">
        <v>12654</v>
      </c>
      <c r="R73" t="s">
        <v>297</v>
      </c>
      <c r="S73" t="s">
        <v>307</v>
      </c>
      <c r="U73">
        <v>1</v>
      </c>
      <c r="V73" t="s">
        <v>12654</v>
      </c>
      <c r="W73" t="s">
        <v>284</v>
      </c>
      <c r="X73" t="s">
        <v>12664</v>
      </c>
      <c r="Z73">
        <v>4</v>
      </c>
      <c r="AA73" t="s">
        <v>7</v>
      </c>
      <c r="AB73" t="s">
        <v>8</v>
      </c>
      <c r="AC73" t="s">
        <v>18</v>
      </c>
    </row>
    <row r="74" spans="1:29">
      <c r="A74">
        <v>1</v>
      </c>
      <c r="B74" t="s">
        <v>7</v>
      </c>
      <c r="C74" t="s">
        <v>12611</v>
      </c>
      <c r="D74" t="s">
        <v>12612</v>
      </c>
      <c r="F74">
        <v>1</v>
      </c>
      <c r="G74" t="s">
        <v>149</v>
      </c>
      <c r="H74" t="s">
        <v>262</v>
      </c>
      <c r="I74" t="s">
        <v>268</v>
      </c>
      <c r="K74">
        <v>1</v>
      </c>
      <c r="L74" t="s">
        <v>12654</v>
      </c>
      <c r="M74" t="s">
        <v>284</v>
      </c>
      <c r="N74" t="s">
        <v>290</v>
      </c>
      <c r="P74">
        <v>1</v>
      </c>
      <c r="Q74" t="s">
        <v>12654</v>
      </c>
      <c r="R74" t="s">
        <v>12671</v>
      </c>
      <c r="S74" t="s">
        <v>315</v>
      </c>
      <c r="U74">
        <v>1</v>
      </c>
      <c r="V74" t="s">
        <v>12654</v>
      </c>
      <c r="W74" t="s">
        <v>297</v>
      </c>
      <c r="X74" t="s">
        <v>299</v>
      </c>
      <c r="Z74">
        <v>4</v>
      </c>
      <c r="AA74" t="s">
        <v>7</v>
      </c>
      <c r="AB74" t="s">
        <v>23</v>
      </c>
      <c r="AC74" t="s">
        <v>24</v>
      </c>
    </row>
    <row r="75" spans="1:29">
      <c r="A75">
        <v>1</v>
      </c>
      <c r="B75" t="s">
        <v>7</v>
      </c>
      <c r="C75" t="s">
        <v>137</v>
      </c>
      <c r="D75" t="s">
        <v>12615</v>
      </c>
      <c r="F75">
        <v>1</v>
      </c>
      <c r="G75" t="s">
        <v>149</v>
      </c>
      <c r="H75" t="s">
        <v>262</v>
      </c>
      <c r="I75" t="s">
        <v>274</v>
      </c>
      <c r="K75">
        <v>1</v>
      </c>
      <c r="L75" t="s">
        <v>12654</v>
      </c>
      <c r="M75" t="s">
        <v>284</v>
      </c>
      <c r="N75" t="s">
        <v>292</v>
      </c>
      <c r="P75">
        <v>1</v>
      </c>
      <c r="Q75" t="s">
        <v>12654</v>
      </c>
      <c r="R75" t="s">
        <v>12671</v>
      </c>
      <c r="S75" t="s">
        <v>316</v>
      </c>
      <c r="U75">
        <v>1</v>
      </c>
      <c r="V75" t="s">
        <v>12654</v>
      </c>
      <c r="W75" t="s">
        <v>297</v>
      </c>
      <c r="X75" t="s">
        <v>301</v>
      </c>
      <c r="Z75">
        <v>4</v>
      </c>
      <c r="AA75" t="s">
        <v>7</v>
      </c>
      <c r="AB75" t="s">
        <v>23</v>
      </c>
      <c r="AC75" t="s">
        <v>12603</v>
      </c>
    </row>
    <row r="76" spans="1:29">
      <c r="A76">
        <v>1</v>
      </c>
      <c r="B76" t="s">
        <v>7</v>
      </c>
      <c r="C76" t="s">
        <v>143</v>
      </c>
      <c r="D76" t="s">
        <v>144</v>
      </c>
      <c r="F76">
        <v>1</v>
      </c>
      <c r="G76" t="s">
        <v>149</v>
      </c>
      <c r="H76" t="s">
        <v>275</v>
      </c>
      <c r="I76" t="s">
        <v>12653</v>
      </c>
      <c r="K76">
        <v>1</v>
      </c>
      <c r="L76" t="s">
        <v>12654</v>
      </c>
      <c r="M76" t="s">
        <v>297</v>
      </c>
      <c r="N76" t="s">
        <v>304</v>
      </c>
      <c r="P76">
        <v>1</v>
      </c>
      <c r="Q76" t="s">
        <v>12654</v>
      </c>
      <c r="R76" t="s">
        <v>127</v>
      </c>
      <c r="S76" t="s">
        <v>321</v>
      </c>
      <c r="U76">
        <v>1</v>
      </c>
      <c r="V76" t="s">
        <v>12654</v>
      </c>
      <c r="W76" t="s">
        <v>297</v>
      </c>
      <c r="X76" t="s">
        <v>12667</v>
      </c>
      <c r="Z76">
        <v>4</v>
      </c>
      <c r="AA76" t="s">
        <v>7</v>
      </c>
      <c r="AB76" t="s">
        <v>69</v>
      </c>
      <c r="AC76" t="s">
        <v>12605</v>
      </c>
    </row>
    <row r="77" spans="1:29">
      <c r="A77">
        <v>1</v>
      </c>
      <c r="B77" t="s">
        <v>149</v>
      </c>
      <c r="C77" t="s">
        <v>150</v>
      </c>
      <c r="D77" t="s">
        <v>151</v>
      </c>
      <c r="F77">
        <v>1</v>
      </c>
      <c r="G77" t="s">
        <v>12654</v>
      </c>
      <c r="H77" t="s">
        <v>8</v>
      </c>
      <c r="I77" t="s">
        <v>276</v>
      </c>
      <c r="K77">
        <v>1</v>
      </c>
      <c r="L77" t="s">
        <v>12654</v>
      </c>
      <c r="M77" t="s">
        <v>309</v>
      </c>
      <c r="N77" t="s">
        <v>12670</v>
      </c>
      <c r="P77" s="11">
        <v>0</v>
      </c>
      <c r="Q77" t="s">
        <v>7</v>
      </c>
      <c r="R77" s="11" t="s">
        <v>8</v>
      </c>
      <c r="S77" s="11" t="s">
        <v>12602</v>
      </c>
      <c r="U77">
        <v>1</v>
      </c>
      <c r="V77" t="s">
        <v>12654</v>
      </c>
      <c r="W77" t="s">
        <v>297</v>
      </c>
      <c r="X77" t="s">
        <v>12668</v>
      </c>
      <c r="Z77">
        <v>4</v>
      </c>
      <c r="AA77" t="s">
        <v>7</v>
      </c>
      <c r="AB77" t="s">
        <v>131</v>
      </c>
      <c r="AC77" t="s">
        <v>132</v>
      </c>
    </row>
    <row r="78" spans="1:29">
      <c r="A78">
        <v>1</v>
      </c>
      <c r="B78" t="s">
        <v>149</v>
      </c>
      <c r="C78" t="s">
        <v>150</v>
      </c>
      <c r="D78" t="s">
        <v>12622</v>
      </c>
      <c r="F78">
        <v>1</v>
      </c>
      <c r="G78" t="s">
        <v>12654</v>
      </c>
      <c r="H78" t="s">
        <v>8</v>
      </c>
      <c r="I78" t="s">
        <v>277</v>
      </c>
      <c r="K78">
        <v>0</v>
      </c>
      <c r="L78" t="s">
        <v>7</v>
      </c>
      <c r="M78" t="s">
        <v>8</v>
      </c>
      <c r="N78" t="s">
        <v>12601</v>
      </c>
      <c r="P78">
        <v>0</v>
      </c>
      <c r="Q78" t="s">
        <v>7</v>
      </c>
      <c r="R78" t="s">
        <v>8</v>
      </c>
      <c r="S78" t="s">
        <v>15</v>
      </c>
      <c r="U78">
        <v>1</v>
      </c>
      <c r="V78" t="s">
        <v>12654</v>
      </c>
      <c r="W78" t="s">
        <v>309</v>
      </c>
      <c r="X78" t="s">
        <v>310</v>
      </c>
      <c r="Z78">
        <v>4</v>
      </c>
      <c r="AA78" t="s">
        <v>7</v>
      </c>
      <c r="AB78" t="s">
        <v>131</v>
      </c>
      <c r="AC78" t="s">
        <v>12614</v>
      </c>
    </row>
    <row r="79" spans="1:29">
      <c r="A79">
        <v>1</v>
      </c>
      <c r="B79" t="s">
        <v>149</v>
      </c>
      <c r="C79" t="s">
        <v>12623</v>
      </c>
      <c r="D79" t="s">
        <v>159</v>
      </c>
      <c r="F79">
        <v>1</v>
      </c>
      <c r="G79" t="s">
        <v>12654</v>
      </c>
      <c r="H79" t="s">
        <v>284</v>
      </c>
      <c r="I79" t="s">
        <v>12661</v>
      </c>
      <c r="K79" s="11">
        <v>0</v>
      </c>
      <c r="L79" t="s">
        <v>7</v>
      </c>
      <c r="M79" s="11" t="s">
        <v>8</v>
      </c>
      <c r="N79" s="11" t="s">
        <v>12602</v>
      </c>
      <c r="P79">
        <v>0</v>
      </c>
      <c r="Q79" t="s">
        <v>7</v>
      </c>
      <c r="R79" t="s">
        <v>8</v>
      </c>
      <c r="S79" t="s">
        <v>18</v>
      </c>
      <c r="U79">
        <v>1</v>
      </c>
      <c r="V79" t="s">
        <v>12654</v>
      </c>
      <c r="W79" t="s">
        <v>127</v>
      </c>
      <c r="X79" t="s">
        <v>12672</v>
      </c>
      <c r="Z79">
        <v>4</v>
      </c>
      <c r="AA79" t="s">
        <v>149</v>
      </c>
      <c r="AB79" t="s">
        <v>323</v>
      </c>
      <c r="AC79" t="s">
        <v>325</v>
      </c>
    </row>
    <row r="80" spans="1:29">
      <c r="A80">
        <v>1</v>
      </c>
      <c r="B80" t="s">
        <v>149</v>
      </c>
      <c r="C80" t="s">
        <v>12623</v>
      </c>
      <c r="D80" t="s">
        <v>12624</v>
      </c>
      <c r="F80">
        <v>1</v>
      </c>
      <c r="G80" t="s">
        <v>12654</v>
      </c>
      <c r="H80" t="s">
        <v>284</v>
      </c>
      <c r="I80" t="s">
        <v>292</v>
      </c>
      <c r="K80">
        <v>0</v>
      </c>
      <c r="L80" t="s">
        <v>7</v>
      </c>
      <c r="M80" t="s">
        <v>8</v>
      </c>
      <c r="N80" t="s">
        <v>15</v>
      </c>
      <c r="P80">
        <v>0</v>
      </c>
      <c r="Q80" t="s">
        <v>7</v>
      </c>
      <c r="R80" t="s">
        <v>23</v>
      </c>
      <c r="S80" t="s">
        <v>24</v>
      </c>
      <c r="U80">
        <v>0</v>
      </c>
      <c r="V80" t="s">
        <v>7</v>
      </c>
      <c r="W80" t="s">
        <v>8</v>
      </c>
      <c r="X80" t="s">
        <v>12601</v>
      </c>
      <c r="Z80" s="11">
        <v>4</v>
      </c>
      <c r="AA80" t="s">
        <v>149</v>
      </c>
      <c r="AB80" s="11" t="s">
        <v>208</v>
      </c>
      <c r="AC80" s="11" t="s">
        <v>12631</v>
      </c>
    </row>
    <row r="81" spans="1:29">
      <c r="A81">
        <v>1</v>
      </c>
      <c r="B81" t="s">
        <v>149</v>
      </c>
      <c r="C81" t="s">
        <v>12623</v>
      </c>
      <c r="D81" t="s">
        <v>168</v>
      </c>
      <c r="F81">
        <v>1</v>
      </c>
      <c r="G81" t="s">
        <v>12654</v>
      </c>
      <c r="H81" t="s">
        <v>284</v>
      </c>
      <c r="I81" t="s">
        <v>12663</v>
      </c>
      <c r="K81">
        <v>0</v>
      </c>
      <c r="L81" t="s">
        <v>7</v>
      </c>
      <c r="M81" t="s">
        <v>8</v>
      </c>
      <c r="N81" t="s">
        <v>18</v>
      </c>
      <c r="P81">
        <v>0</v>
      </c>
      <c r="Q81" t="s">
        <v>7</v>
      </c>
      <c r="R81" t="s">
        <v>23</v>
      </c>
      <c r="S81" t="s">
        <v>12603</v>
      </c>
      <c r="U81">
        <v>0</v>
      </c>
      <c r="V81" t="s">
        <v>7</v>
      </c>
      <c r="W81" t="s">
        <v>8</v>
      </c>
      <c r="X81" t="s">
        <v>15</v>
      </c>
      <c r="Z81">
        <v>4</v>
      </c>
      <c r="AA81" t="s">
        <v>149</v>
      </c>
      <c r="AB81" t="s">
        <v>219</v>
      </c>
      <c r="AC81" t="s">
        <v>12635</v>
      </c>
    </row>
    <row r="82" spans="1:29">
      <c r="A82">
        <v>1</v>
      </c>
      <c r="B82" t="s">
        <v>149</v>
      </c>
      <c r="C82" t="s">
        <v>323</v>
      </c>
      <c r="D82" t="s">
        <v>328</v>
      </c>
      <c r="F82">
        <v>1</v>
      </c>
      <c r="G82" t="s">
        <v>12654</v>
      </c>
      <c r="H82" t="s">
        <v>284</v>
      </c>
      <c r="I82" t="s">
        <v>12664</v>
      </c>
      <c r="K82">
        <v>0</v>
      </c>
      <c r="L82" t="s">
        <v>7</v>
      </c>
      <c r="M82" t="s">
        <v>23</v>
      </c>
      <c r="N82" t="s">
        <v>12603</v>
      </c>
      <c r="P82">
        <v>0</v>
      </c>
      <c r="Q82" t="s">
        <v>7</v>
      </c>
      <c r="R82" t="s">
        <v>65</v>
      </c>
      <c r="S82" t="s">
        <v>66</v>
      </c>
      <c r="U82">
        <v>0</v>
      </c>
      <c r="V82" t="s">
        <v>7</v>
      </c>
      <c r="W82" t="s">
        <v>23</v>
      </c>
      <c r="X82" t="s">
        <v>24</v>
      </c>
      <c r="Z82">
        <v>4</v>
      </c>
      <c r="AA82" t="s">
        <v>149</v>
      </c>
      <c r="AB82" t="s">
        <v>12609</v>
      </c>
      <c r="AC82" t="s">
        <v>240</v>
      </c>
    </row>
    <row r="83" spans="1:29">
      <c r="A83">
        <v>1</v>
      </c>
      <c r="B83" t="s">
        <v>149</v>
      </c>
      <c r="C83" t="s">
        <v>323</v>
      </c>
      <c r="D83" t="s">
        <v>330</v>
      </c>
      <c r="F83">
        <v>1</v>
      </c>
      <c r="G83" t="s">
        <v>12654</v>
      </c>
      <c r="H83" t="s">
        <v>297</v>
      </c>
      <c r="I83" t="s">
        <v>298</v>
      </c>
      <c r="K83">
        <v>0</v>
      </c>
      <c r="L83" t="s">
        <v>7</v>
      </c>
      <c r="M83" t="s">
        <v>65</v>
      </c>
      <c r="N83" t="s">
        <v>66</v>
      </c>
      <c r="P83">
        <v>0</v>
      </c>
      <c r="Q83" t="s">
        <v>7</v>
      </c>
      <c r="R83" t="s">
        <v>69</v>
      </c>
      <c r="S83" t="s">
        <v>70</v>
      </c>
      <c r="U83">
        <v>0</v>
      </c>
      <c r="V83" t="s">
        <v>7</v>
      </c>
      <c r="W83" t="s">
        <v>23</v>
      </c>
      <c r="X83" t="s">
        <v>41</v>
      </c>
      <c r="Z83">
        <v>4</v>
      </c>
      <c r="AA83" t="s">
        <v>149</v>
      </c>
      <c r="AB83" t="s">
        <v>12609</v>
      </c>
      <c r="AC83" t="s">
        <v>254</v>
      </c>
    </row>
    <row r="84" spans="1:29">
      <c r="A84">
        <v>1</v>
      </c>
      <c r="B84" t="s">
        <v>149</v>
      </c>
      <c r="C84" t="s">
        <v>187</v>
      </c>
      <c r="D84" t="s">
        <v>12628</v>
      </c>
      <c r="F84">
        <v>1</v>
      </c>
      <c r="G84" t="s">
        <v>12654</v>
      </c>
      <c r="H84" t="s">
        <v>297</v>
      </c>
      <c r="I84" t="s">
        <v>300</v>
      </c>
      <c r="K84">
        <v>0</v>
      </c>
      <c r="L84" t="s">
        <v>7</v>
      </c>
      <c r="M84" t="s">
        <v>69</v>
      </c>
      <c r="N84" t="s">
        <v>70</v>
      </c>
      <c r="P84">
        <v>0</v>
      </c>
      <c r="Q84" t="s">
        <v>7</v>
      </c>
      <c r="R84" t="s">
        <v>69</v>
      </c>
      <c r="S84" t="s">
        <v>76</v>
      </c>
      <c r="U84">
        <v>0</v>
      </c>
      <c r="V84" t="s">
        <v>7</v>
      </c>
      <c r="W84" t="s">
        <v>23</v>
      </c>
      <c r="X84" t="s">
        <v>51</v>
      </c>
      <c r="Z84">
        <v>4</v>
      </c>
      <c r="AA84" t="s">
        <v>12654</v>
      </c>
      <c r="AB84" t="s">
        <v>280</v>
      </c>
      <c r="AC84" t="s">
        <v>283</v>
      </c>
    </row>
    <row r="85" spans="1:29">
      <c r="A85">
        <v>1</v>
      </c>
      <c r="B85" t="s">
        <v>149</v>
      </c>
      <c r="C85" t="s">
        <v>187</v>
      </c>
      <c r="D85" t="s">
        <v>191</v>
      </c>
      <c r="F85">
        <v>1</v>
      </c>
      <c r="G85" t="s">
        <v>12654</v>
      </c>
      <c r="H85" t="s">
        <v>297</v>
      </c>
      <c r="I85" t="s">
        <v>305</v>
      </c>
      <c r="K85">
        <v>0</v>
      </c>
      <c r="L85" t="s">
        <v>7</v>
      </c>
      <c r="M85" t="s">
        <v>69</v>
      </c>
      <c r="N85" t="s">
        <v>12604</v>
      </c>
      <c r="P85">
        <v>0</v>
      </c>
      <c r="Q85" t="s">
        <v>7</v>
      </c>
      <c r="R85" t="s">
        <v>69</v>
      </c>
      <c r="S85" t="s">
        <v>12605</v>
      </c>
      <c r="U85">
        <v>0</v>
      </c>
      <c r="V85" t="s">
        <v>7</v>
      </c>
      <c r="W85" t="s">
        <v>23</v>
      </c>
      <c r="X85" t="s">
        <v>54</v>
      </c>
      <c r="Z85">
        <v>4</v>
      </c>
      <c r="AA85" t="s">
        <v>12654</v>
      </c>
      <c r="AB85" t="s">
        <v>284</v>
      </c>
      <c r="AC85" t="s">
        <v>12661</v>
      </c>
    </row>
    <row r="86" spans="1:29">
      <c r="A86">
        <v>1</v>
      </c>
      <c r="B86" t="s">
        <v>149</v>
      </c>
      <c r="C86" t="s">
        <v>187</v>
      </c>
      <c r="D86" t="s">
        <v>192</v>
      </c>
      <c r="F86">
        <v>1</v>
      </c>
      <c r="G86" t="s">
        <v>12654</v>
      </c>
      <c r="H86" t="s">
        <v>297</v>
      </c>
      <c r="I86" t="s">
        <v>12666</v>
      </c>
      <c r="K86">
        <v>0</v>
      </c>
      <c r="L86" t="s">
        <v>7</v>
      </c>
      <c r="M86" t="s">
        <v>69</v>
      </c>
      <c r="N86" t="s">
        <v>76</v>
      </c>
      <c r="P86">
        <v>0</v>
      </c>
      <c r="Q86" t="s">
        <v>7</v>
      </c>
      <c r="R86" t="s">
        <v>81</v>
      </c>
      <c r="S86" t="s">
        <v>82</v>
      </c>
      <c r="U86">
        <v>0</v>
      </c>
      <c r="V86" t="s">
        <v>7</v>
      </c>
      <c r="W86" t="s">
        <v>23</v>
      </c>
      <c r="X86" t="s">
        <v>60</v>
      </c>
      <c r="Z86">
        <v>4</v>
      </c>
      <c r="AA86" t="s">
        <v>12654</v>
      </c>
      <c r="AB86" t="s">
        <v>284</v>
      </c>
      <c r="AC86" t="s">
        <v>292</v>
      </c>
    </row>
    <row r="87" spans="1:29">
      <c r="A87">
        <v>1</v>
      </c>
      <c r="B87" t="s">
        <v>149</v>
      </c>
      <c r="C87" t="s">
        <v>187</v>
      </c>
      <c r="D87" t="s">
        <v>198</v>
      </c>
      <c r="F87">
        <v>1</v>
      </c>
      <c r="G87" t="s">
        <v>12654</v>
      </c>
      <c r="H87" t="s">
        <v>127</v>
      </c>
      <c r="I87" t="s">
        <v>318</v>
      </c>
      <c r="K87">
        <v>0</v>
      </c>
      <c r="L87" t="s">
        <v>7</v>
      </c>
      <c r="M87" t="s">
        <v>69</v>
      </c>
      <c r="N87" t="s">
        <v>12605</v>
      </c>
      <c r="P87">
        <v>0</v>
      </c>
      <c r="Q87" t="s">
        <v>7</v>
      </c>
      <c r="R87" t="s">
        <v>81</v>
      </c>
      <c r="S87" t="s">
        <v>89</v>
      </c>
      <c r="U87">
        <v>0</v>
      </c>
      <c r="V87" t="s">
        <v>7</v>
      </c>
      <c r="W87" t="s">
        <v>23</v>
      </c>
      <c r="X87" t="s">
        <v>12603</v>
      </c>
      <c r="Z87">
        <v>4</v>
      </c>
      <c r="AA87" t="s">
        <v>12654</v>
      </c>
      <c r="AB87" t="s">
        <v>297</v>
      </c>
      <c r="AC87" t="s">
        <v>12667</v>
      </c>
    </row>
    <row r="88" spans="1:29">
      <c r="A88">
        <v>1</v>
      </c>
      <c r="B88" t="s">
        <v>149</v>
      </c>
      <c r="C88" t="s">
        <v>187</v>
      </c>
      <c r="D88" t="s">
        <v>204</v>
      </c>
      <c r="F88">
        <v>1</v>
      </c>
      <c r="G88" t="s">
        <v>12654</v>
      </c>
      <c r="H88" t="s">
        <v>127</v>
      </c>
      <c r="I88" t="s">
        <v>12672</v>
      </c>
      <c r="K88">
        <v>0</v>
      </c>
      <c r="L88" t="s">
        <v>7</v>
      </c>
      <c r="M88" t="s">
        <v>81</v>
      </c>
      <c r="N88" t="s">
        <v>82</v>
      </c>
      <c r="P88">
        <v>0</v>
      </c>
      <c r="Q88" t="s">
        <v>7</v>
      </c>
      <c r="R88" t="s">
        <v>90</v>
      </c>
      <c r="S88" t="s">
        <v>12606</v>
      </c>
      <c r="U88">
        <v>0</v>
      </c>
      <c r="V88" t="s">
        <v>7</v>
      </c>
      <c r="W88" t="s">
        <v>65</v>
      </c>
      <c r="X88" t="s">
        <v>66</v>
      </c>
      <c r="Z88">
        <v>3</v>
      </c>
      <c r="AA88" t="s">
        <v>7</v>
      </c>
      <c r="AB88" t="s">
        <v>8</v>
      </c>
      <c r="AC88" t="s">
        <v>15</v>
      </c>
    </row>
    <row r="89" spans="1:29">
      <c r="A89">
        <v>1</v>
      </c>
      <c r="B89" t="s">
        <v>149</v>
      </c>
      <c r="C89" t="s">
        <v>219</v>
      </c>
      <c r="D89" t="s">
        <v>222</v>
      </c>
      <c r="F89">
        <v>1</v>
      </c>
      <c r="G89" t="s">
        <v>12654</v>
      </c>
      <c r="H89" t="s">
        <v>127</v>
      </c>
      <c r="I89" t="s">
        <v>320</v>
      </c>
      <c r="K89">
        <v>0</v>
      </c>
      <c r="L89" t="s">
        <v>7</v>
      </c>
      <c r="M89" t="s">
        <v>90</v>
      </c>
      <c r="N89" t="s">
        <v>12606</v>
      </c>
      <c r="P89">
        <v>0</v>
      </c>
      <c r="Q89" t="s">
        <v>7</v>
      </c>
      <c r="R89" t="s">
        <v>90</v>
      </c>
      <c r="S89" t="s">
        <v>92</v>
      </c>
      <c r="U89">
        <v>0</v>
      </c>
      <c r="V89" t="s">
        <v>7</v>
      </c>
      <c r="W89" t="s">
        <v>69</v>
      </c>
      <c r="X89" t="s">
        <v>70</v>
      </c>
      <c r="Z89">
        <v>3</v>
      </c>
      <c r="AA89" t="s">
        <v>7</v>
      </c>
      <c r="AB89" t="s">
        <v>65</v>
      </c>
      <c r="AC89" t="s">
        <v>66</v>
      </c>
    </row>
    <row r="90" spans="1:29">
      <c r="A90">
        <v>1</v>
      </c>
      <c r="B90" t="s">
        <v>149</v>
      </c>
      <c r="C90" t="s">
        <v>219</v>
      </c>
      <c r="D90" t="s">
        <v>12635</v>
      </c>
      <c r="F90" s="11">
        <v>0</v>
      </c>
      <c r="G90" t="s">
        <v>7</v>
      </c>
      <c r="H90" s="11" t="s">
        <v>8</v>
      </c>
      <c r="I90" s="11" t="s">
        <v>12602</v>
      </c>
      <c r="K90">
        <v>0</v>
      </c>
      <c r="L90" t="s">
        <v>7</v>
      </c>
      <c r="M90" t="s">
        <v>90</v>
      </c>
      <c r="N90" t="s">
        <v>92</v>
      </c>
      <c r="P90">
        <v>0</v>
      </c>
      <c r="Q90" t="s">
        <v>7</v>
      </c>
      <c r="R90" t="s">
        <v>90</v>
      </c>
      <c r="S90" t="s">
        <v>12607</v>
      </c>
      <c r="U90">
        <v>0</v>
      </c>
      <c r="V90" t="s">
        <v>7</v>
      </c>
      <c r="W90" t="s">
        <v>69</v>
      </c>
      <c r="X90" t="s">
        <v>12604</v>
      </c>
      <c r="Z90">
        <v>3</v>
      </c>
      <c r="AA90" t="s">
        <v>7</v>
      </c>
      <c r="AB90" t="s">
        <v>69</v>
      </c>
      <c r="AC90" t="s">
        <v>70</v>
      </c>
    </row>
    <row r="91" spans="1:29">
      <c r="A91">
        <v>1</v>
      </c>
      <c r="B91" t="s">
        <v>149</v>
      </c>
      <c r="C91" t="s">
        <v>12609</v>
      </c>
      <c r="D91" t="s">
        <v>12636</v>
      </c>
      <c r="F91">
        <v>0</v>
      </c>
      <c r="G91" t="s">
        <v>7</v>
      </c>
      <c r="H91" t="s">
        <v>8</v>
      </c>
      <c r="I91" t="s">
        <v>15</v>
      </c>
      <c r="K91">
        <v>0</v>
      </c>
      <c r="L91" t="s">
        <v>7</v>
      </c>
      <c r="M91" t="s">
        <v>90</v>
      </c>
      <c r="N91" t="s">
        <v>93</v>
      </c>
      <c r="P91">
        <v>0</v>
      </c>
      <c r="Q91" t="s">
        <v>7</v>
      </c>
      <c r="R91" t="s">
        <v>90</v>
      </c>
      <c r="S91" t="s">
        <v>12608</v>
      </c>
      <c r="U91">
        <v>0</v>
      </c>
      <c r="V91" t="s">
        <v>7</v>
      </c>
      <c r="W91" t="s">
        <v>69</v>
      </c>
      <c r="X91" t="s">
        <v>76</v>
      </c>
      <c r="Z91">
        <v>3</v>
      </c>
      <c r="AA91" t="s">
        <v>7</v>
      </c>
      <c r="AB91" t="s">
        <v>90</v>
      </c>
      <c r="AC91" t="s">
        <v>93</v>
      </c>
    </row>
    <row r="92" spans="1:29">
      <c r="A92">
        <v>1</v>
      </c>
      <c r="B92" t="s">
        <v>149</v>
      </c>
      <c r="C92" t="s">
        <v>12609</v>
      </c>
      <c r="D92" t="s">
        <v>235</v>
      </c>
      <c r="F92">
        <v>0</v>
      </c>
      <c r="G92" t="s">
        <v>7</v>
      </c>
      <c r="H92" t="s">
        <v>23</v>
      </c>
      <c r="I92" t="s">
        <v>24</v>
      </c>
      <c r="K92">
        <v>0</v>
      </c>
      <c r="L92" t="s">
        <v>7</v>
      </c>
      <c r="M92" t="s">
        <v>90</v>
      </c>
      <c r="N92" t="s">
        <v>12607</v>
      </c>
      <c r="P92">
        <v>0</v>
      </c>
      <c r="Q92" t="s">
        <v>7</v>
      </c>
      <c r="R92" t="s">
        <v>12609</v>
      </c>
      <c r="S92" t="s">
        <v>112</v>
      </c>
      <c r="U92">
        <v>0</v>
      </c>
      <c r="V92" t="s">
        <v>7</v>
      </c>
      <c r="W92" t="s">
        <v>81</v>
      </c>
      <c r="X92" t="s">
        <v>82</v>
      </c>
      <c r="Z92">
        <v>3</v>
      </c>
      <c r="AA92" t="s">
        <v>7</v>
      </c>
      <c r="AB92" t="s">
        <v>127</v>
      </c>
      <c r="AC92" t="s">
        <v>128</v>
      </c>
    </row>
    <row r="93" spans="1:29">
      <c r="A93">
        <v>1</v>
      </c>
      <c r="B93" t="s">
        <v>149</v>
      </c>
      <c r="C93" t="s">
        <v>12609</v>
      </c>
      <c r="D93" t="s">
        <v>236</v>
      </c>
      <c r="F93">
        <v>0</v>
      </c>
      <c r="G93" t="s">
        <v>7</v>
      </c>
      <c r="H93" t="s">
        <v>23</v>
      </c>
      <c r="I93" t="s">
        <v>51</v>
      </c>
      <c r="K93">
        <v>0</v>
      </c>
      <c r="L93" t="s">
        <v>7</v>
      </c>
      <c r="M93" t="s">
        <v>90</v>
      </c>
      <c r="N93" t="s">
        <v>12608</v>
      </c>
      <c r="P93">
        <v>0</v>
      </c>
      <c r="Q93" t="s">
        <v>7</v>
      </c>
      <c r="R93" t="s">
        <v>127</v>
      </c>
      <c r="S93" t="s">
        <v>128</v>
      </c>
      <c r="U93">
        <v>0</v>
      </c>
      <c r="V93" t="s">
        <v>7</v>
      </c>
      <c r="W93" t="s">
        <v>81</v>
      </c>
      <c r="X93" t="s">
        <v>89</v>
      </c>
      <c r="Z93">
        <v>3</v>
      </c>
      <c r="AA93" t="s">
        <v>7</v>
      </c>
      <c r="AB93" t="s">
        <v>137</v>
      </c>
      <c r="AC93" t="s">
        <v>12615</v>
      </c>
    </row>
    <row r="94" spans="1:29">
      <c r="A94">
        <v>1</v>
      </c>
      <c r="B94" t="s">
        <v>149</v>
      </c>
      <c r="C94" t="s">
        <v>12609</v>
      </c>
      <c r="D94" t="s">
        <v>12637</v>
      </c>
      <c r="F94">
        <v>0</v>
      </c>
      <c r="G94" t="s">
        <v>7</v>
      </c>
      <c r="H94" t="s">
        <v>23</v>
      </c>
      <c r="I94" t="s">
        <v>60</v>
      </c>
      <c r="K94">
        <v>0</v>
      </c>
      <c r="L94" t="s">
        <v>7</v>
      </c>
      <c r="M94" t="s">
        <v>12609</v>
      </c>
      <c r="N94" t="s">
        <v>112</v>
      </c>
      <c r="P94">
        <v>0</v>
      </c>
      <c r="Q94" t="s">
        <v>7</v>
      </c>
      <c r="R94" t="s">
        <v>137</v>
      </c>
      <c r="S94" t="s">
        <v>12616</v>
      </c>
      <c r="U94">
        <v>0</v>
      </c>
      <c r="V94" t="s">
        <v>7</v>
      </c>
      <c r="W94" t="s">
        <v>90</v>
      </c>
      <c r="X94" t="s">
        <v>93</v>
      </c>
      <c r="Z94">
        <v>3</v>
      </c>
      <c r="AA94" t="s">
        <v>7</v>
      </c>
      <c r="AB94" t="s">
        <v>137</v>
      </c>
      <c r="AC94" t="s">
        <v>12616</v>
      </c>
    </row>
    <row r="95" spans="1:29">
      <c r="A95">
        <v>1</v>
      </c>
      <c r="B95" t="s">
        <v>149</v>
      </c>
      <c r="C95" t="s">
        <v>12609</v>
      </c>
      <c r="D95" t="s">
        <v>241</v>
      </c>
      <c r="F95">
        <v>0</v>
      </c>
      <c r="G95" t="s">
        <v>7</v>
      </c>
      <c r="H95" t="s">
        <v>69</v>
      </c>
      <c r="I95" t="s">
        <v>12604</v>
      </c>
      <c r="K95">
        <v>0</v>
      </c>
      <c r="L95" t="s">
        <v>7</v>
      </c>
      <c r="M95" t="s">
        <v>12611</v>
      </c>
      <c r="N95" t="s">
        <v>116</v>
      </c>
      <c r="P95">
        <v>0</v>
      </c>
      <c r="Q95" t="s">
        <v>7</v>
      </c>
      <c r="R95" t="s">
        <v>143</v>
      </c>
      <c r="S95" t="s">
        <v>12618</v>
      </c>
      <c r="U95">
        <v>0</v>
      </c>
      <c r="V95" t="s">
        <v>7</v>
      </c>
      <c r="W95" t="s">
        <v>12611</v>
      </c>
      <c r="X95" t="s">
        <v>116</v>
      </c>
      <c r="Z95">
        <v>3</v>
      </c>
      <c r="AA95" t="s">
        <v>7</v>
      </c>
      <c r="AB95" t="s">
        <v>143</v>
      </c>
      <c r="AC95" t="s">
        <v>144</v>
      </c>
    </row>
    <row r="96" spans="1:29">
      <c r="A96">
        <v>1</v>
      </c>
      <c r="B96" t="s">
        <v>149</v>
      </c>
      <c r="C96" t="s">
        <v>12609</v>
      </c>
      <c r="D96" t="s">
        <v>245</v>
      </c>
      <c r="F96">
        <v>0</v>
      </c>
      <c r="G96" t="s">
        <v>7</v>
      </c>
      <c r="H96" t="s">
        <v>69</v>
      </c>
      <c r="I96" t="s">
        <v>76</v>
      </c>
      <c r="K96">
        <v>0</v>
      </c>
      <c r="L96" t="s">
        <v>7</v>
      </c>
      <c r="M96" t="s">
        <v>127</v>
      </c>
      <c r="N96" t="s">
        <v>128</v>
      </c>
      <c r="P96">
        <v>0</v>
      </c>
      <c r="Q96" t="s">
        <v>7</v>
      </c>
      <c r="R96" t="s">
        <v>12619</v>
      </c>
      <c r="S96" t="s">
        <v>147</v>
      </c>
      <c r="U96">
        <v>0</v>
      </c>
      <c r="V96" t="s">
        <v>7</v>
      </c>
      <c r="W96" t="s">
        <v>127</v>
      </c>
      <c r="X96" t="s">
        <v>128</v>
      </c>
      <c r="Z96">
        <v>3</v>
      </c>
      <c r="AA96" t="s">
        <v>149</v>
      </c>
      <c r="AB96" t="s">
        <v>150</v>
      </c>
      <c r="AC96" t="s">
        <v>12620</v>
      </c>
    </row>
    <row r="97" spans="1:29">
      <c r="A97">
        <v>1</v>
      </c>
      <c r="B97" t="s">
        <v>149</v>
      </c>
      <c r="C97" t="s">
        <v>12609</v>
      </c>
      <c r="D97" t="s">
        <v>249</v>
      </c>
      <c r="F97">
        <v>0</v>
      </c>
      <c r="G97" t="s">
        <v>7</v>
      </c>
      <c r="H97" t="s">
        <v>81</v>
      </c>
      <c r="I97" t="s">
        <v>82</v>
      </c>
      <c r="K97">
        <v>0</v>
      </c>
      <c r="L97" t="s">
        <v>7</v>
      </c>
      <c r="M97" t="s">
        <v>131</v>
      </c>
      <c r="N97" t="s">
        <v>132</v>
      </c>
      <c r="P97">
        <v>0</v>
      </c>
      <c r="Q97" t="s">
        <v>149</v>
      </c>
      <c r="R97" t="s">
        <v>150</v>
      </c>
      <c r="S97" t="s">
        <v>12620</v>
      </c>
      <c r="U97">
        <v>0</v>
      </c>
      <c r="V97" t="s">
        <v>7</v>
      </c>
      <c r="W97" t="s">
        <v>131</v>
      </c>
      <c r="X97" t="s">
        <v>132</v>
      </c>
      <c r="Z97">
        <v>3</v>
      </c>
      <c r="AA97" t="s">
        <v>149</v>
      </c>
      <c r="AB97" t="s">
        <v>150</v>
      </c>
      <c r="AC97" t="s">
        <v>12621</v>
      </c>
    </row>
    <row r="98" spans="1:29">
      <c r="A98">
        <v>1</v>
      </c>
      <c r="B98" t="s">
        <v>149</v>
      </c>
      <c r="C98" t="s">
        <v>12609</v>
      </c>
      <c r="D98" t="s">
        <v>253</v>
      </c>
      <c r="F98">
        <v>0</v>
      </c>
      <c r="G98" t="s">
        <v>7</v>
      </c>
      <c r="H98" t="s">
        <v>90</v>
      </c>
      <c r="I98" t="s">
        <v>12606</v>
      </c>
      <c r="K98">
        <v>0</v>
      </c>
      <c r="L98" t="s">
        <v>7</v>
      </c>
      <c r="M98" t="s">
        <v>131</v>
      </c>
      <c r="N98" t="s">
        <v>12614</v>
      </c>
      <c r="P98">
        <v>0</v>
      </c>
      <c r="Q98" t="s">
        <v>149</v>
      </c>
      <c r="R98" t="s">
        <v>150</v>
      </c>
      <c r="S98" t="s">
        <v>12621</v>
      </c>
      <c r="U98">
        <v>0</v>
      </c>
      <c r="V98" t="s">
        <v>7</v>
      </c>
      <c r="W98" t="s">
        <v>131</v>
      </c>
      <c r="X98" t="s">
        <v>12614</v>
      </c>
      <c r="Z98">
        <v>3</v>
      </c>
      <c r="AA98" t="s">
        <v>149</v>
      </c>
      <c r="AB98" t="s">
        <v>150</v>
      </c>
      <c r="AC98" t="s">
        <v>12622</v>
      </c>
    </row>
    <row r="99" spans="1:29">
      <c r="A99">
        <v>1</v>
      </c>
      <c r="B99" t="s">
        <v>149</v>
      </c>
      <c r="C99" t="s">
        <v>12609</v>
      </c>
      <c r="D99" t="s">
        <v>12640</v>
      </c>
      <c r="F99">
        <v>0</v>
      </c>
      <c r="G99" t="s">
        <v>7</v>
      </c>
      <c r="H99" t="s">
        <v>90</v>
      </c>
      <c r="I99" t="s">
        <v>92</v>
      </c>
      <c r="K99">
        <v>0</v>
      </c>
      <c r="L99" t="s">
        <v>7</v>
      </c>
      <c r="M99" t="s">
        <v>137</v>
      </c>
      <c r="N99" t="s">
        <v>12615</v>
      </c>
      <c r="P99">
        <v>0</v>
      </c>
      <c r="Q99" t="s">
        <v>149</v>
      </c>
      <c r="R99" t="s">
        <v>12623</v>
      </c>
      <c r="S99" t="s">
        <v>159</v>
      </c>
      <c r="U99">
        <v>0</v>
      </c>
      <c r="V99" t="s">
        <v>7</v>
      </c>
      <c r="W99" t="s">
        <v>137</v>
      </c>
      <c r="X99" t="s">
        <v>12616</v>
      </c>
      <c r="Z99">
        <v>3</v>
      </c>
      <c r="AA99" t="s">
        <v>149</v>
      </c>
      <c r="AB99" t="s">
        <v>323</v>
      </c>
      <c r="AC99" t="s">
        <v>327</v>
      </c>
    </row>
    <row r="100" spans="1:29">
      <c r="A100">
        <v>1</v>
      </c>
      <c r="B100" t="s">
        <v>149</v>
      </c>
      <c r="C100" t="s">
        <v>12609</v>
      </c>
      <c r="D100" t="s">
        <v>12641</v>
      </c>
      <c r="F100">
        <v>0</v>
      </c>
      <c r="G100" t="s">
        <v>7</v>
      </c>
      <c r="H100" t="s">
        <v>12611</v>
      </c>
      <c r="I100" t="s">
        <v>116</v>
      </c>
      <c r="K100">
        <v>0</v>
      </c>
      <c r="L100" t="s">
        <v>7</v>
      </c>
      <c r="M100" t="s">
        <v>137</v>
      </c>
      <c r="N100" t="s">
        <v>12616</v>
      </c>
      <c r="P100">
        <v>0</v>
      </c>
      <c r="Q100" t="s">
        <v>149</v>
      </c>
      <c r="R100" t="s">
        <v>12623</v>
      </c>
      <c r="S100" t="s">
        <v>12624</v>
      </c>
      <c r="U100">
        <v>0</v>
      </c>
      <c r="V100" t="s">
        <v>7</v>
      </c>
      <c r="W100" t="s">
        <v>143</v>
      </c>
      <c r="X100" t="s">
        <v>146</v>
      </c>
      <c r="Z100">
        <v>3</v>
      </c>
      <c r="AA100" t="s">
        <v>149</v>
      </c>
      <c r="AB100" t="s">
        <v>323</v>
      </c>
      <c r="AC100" t="s">
        <v>329</v>
      </c>
    </row>
    <row r="101" spans="1:29">
      <c r="A101">
        <v>1</v>
      </c>
      <c r="B101" t="s">
        <v>149</v>
      </c>
      <c r="C101" t="s">
        <v>12609</v>
      </c>
      <c r="D101" t="s">
        <v>12642</v>
      </c>
      <c r="F101">
        <v>0</v>
      </c>
      <c r="G101" t="s">
        <v>7</v>
      </c>
      <c r="H101" t="s">
        <v>127</v>
      </c>
      <c r="I101" t="s">
        <v>128</v>
      </c>
      <c r="K101">
        <v>0</v>
      </c>
      <c r="L101" t="s">
        <v>7</v>
      </c>
      <c r="M101" t="s">
        <v>143</v>
      </c>
      <c r="N101" t="s">
        <v>144</v>
      </c>
      <c r="P101">
        <v>0</v>
      </c>
      <c r="Q101" t="s">
        <v>149</v>
      </c>
      <c r="R101" t="s">
        <v>323</v>
      </c>
      <c r="S101" t="s">
        <v>324</v>
      </c>
      <c r="U101">
        <v>0</v>
      </c>
      <c r="V101" t="s">
        <v>7</v>
      </c>
      <c r="W101" t="s">
        <v>12619</v>
      </c>
      <c r="X101" t="s">
        <v>147</v>
      </c>
      <c r="Z101">
        <v>3</v>
      </c>
      <c r="AA101" t="s">
        <v>149</v>
      </c>
      <c r="AB101" t="s">
        <v>208</v>
      </c>
      <c r="AC101" t="s">
        <v>211</v>
      </c>
    </row>
    <row r="102" spans="1:29">
      <c r="A102">
        <v>1</v>
      </c>
      <c r="B102" t="s">
        <v>149</v>
      </c>
      <c r="C102" t="s">
        <v>12643</v>
      </c>
      <c r="D102" t="s">
        <v>261</v>
      </c>
      <c r="F102">
        <v>0</v>
      </c>
      <c r="G102" t="s">
        <v>7</v>
      </c>
      <c r="H102" t="s">
        <v>137</v>
      </c>
      <c r="I102" t="s">
        <v>12615</v>
      </c>
      <c r="K102">
        <v>0</v>
      </c>
      <c r="L102" t="s">
        <v>7</v>
      </c>
      <c r="M102" t="s">
        <v>143</v>
      </c>
      <c r="N102" t="s">
        <v>146</v>
      </c>
      <c r="P102">
        <v>0</v>
      </c>
      <c r="Q102" t="s">
        <v>149</v>
      </c>
      <c r="R102" t="s">
        <v>323</v>
      </c>
      <c r="S102" t="s">
        <v>325</v>
      </c>
      <c r="U102">
        <v>0</v>
      </c>
      <c r="V102" t="s">
        <v>149</v>
      </c>
      <c r="W102" t="s">
        <v>150</v>
      </c>
      <c r="X102" t="s">
        <v>151</v>
      </c>
      <c r="Z102">
        <v>3</v>
      </c>
      <c r="AA102" t="s">
        <v>149</v>
      </c>
      <c r="AB102" t="s">
        <v>12609</v>
      </c>
      <c r="AC102" t="s">
        <v>12636</v>
      </c>
    </row>
    <row r="103" spans="1:29">
      <c r="A103" s="11">
        <v>1</v>
      </c>
      <c r="B103" t="s">
        <v>149</v>
      </c>
      <c r="C103" s="11" t="s">
        <v>262</v>
      </c>
      <c r="D103" s="11" t="s">
        <v>263</v>
      </c>
      <c r="F103">
        <v>0</v>
      </c>
      <c r="G103" t="s">
        <v>7</v>
      </c>
      <c r="H103" t="s">
        <v>137</v>
      </c>
      <c r="I103" t="s">
        <v>12616</v>
      </c>
      <c r="K103">
        <v>0</v>
      </c>
      <c r="L103" t="s">
        <v>7</v>
      </c>
      <c r="M103" t="s">
        <v>12619</v>
      </c>
      <c r="N103" t="s">
        <v>147</v>
      </c>
      <c r="P103">
        <v>0</v>
      </c>
      <c r="Q103" t="s">
        <v>149</v>
      </c>
      <c r="R103" t="s">
        <v>323</v>
      </c>
      <c r="S103" t="s">
        <v>327</v>
      </c>
      <c r="U103">
        <v>0</v>
      </c>
      <c r="V103" t="s">
        <v>149</v>
      </c>
      <c r="W103" t="s">
        <v>150</v>
      </c>
      <c r="X103" t="s">
        <v>157</v>
      </c>
      <c r="Z103">
        <v>3</v>
      </c>
      <c r="AA103" t="s">
        <v>149</v>
      </c>
      <c r="AB103" t="s">
        <v>12609</v>
      </c>
      <c r="AC103" t="s">
        <v>235</v>
      </c>
    </row>
    <row r="104" spans="1:29">
      <c r="A104">
        <v>1</v>
      </c>
      <c r="B104" t="s">
        <v>149</v>
      </c>
      <c r="C104" t="s">
        <v>262</v>
      </c>
      <c r="D104" t="s">
        <v>265</v>
      </c>
      <c r="F104">
        <v>0</v>
      </c>
      <c r="G104" t="s">
        <v>7</v>
      </c>
      <c r="H104" t="s">
        <v>137</v>
      </c>
      <c r="I104" t="s">
        <v>12617</v>
      </c>
      <c r="K104">
        <v>0</v>
      </c>
      <c r="L104" t="s">
        <v>149</v>
      </c>
      <c r="M104" t="s">
        <v>150</v>
      </c>
      <c r="N104" t="s">
        <v>157</v>
      </c>
      <c r="P104">
        <v>0</v>
      </c>
      <c r="Q104" t="s">
        <v>149</v>
      </c>
      <c r="R104" t="s">
        <v>323</v>
      </c>
      <c r="S104" t="s">
        <v>328</v>
      </c>
      <c r="U104">
        <v>0</v>
      </c>
      <c r="V104" t="s">
        <v>149</v>
      </c>
      <c r="W104" t="s">
        <v>150</v>
      </c>
      <c r="X104" t="s">
        <v>12620</v>
      </c>
      <c r="Z104">
        <v>3</v>
      </c>
      <c r="AA104" t="s">
        <v>149</v>
      </c>
      <c r="AB104" t="s">
        <v>12609</v>
      </c>
      <c r="AC104" t="s">
        <v>236</v>
      </c>
    </row>
    <row r="105" spans="1:29">
      <c r="A105">
        <v>1</v>
      </c>
      <c r="B105" t="s">
        <v>12654</v>
      </c>
      <c r="C105" t="s">
        <v>8</v>
      </c>
      <c r="D105" t="s">
        <v>277</v>
      </c>
      <c r="F105">
        <v>0</v>
      </c>
      <c r="G105" t="s">
        <v>7</v>
      </c>
      <c r="H105" t="s">
        <v>143</v>
      </c>
      <c r="I105" t="s">
        <v>144</v>
      </c>
      <c r="K105">
        <v>0</v>
      </c>
      <c r="L105" t="s">
        <v>149</v>
      </c>
      <c r="M105" t="s">
        <v>150</v>
      </c>
      <c r="N105" t="s">
        <v>12620</v>
      </c>
      <c r="P105">
        <v>0</v>
      </c>
      <c r="Q105" t="s">
        <v>149</v>
      </c>
      <c r="R105" t="s">
        <v>323</v>
      </c>
      <c r="S105" t="s">
        <v>329</v>
      </c>
      <c r="U105">
        <v>0</v>
      </c>
      <c r="V105" t="s">
        <v>149</v>
      </c>
      <c r="W105" t="s">
        <v>150</v>
      </c>
      <c r="X105" t="s">
        <v>12621</v>
      </c>
      <c r="Z105">
        <v>3</v>
      </c>
      <c r="AA105" t="s">
        <v>149</v>
      </c>
      <c r="AB105" t="s">
        <v>12609</v>
      </c>
      <c r="AC105" t="s">
        <v>243</v>
      </c>
    </row>
    <row r="106" spans="1:29">
      <c r="A106">
        <v>1</v>
      </c>
      <c r="B106" t="s">
        <v>12654</v>
      </c>
      <c r="C106" t="s">
        <v>12656</v>
      </c>
      <c r="D106" t="s">
        <v>278</v>
      </c>
      <c r="F106">
        <v>0</v>
      </c>
      <c r="G106" t="s">
        <v>7</v>
      </c>
      <c r="H106" t="s">
        <v>143</v>
      </c>
      <c r="I106" t="s">
        <v>146</v>
      </c>
      <c r="K106">
        <v>0</v>
      </c>
      <c r="L106" t="s">
        <v>149</v>
      </c>
      <c r="M106" t="s">
        <v>150</v>
      </c>
      <c r="N106" t="s">
        <v>12621</v>
      </c>
      <c r="P106">
        <v>0</v>
      </c>
      <c r="Q106" t="s">
        <v>149</v>
      </c>
      <c r="R106" t="s">
        <v>323</v>
      </c>
      <c r="S106" t="s">
        <v>12627</v>
      </c>
      <c r="U106">
        <v>0</v>
      </c>
      <c r="V106" t="s">
        <v>149</v>
      </c>
      <c r="W106" t="s">
        <v>12623</v>
      </c>
      <c r="X106" t="s">
        <v>159</v>
      </c>
      <c r="Z106">
        <v>3</v>
      </c>
      <c r="AA106" t="s">
        <v>149</v>
      </c>
      <c r="AB106" t="s">
        <v>12609</v>
      </c>
      <c r="AC106" t="s">
        <v>245</v>
      </c>
    </row>
    <row r="107" spans="1:29">
      <c r="A107">
        <v>1</v>
      </c>
      <c r="B107" t="s">
        <v>12654</v>
      </c>
      <c r="C107" t="s">
        <v>12656</v>
      </c>
      <c r="D107" t="s">
        <v>279</v>
      </c>
      <c r="F107">
        <v>0</v>
      </c>
      <c r="G107" t="s">
        <v>149</v>
      </c>
      <c r="H107" t="s">
        <v>150</v>
      </c>
      <c r="I107" t="s">
        <v>12620</v>
      </c>
      <c r="K107">
        <v>0</v>
      </c>
      <c r="L107" t="s">
        <v>149</v>
      </c>
      <c r="M107" t="s">
        <v>150</v>
      </c>
      <c r="N107" t="s">
        <v>12622</v>
      </c>
      <c r="P107">
        <v>0</v>
      </c>
      <c r="Q107" t="s">
        <v>149</v>
      </c>
      <c r="R107" t="s">
        <v>323</v>
      </c>
      <c r="S107" t="s">
        <v>330</v>
      </c>
      <c r="U107">
        <v>0</v>
      </c>
      <c r="V107" t="s">
        <v>149</v>
      </c>
      <c r="W107" t="s">
        <v>12623</v>
      </c>
      <c r="X107" t="s">
        <v>12624</v>
      </c>
      <c r="Z107">
        <v>3</v>
      </c>
      <c r="AA107" t="s">
        <v>149</v>
      </c>
      <c r="AB107" t="s">
        <v>12609</v>
      </c>
      <c r="AC107" t="s">
        <v>251</v>
      </c>
    </row>
    <row r="108" spans="1:29">
      <c r="A108">
        <v>1</v>
      </c>
      <c r="B108" t="s">
        <v>12654</v>
      </c>
      <c r="C108" t="s">
        <v>280</v>
      </c>
      <c r="D108" t="s">
        <v>12657</v>
      </c>
      <c r="F108">
        <v>0</v>
      </c>
      <c r="G108" t="s">
        <v>149</v>
      </c>
      <c r="H108" t="s">
        <v>150</v>
      </c>
      <c r="I108" t="s">
        <v>12621</v>
      </c>
      <c r="K108">
        <v>0</v>
      </c>
      <c r="L108" t="s">
        <v>149</v>
      </c>
      <c r="M108" t="s">
        <v>12623</v>
      </c>
      <c r="N108" t="s">
        <v>12624</v>
      </c>
      <c r="P108">
        <v>0</v>
      </c>
      <c r="Q108" t="s">
        <v>149</v>
      </c>
      <c r="R108" t="s">
        <v>323</v>
      </c>
      <c r="S108" t="s">
        <v>331</v>
      </c>
      <c r="U108">
        <v>0</v>
      </c>
      <c r="V108" t="s">
        <v>149</v>
      </c>
      <c r="W108" t="s">
        <v>12623</v>
      </c>
      <c r="X108" t="s">
        <v>12625</v>
      </c>
      <c r="Z108">
        <v>3</v>
      </c>
      <c r="AA108" t="s">
        <v>149</v>
      </c>
      <c r="AB108" t="s">
        <v>12609</v>
      </c>
      <c r="AC108" t="s">
        <v>12642</v>
      </c>
    </row>
    <row r="109" spans="1:29">
      <c r="A109">
        <v>1</v>
      </c>
      <c r="B109" t="s">
        <v>12654</v>
      </c>
      <c r="C109" t="s">
        <v>280</v>
      </c>
      <c r="D109" t="s">
        <v>281</v>
      </c>
      <c r="F109">
        <v>0</v>
      </c>
      <c r="G109" t="s">
        <v>149</v>
      </c>
      <c r="H109" t="s">
        <v>150</v>
      </c>
      <c r="I109" t="s">
        <v>12622</v>
      </c>
      <c r="K109">
        <v>0</v>
      </c>
      <c r="L109" t="s">
        <v>149</v>
      </c>
      <c r="M109" t="s">
        <v>12623</v>
      </c>
      <c r="N109" t="s">
        <v>12625</v>
      </c>
      <c r="P109">
        <v>0</v>
      </c>
      <c r="Q109" t="s">
        <v>149</v>
      </c>
      <c r="R109" t="s">
        <v>323</v>
      </c>
      <c r="S109" t="s">
        <v>332</v>
      </c>
      <c r="U109">
        <v>0</v>
      </c>
      <c r="V109" t="s">
        <v>149</v>
      </c>
      <c r="W109" t="s">
        <v>12623</v>
      </c>
      <c r="X109" t="s">
        <v>164</v>
      </c>
      <c r="Z109">
        <v>3</v>
      </c>
      <c r="AA109" t="s">
        <v>149</v>
      </c>
      <c r="AB109" t="s">
        <v>262</v>
      </c>
      <c r="AC109" t="s">
        <v>265</v>
      </c>
    </row>
    <row r="110" spans="1:29">
      <c r="A110">
        <v>1</v>
      </c>
      <c r="B110" t="s">
        <v>12654</v>
      </c>
      <c r="C110" t="s">
        <v>284</v>
      </c>
      <c r="D110" t="s">
        <v>12659</v>
      </c>
      <c r="F110">
        <v>0</v>
      </c>
      <c r="G110" t="s">
        <v>149</v>
      </c>
      <c r="H110" t="s">
        <v>12623</v>
      </c>
      <c r="I110" t="s">
        <v>159</v>
      </c>
      <c r="K110">
        <v>0</v>
      </c>
      <c r="L110" t="s">
        <v>149</v>
      </c>
      <c r="M110" t="s">
        <v>12623</v>
      </c>
      <c r="N110" t="s">
        <v>164</v>
      </c>
      <c r="P110">
        <v>0</v>
      </c>
      <c r="Q110" t="s">
        <v>149</v>
      </c>
      <c r="R110" t="s">
        <v>170</v>
      </c>
      <c r="S110" t="s">
        <v>183</v>
      </c>
      <c r="U110">
        <v>0</v>
      </c>
      <c r="V110" t="s">
        <v>149</v>
      </c>
      <c r="W110" t="s">
        <v>12623</v>
      </c>
      <c r="X110" t="s">
        <v>168</v>
      </c>
      <c r="Z110">
        <v>3</v>
      </c>
      <c r="AA110" t="s">
        <v>149</v>
      </c>
      <c r="AB110" t="s">
        <v>262</v>
      </c>
      <c r="AC110" t="s">
        <v>270</v>
      </c>
    </row>
    <row r="111" spans="1:29">
      <c r="A111">
        <v>1</v>
      </c>
      <c r="B111" t="s">
        <v>12654</v>
      </c>
      <c r="C111" t="s">
        <v>284</v>
      </c>
      <c r="D111" t="s">
        <v>292</v>
      </c>
      <c r="F111">
        <v>0</v>
      </c>
      <c r="G111" t="s">
        <v>149</v>
      </c>
      <c r="H111" t="s">
        <v>12623</v>
      </c>
      <c r="I111" t="s">
        <v>12624</v>
      </c>
      <c r="K111">
        <v>0</v>
      </c>
      <c r="L111" t="s">
        <v>149</v>
      </c>
      <c r="M111" t="s">
        <v>12623</v>
      </c>
      <c r="N111" t="s">
        <v>168</v>
      </c>
      <c r="P111">
        <v>0</v>
      </c>
      <c r="Q111" t="s">
        <v>149</v>
      </c>
      <c r="R111" t="s">
        <v>187</v>
      </c>
      <c r="S111" t="s">
        <v>12628</v>
      </c>
      <c r="U111">
        <v>0</v>
      </c>
      <c r="V111" t="s">
        <v>149</v>
      </c>
      <c r="W111" t="s">
        <v>12623</v>
      </c>
      <c r="X111" t="s">
        <v>12626</v>
      </c>
      <c r="Z111">
        <v>3</v>
      </c>
      <c r="AA111" t="s">
        <v>149</v>
      </c>
      <c r="AB111" t="s">
        <v>262</v>
      </c>
      <c r="AC111" t="s">
        <v>271</v>
      </c>
    </row>
    <row r="112" spans="1:29">
      <c r="A112">
        <v>1</v>
      </c>
      <c r="B112" t="s">
        <v>12654</v>
      </c>
      <c r="C112" t="s">
        <v>284</v>
      </c>
      <c r="D112" t="s">
        <v>12663</v>
      </c>
      <c r="F112">
        <v>0</v>
      </c>
      <c r="G112" t="s">
        <v>149</v>
      </c>
      <c r="H112" t="s">
        <v>12623</v>
      </c>
      <c r="I112" t="s">
        <v>12625</v>
      </c>
      <c r="K112">
        <v>0</v>
      </c>
      <c r="L112" t="s">
        <v>149</v>
      </c>
      <c r="M112" t="s">
        <v>12623</v>
      </c>
      <c r="N112" t="s">
        <v>12626</v>
      </c>
      <c r="P112">
        <v>0</v>
      </c>
      <c r="Q112" t="s">
        <v>149</v>
      </c>
      <c r="R112" t="s">
        <v>187</v>
      </c>
      <c r="S112" t="s">
        <v>191</v>
      </c>
      <c r="U112">
        <v>0</v>
      </c>
      <c r="V112" t="s">
        <v>149</v>
      </c>
      <c r="W112" t="s">
        <v>323</v>
      </c>
      <c r="X112" t="s">
        <v>324</v>
      </c>
      <c r="Z112">
        <v>3</v>
      </c>
      <c r="AA112" t="s">
        <v>149</v>
      </c>
      <c r="AB112" t="s">
        <v>275</v>
      </c>
      <c r="AC112" t="s">
        <v>12653</v>
      </c>
    </row>
    <row r="113" spans="1:29">
      <c r="A113">
        <v>1</v>
      </c>
      <c r="B113" t="s">
        <v>12654</v>
      </c>
      <c r="C113" t="s">
        <v>297</v>
      </c>
      <c r="D113" t="s">
        <v>300</v>
      </c>
      <c r="F113">
        <v>0</v>
      </c>
      <c r="G113" t="s">
        <v>149</v>
      </c>
      <c r="H113" t="s">
        <v>12623</v>
      </c>
      <c r="I113" t="s">
        <v>164</v>
      </c>
      <c r="K113">
        <v>0</v>
      </c>
      <c r="L113" t="s">
        <v>149</v>
      </c>
      <c r="M113" t="s">
        <v>323</v>
      </c>
      <c r="N113" t="s">
        <v>324</v>
      </c>
      <c r="P113">
        <v>0</v>
      </c>
      <c r="Q113" t="s">
        <v>149</v>
      </c>
      <c r="R113" t="s">
        <v>187</v>
      </c>
      <c r="S113" t="s">
        <v>12629</v>
      </c>
      <c r="U113">
        <v>0</v>
      </c>
      <c r="V113" t="s">
        <v>149</v>
      </c>
      <c r="W113" t="s">
        <v>323</v>
      </c>
      <c r="X113" t="s">
        <v>326</v>
      </c>
      <c r="Z113">
        <v>3</v>
      </c>
      <c r="AA113" t="s">
        <v>12654</v>
      </c>
      <c r="AB113" t="s">
        <v>8</v>
      </c>
      <c r="AC113" t="s">
        <v>277</v>
      </c>
    </row>
    <row r="114" spans="1:29">
      <c r="A114">
        <v>1</v>
      </c>
      <c r="B114" t="s">
        <v>12654</v>
      </c>
      <c r="C114" t="s">
        <v>297</v>
      </c>
      <c r="D114" t="s">
        <v>12666</v>
      </c>
      <c r="F114">
        <v>0</v>
      </c>
      <c r="G114" t="s">
        <v>149</v>
      </c>
      <c r="H114" t="s">
        <v>12623</v>
      </c>
      <c r="I114" t="s">
        <v>168</v>
      </c>
      <c r="K114">
        <v>0</v>
      </c>
      <c r="L114" t="s">
        <v>149</v>
      </c>
      <c r="M114" t="s">
        <v>323</v>
      </c>
      <c r="N114" t="s">
        <v>325</v>
      </c>
      <c r="P114">
        <v>0</v>
      </c>
      <c r="Q114" t="s">
        <v>149</v>
      </c>
      <c r="R114" t="s">
        <v>187</v>
      </c>
      <c r="S114" t="s">
        <v>196</v>
      </c>
      <c r="U114">
        <v>0</v>
      </c>
      <c r="V114" t="s">
        <v>149</v>
      </c>
      <c r="W114" t="s">
        <v>323</v>
      </c>
      <c r="X114" t="s">
        <v>327</v>
      </c>
      <c r="Z114">
        <v>3</v>
      </c>
      <c r="AA114" t="s">
        <v>12654</v>
      </c>
      <c r="AB114" t="s">
        <v>280</v>
      </c>
      <c r="AC114" t="s">
        <v>12657</v>
      </c>
    </row>
    <row r="115" spans="1:29">
      <c r="A115">
        <v>1</v>
      </c>
      <c r="B115" t="s">
        <v>12654</v>
      </c>
      <c r="C115" t="s">
        <v>297</v>
      </c>
      <c r="D115" t="s">
        <v>308</v>
      </c>
      <c r="F115">
        <v>0</v>
      </c>
      <c r="G115" t="s">
        <v>149</v>
      </c>
      <c r="H115" t="s">
        <v>12623</v>
      </c>
      <c r="I115" t="s">
        <v>12626</v>
      </c>
      <c r="K115">
        <v>0</v>
      </c>
      <c r="L115" t="s">
        <v>149</v>
      </c>
      <c r="M115" t="s">
        <v>323</v>
      </c>
      <c r="N115" t="s">
        <v>326</v>
      </c>
      <c r="P115">
        <v>0</v>
      </c>
      <c r="Q115" t="s">
        <v>149</v>
      </c>
      <c r="R115" t="s">
        <v>187</v>
      </c>
      <c r="S115" t="s">
        <v>12630</v>
      </c>
      <c r="U115">
        <v>0</v>
      </c>
      <c r="V115" t="s">
        <v>149</v>
      </c>
      <c r="W115" t="s">
        <v>323</v>
      </c>
      <c r="X115" t="s">
        <v>328</v>
      </c>
      <c r="Z115">
        <v>3</v>
      </c>
      <c r="AA115" t="s">
        <v>12654</v>
      </c>
      <c r="AB115" t="s">
        <v>284</v>
      </c>
      <c r="AC115" t="s">
        <v>296</v>
      </c>
    </row>
    <row r="116" spans="1:29">
      <c r="A116">
        <v>1</v>
      </c>
      <c r="B116" t="s">
        <v>12654</v>
      </c>
      <c r="C116" t="s">
        <v>297</v>
      </c>
      <c r="D116" t="s">
        <v>12668</v>
      </c>
      <c r="F116">
        <v>0</v>
      </c>
      <c r="G116" t="s">
        <v>149</v>
      </c>
      <c r="H116" t="s">
        <v>323</v>
      </c>
      <c r="I116" t="s">
        <v>325</v>
      </c>
      <c r="K116">
        <v>0</v>
      </c>
      <c r="L116" t="s">
        <v>149</v>
      </c>
      <c r="M116" t="s">
        <v>323</v>
      </c>
      <c r="N116" t="s">
        <v>327</v>
      </c>
      <c r="P116">
        <v>0</v>
      </c>
      <c r="Q116" t="s">
        <v>149</v>
      </c>
      <c r="R116" t="s">
        <v>187</v>
      </c>
      <c r="S116" t="s">
        <v>204</v>
      </c>
      <c r="U116">
        <v>0</v>
      </c>
      <c r="V116" t="s">
        <v>149</v>
      </c>
      <c r="W116" t="s">
        <v>323</v>
      </c>
      <c r="X116" t="s">
        <v>329</v>
      </c>
      <c r="Z116">
        <v>3</v>
      </c>
      <c r="AA116" t="s">
        <v>12654</v>
      </c>
      <c r="AB116" t="s">
        <v>309</v>
      </c>
      <c r="AC116" t="s">
        <v>310</v>
      </c>
    </row>
    <row r="117" spans="1:29">
      <c r="A117" s="11">
        <v>1</v>
      </c>
      <c r="B117" t="s">
        <v>12654</v>
      </c>
      <c r="C117" s="11" t="s">
        <v>12671</v>
      </c>
      <c r="D117" s="11" t="s">
        <v>313</v>
      </c>
      <c r="F117">
        <v>0</v>
      </c>
      <c r="G117" t="s">
        <v>149</v>
      </c>
      <c r="H117" t="s">
        <v>323</v>
      </c>
      <c r="I117" t="s">
        <v>326</v>
      </c>
      <c r="K117">
        <v>0</v>
      </c>
      <c r="L117" t="s">
        <v>149</v>
      </c>
      <c r="M117" t="s">
        <v>323</v>
      </c>
      <c r="N117" t="s">
        <v>328</v>
      </c>
      <c r="P117">
        <v>0</v>
      </c>
      <c r="Q117" t="s">
        <v>149</v>
      </c>
      <c r="R117" t="s">
        <v>187</v>
      </c>
      <c r="S117" t="s">
        <v>205</v>
      </c>
      <c r="U117">
        <v>0</v>
      </c>
      <c r="V117" t="s">
        <v>149</v>
      </c>
      <c r="W117" t="s">
        <v>323</v>
      </c>
      <c r="X117" t="s">
        <v>12627</v>
      </c>
      <c r="Z117" s="11">
        <v>3</v>
      </c>
      <c r="AA117" t="s">
        <v>12654</v>
      </c>
      <c r="AB117" s="11" t="s">
        <v>12671</v>
      </c>
      <c r="AC117" s="11" t="s">
        <v>313</v>
      </c>
    </row>
    <row r="118" spans="1:29">
      <c r="A118" s="11">
        <v>0</v>
      </c>
      <c r="B118" t="s">
        <v>7</v>
      </c>
      <c r="C118" s="11" t="s">
        <v>8</v>
      </c>
      <c r="D118" s="11" t="s">
        <v>12602</v>
      </c>
      <c r="F118">
        <v>0</v>
      </c>
      <c r="G118" t="s">
        <v>149</v>
      </c>
      <c r="H118" t="s">
        <v>323</v>
      </c>
      <c r="I118" t="s">
        <v>327</v>
      </c>
      <c r="K118">
        <v>0</v>
      </c>
      <c r="L118" t="s">
        <v>149</v>
      </c>
      <c r="M118" t="s">
        <v>323</v>
      </c>
      <c r="N118" t="s">
        <v>329</v>
      </c>
      <c r="P118" s="11">
        <v>0</v>
      </c>
      <c r="Q118" t="s">
        <v>149</v>
      </c>
      <c r="R118" s="11" t="s">
        <v>208</v>
      </c>
      <c r="S118" s="11" t="s">
        <v>12631</v>
      </c>
      <c r="U118">
        <v>0</v>
      </c>
      <c r="V118" t="s">
        <v>149</v>
      </c>
      <c r="W118" t="s">
        <v>323</v>
      </c>
      <c r="X118" t="s">
        <v>330</v>
      </c>
      <c r="Z118">
        <v>3</v>
      </c>
      <c r="AA118" t="s">
        <v>12654</v>
      </c>
      <c r="AB118" t="s">
        <v>127</v>
      </c>
      <c r="AC118" t="s">
        <v>321</v>
      </c>
    </row>
    <row r="119" spans="1:29">
      <c r="A119">
        <v>0</v>
      </c>
      <c r="B119" t="s">
        <v>7</v>
      </c>
      <c r="C119" t="s">
        <v>8</v>
      </c>
      <c r="D119" t="s">
        <v>18</v>
      </c>
      <c r="F119">
        <v>0</v>
      </c>
      <c r="G119" t="s">
        <v>149</v>
      </c>
      <c r="H119" t="s">
        <v>323</v>
      </c>
      <c r="I119" t="s">
        <v>328</v>
      </c>
      <c r="K119">
        <v>0</v>
      </c>
      <c r="L119" t="s">
        <v>149</v>
      </c>
      <c r="M119" t="s">
        <v>323</v>
      </c>
      <c r="N119" t="s">
        <v>12627</v>
      </c>
      <c r="P119">
        <v>0</v>
      </c>
      <c r="Q119" t="s">
        <v>149</v>
      </c>
      <c r="R119" t="s">
        <v>208</v>
      </c>
      <c r="S119" t="s">
        <v>12633</v>
      </c>
      <c r="U119">
        <v>0</v>
      </c>
      <c r="V119" t="s">
        <v>149</v>
      </c>
      <c r="W119" t="s">
        <v>323</v>
      </c>
      <c r="X119" t="s">
        <v>331</v>
      </c>
      <c r="Z119">
        <v>2</v>
      </c>
      <c r="AA119" t="s">
        <v>7</v>
      </c>
      <c r="AB119" t="s">
        <v>23</v>
      </c>
      <c r="AC119" t="s">
        <v>51</v>
      </c>
    </row>
    <row r="120" spans="1:29">
      <c r="A120">
        <v>0</v>
      </c>
      <c r="B120" t="s">
        <v>7</v>
      </c>
      <c r="C120" t="s">
        <v>23</v>
      </c>
      <c r="D120" t="s">
        <v>24</v>
      </c>
      <c r="F120">
        <v>0</v>
      </c>
      <c r="G120" t="s">
        <v>149</v>
      </c>
      <c r="H120" t="s">
        <v>323</v>
      </c>
      <c r="I120" t="s">
        <v>329</v>
      </c>
      <c r="K120">
        <v>0</v>
      </c>
      <c r="L120" t="s">
        <v>149</v>
      </c>
      <c r="M120" t="s">
        <v>323</v>
      </c>
      <c r="N120" t="s">
        <v>330</v>
      </c>
      <c r="P120">
        <v>0</v>
      </c>
      <c r="Q120" t="s">
        <v>149</v>
      </c>
      <c r="R120" t="s">
        <v>219</v>
      </c>
      <c r="S120" t="s">
        <v>224</v>
      </c>
      <c r="U120">
        <v>0</v>
      </c>
      <c r="V120" t="s">
        <v>149</v>
      </c>
      <c r="W120" t="s">
        <v>323</v>
      </c>
      <c r="X120" t="s">
        <v>332</v>
      </c>
      <c r="Z120">
        <v>2</v>
      </c>
      <c r="AA120" t="s">
        <v>7</v>
      </c>
      <c r="AB120" t="s">
        <v>23</v>
      </c>
      <c r="AC120" t="s">
        <v>60</v>
      </c>
    </row>
    <row r="121" spans="1:29">
      <c r="A121">
        <v>0</v>
      </c>
      <c r="B121" t="s">
        <v>7</v>
      </c>
      <c r="C121" t="s">
        <v>23</v>
      </c>
      <c r="D121" t="s">
        <v>51</v>
      </c>
      <c r="F121">
        <v>0</v>
      </c>
      <c r="G121" t="s">
        <v>149</v>
      </c>
      <c r="H121" t="s">
        <v>323</v>
      </c>
      <c r="I121" t="s">
        <v>330</v>
      </c>
      <c r="K121">
        <v>0</v>
      </c>
      <c r="L121" t="s">
        <v>149</v>
      </c>
      <c r="M121" t="s">
        <v>170</v>
      </c>
      <c r="N121" t="s">
        <v>171</v>
      </c>
      <c r="P121">
        <v>0</v>
      </c>
      <c r="Q121" t="s">
        <v>149</v>
      </c>
      <c r="R121" t="s">
        <v>219</v>
      </c>
      <c r="S121" t="s">
        <v>12635</v>
      </c>
      <c r="U121">
        <v>0</v>
      </c>
      <c r="V121" t="s">
        <v>149</v>
      </c>
      <c r="W121" t="s">
        <v>170</v>
      </c>
      <c r="X121" t="s">
        <v>171</v>
      </c>
      <c r="Z121">
        <v>2</v>
      </c>
      <c r="AA121" t="s">
        <v>7</v>
      </c>
      <c r="AB121" t="s">
        <v>69</v>
      </c>
      <c r="AC121" t="s">
        <v>12604</v>
      </c>
    </row>
    <row r="122" spans="1:29">
      <c r="A122">
        <v>0</v>
      </c>
      <c r="B122" t="s">
        <v>7</v>
      </c>
      <c r="C122" t="s">
        <v>23</v>
      </c>
      <c r="D122" t="s">
        <v>60</v>
      </c>
      <c r="F122">
        <v>0</v>
      </c>
      <c r="G122" t="s">
        <v>149</v>
      </c>
      <c r="H122" t="s">
        <v>323</v>
      </c>
      <c r="I122" t="s">
        <v>331</v>
      </c>
      <c r="K122">
        <v>0</v>
      </c>
      <c r="L122" t="s">
        <v>149</v>
      </c>
      <c r="M122" t="s">
        <v>187</v>
      </c>
      <c r="N122" t="s">
        <v>191</v>
      </c>
      <c r="P122">
        <v>0</v>
      </c>
      <c r="Q122" t="s">
        <v>149</v>
      </c>
      <c r="R122" t="s">
        <v>12609</v>
      </c>
      <c r="S122" t="s">
        <v>12636</v>
      </c>
      <c r="U122">
        <v>0</v>
      </c>
      <c r="V122" t="s">
        <v>149</v>
      </c>
      <c r="W122" t="s">
        <v>170</v>
      </c>
      <c r="X122" t="s">
        <v>183</v>
      </c>
      <c r="Z122">
        <v>2</v>
      </c>
      <c r="AA122" t="s">
        <v>7</v>
      </c>
      <c r="AB122" t="s">
        <v>12611</v>
      </c>
      <c r="AC122" t="s">
        <v>116</v>
      </c>
    </row>
    <row r="123" spans="1:29">
      <c r="A123">
        <v>0</v>
      </c>
      <c r="B123" t="s">
        <v>7</v>
      </c>
      <c r="C123" t="s">
        <v>69</v>
      </c>
      <c r="D123" t="s">
        <v>70</v>
      </c>
      <c r="F123">
        <v>0</v>
      </c>
      <c r="G123" t="s">
        <v>149</v>
      </c>
      <c r="H123" t="s">
        <v>170</v>
      </c>
      <c r="I123" t="s">
        <v>171</v>
      </c>
      <c r="K123">
        <v>0</v>
      </c>
      <c r="L123" t="s">
        <v>149</v>
      </c>
      <c r="M123" t="s">
        <v>187</v>
      </c>
      <c r="N123" t="s">
        <v>12629</v>
      </c>
      <c r="P123">
        <v>0</v>
      </c>
      <c r="Q123" t="s">
        <v>149</v>
      </c>
      <c r="R123" t="s">
        <v>12609</v>
      </c>
      <c r="S123" t="s">
        <v>236</v>
      </c>
      <c r="U123">
        <v>0</v>
      </c>
      <c r="V123" t="s">
        <v>149</v>
      </c>
      <c r="W123" t="s">
        <v>187</v>
      </c>
      <c r="X123" t="s">
        <v>192</v>
      </c>
      <c r="Z123">
        <v>2</v>
      </c>
      <c r="AA123" t="s">
        <v>7</v>
      </c>
      <c r="AB123" t="s">
        <v>143</v>
      </c>
      <c r="AC123" t="s">
        <v>146</v>
      </c>
    </row>
    <row r="124" spans="1:29">
      <c r="A124">
        <v>0</v>
      </c>
      <c r="B124" t="s">
        <v>7</v>
      </c>
      <c r="C124" t="s">
        <v>90</v>
      </c>
      <c r="D124" t="s">
        <v>12606</v>
      </c>
      <c r="F124">
        <v>0</v>
      </c>
      <c r="G124" t="s">
        <v>149</v>
      </c>
      <c r="H124" t="s">
        <v>170</v>
      </c>
      <c r="I124" t="s">
        <v>176</v>
      </c>
      <c r="K124">
        <v>0</v>
      </c>
      <c r="L124" t="s">
        <v>149</v>
      </c>
      <c r="M124" t="s">
        <v>187</v>
      </c>
      <c r="N124" t="s">
        <v>12630</v>
      </c>
      <c r="P124">
        <v>0</v>
      </c>
      <c r="Q124" t="s">
        <v>149</v>
      </c>
      <c r="R124" t="s">
        <v>12609</v>
      </c>
      <c r="S124" t="s">
        <v>239</v>
      </c>
      <c r="U124">
        <v>0</v>
      </c>
      <c r="V124" t="s">
        <v>149</v>
      </c>
      <c r="W124" t="s">
        <v>187</v>
      </c>
      <c r="X124" t="s">
        <v>196</v>
      </c>
      <c r="Z124">
        <v>2</v>
      </c>
      <c r="AA124" t="s">
        <v>149</v>
      </c>
      <c r="AB124" t="s">
        <v>12623</v>
      </c>
      <c r="AC124" t="s">
        <v>159</v>
      </c>
    </row>
    <row r="125" spans="1:29">
      <c r="A125">
        <v>0</v>
      </c>
      <c r="B125" t="s">
        <v>7</v>
      </c>
      <c r="C125" t="s">
        <v>90</v>
      </c>
      <c r="D125" t="s">
        <v>92</v>
      </c>
      <c r="F125">
        <v>0</v>
      </c>
      <c r="G125" t="s">
        <v>149</v>
      </c>
      <c r="H125" t="s">
        <v>187</v>
      </c>
      <c r="I125" t="s">
        <v>191</v>
      </c>
      <c r="K125">
        <v>0</v>
      </c>
      <c r="L125" t="s">
        <v>149</v>
      </c>
      <c r="M125" t="s">
        <v>187</v>
      </c>
      <c r="N125" t="s">
        <v>204</v>
      </c>
      <c r="P125">
        <v>0</v>
      </c>
      <c r="Q125" t="s">
        <v>149</v>
      </c>
      <c r="R125" t="s">
        <v>12609</v>
      </c>
      <c r="S125" t="s">
        <v>241</v>
      </c>
      <c r="U125">
        <v>0</v>
      </c>
      <c r="V125" t="s">
        <v>149</v>
      </c>
      <c r="W125" t="s">
        <v>187</v>
      </c>
      <c r="X125" t="s">
        <v>198</v>
      </c>
      <c r="Z125">
        <v>2</v>
      </c>
      <c r="AA125" t="s">
        <v>149</v>
      </c>
      <c r="AB125" t="s">
        <v>12623</v>
      </c>
      <c r="AC125" t="s">
        <v>168</v>
      </c>
    </row>
    <row r="126" spans="1:29">
      <c r="A126">
        <v>0</v>
      </c>
      <c r="B126" t="s">
        <v>7</v>
      </c>
      <c r="C126" t="s">
        <v>90</v>
      </c>
      <c r="D126" t="s">
        <v>93</v>
      </c>
      <c r="F126">
        <v>0</v>
      </c>
      <c r="G126" t="s">
        <v>149</v>
      </c>
      <c r="H126" t="s">
        <v>187</v>
      </c>
      <c r="I126" t="s">
        <v>192</v>
      </c>
      <c r="K126" s="11">
        <v>0</v>
      </c>
      <c r="L126" t="s">
        <v>149</v>
      </c>
      <c r="M126" s="11" t="s">
        <v>208</v>
      </c>
      <c r="N126" s="11" t="s">
        <v>12631</v>
      </c>
      <c r="P126">
        <v>0</v>
      </c>
      <c r="Q126" t="s">
        <v>149</v>
      </c>
      <c r="R126" t="s">
        <v>12609</v>
      </c>
      <c r="S126" t="s">
        <v>242</v>
      </c>
      <c r="U126">
        <v>0</v>
      </c>
      <c r="V126" t="s">
        <v>149</v>
      </c>
      <c r="W126" t="s">
        <v>187</v>
      </c>
      <c r="X126" t="s">
        <v>12630</v>
      </c>
      <c r="Z126">
        <v>2</v>
      </c>
      <c r="AA126" t="s">
        <v>149</v>
      </c>
      <c r="AB126" t="s">
        <v>187</v>
      </c>
      <c r="AC126" t="s">
        <v>191</v>
      </c>
    </row>
    <row r="127" spans="1:29">
      <c r="A127">
        <v>0</v>
      </c>
      <c r="B127" t="s">
        <v>7</v>
      </c>
      <c r="C127" t="s">
        <v>131</v>
      </c>
      <c r="D127" t="s">
        <v>132</v>
      </c>
      <c r="F127">
        <v>0</v>
      </c>
      <c r="G127" t="s">
        <v>149</v>
      </c>
      <c r="H127" t="s">
        <v>187</v>
      </c>
      <c r="I127" t="s">
        <v>12629</v>
      </c>
      <c r="K127">
        <v>0</v>
      </c>
      <c r="L127" t="s">
        <v>149</v>
      </c>
      <c r="M127" t="s">
        <v>219</v>
      </c>
      <c r="N127" t="s">
        <v>222</v>
      </c>
      <c r="P127">
        <v>0</v>
      </c>
      <c r="Q127" t="s">
        <v>149</v>
      </c>
      <c r="R127" t="s">
        <v>12609</v>
      </c>
      <c r="S127" t="s">
        <v>243</v>
      </c>
      <c r="U127">
        <v>0</v>
      </c>
      <c r="V127" t="s">
        <v>149</v>
      </c>
      <c r="W127" t="s">
        <v>187</v>
      </c>
      <c r="X127" t="s">
        <v>204</v>
      </c>
      <c r="Z127">
        <v>2</v>
      </c>
      <c r="AA127" t="s">
        <v>149</v>
      </c>
      <c r="AB127" t="s">
        <v>208</v>
      </c>
      <c r="AC127" t="s">
        <v>12633</v>
      </c>
    </row>
    <row r="128" spans="1:29">
      <c r="A128">
        <v>0</v>
      </c>
      <c r="B128" t="s">
        <v>7</v>
      </c>
      <c r="C128" t="s">
        <v>131</v>
      </c>
      <c r="D128" t="s">
        <v>12614</v>
      </c>
      <c r="F128">
        <v>0</v>
      </c>
      <c r="G128" t="s">
        <v>149</v>
      </c>
      <c r="H128" t="s">
        <v>187</v>
      </c>
      <c r="I128" t="s">
        <v>196</v>
      </c>
      <c r="K128">
        <v>0</v>
      </c>
      <c r="L128" t="s">
        <v>149</v>
      </c>
      <c r="M128" t="s">
        <v>219</v>
      </c>
      <c r="N128" t="s">
        <v>12635</v>
      </c>
      <c r="P128">
        <v>0</v>
      </c>
      <c r="Q128" t="s">
        <v>149</v>
      </c>
      <c r="R128" t="s">
        <v>12609</v>
      </c>
      <c r="S128" t="s">
        <v>244</v>
      </c>
      <c r="U128">
        <v>0</v>
      </c>
      <c r="V128" t="s">
        <v>149</v>
      </c>
      <c r="W128" t="s">
        <v>187</v>
      </c>
      <c r="X128" t="s">
        <v>205</v>
      </c>
      <c r="Z128">
        <v>2</v>
      </c>
      <c r="AA128" t="s">
        <v>149</v>
      </c>
      <c r="AB128" t="s">
        <v>12609</v>
      </c>
      <c r="AC128" t="s">
        <v>239</v>
      </c>
    </row>
    <row r="129" spans="1:29">
      <c r="A129">
        <v>0</v>
      </c>
      <c r="B129" t="s">
        <v>7</v>
      </c>
      <c r="C129" t="s">
        <v>143</v>
      </c>
      <c r="D129" t="s">
        <v>146</v>
      </c>
      <c r="F129">
        <v>0</v>
      </c>
      <c r="G129" t="s">
        <v>149</v>
      </c>
      <c r="H129" t="s">
        <v>187</v>
      </c>
      <c r="I129" t="s">
        <v>204</v>
      </c>
      <c r="K129">
        <v>0</v>
      </c>
      <c r="L129" t="s">
        <v>149</v>
      </c>
      <c r="M129" t="s">
        <v>219</v>
      </c>
      <c r="N129" t="s">
        <v>229</v>
      </c>
      <c r="P129">
        <v>0</v>
      </c>
      <c r="Q129" t="s">
        <v>149</v>
      </c>
      <c r="R129" t="s">
        <v>12609</v>
      </c>
      <c r="S129" t="s">
        <v>245</v>
      </c>
      <c r="U129">
        <v>0</v>
      </c>
      <c r="V129" t="s">
        <v>149</v>
      </c>
      <c r="W129" t="s">
        <v>208</v>
      </c>
      <c r="X129" t="s">
        <v>211</v>
      </c>
      <c r="Z129">
        <v>2</v>
      </c>
      <c r="AA129" t="s">
        <v>149</v>
      </c>
      <c r="AB129" t="s">
        <v>12609</v>
      </c>
      <c r="AC129" t="s">
        <v>249</v>
      </c>
    </row>
    <row r="130" spans="1:29">
      <c r="A130">
        <v>0</v>
      </c>
      <c r="B130" t="s">
        <v>149</v>
      </c>
      <c r="C130" t="s">
        <v>12623</v>
      </c>
      <c r="D130" t="s">
        <v>12626</v>
      </c>
      <c r="F130">
        <v>0</v>
      </c>
      <c r="G130" t="s">
        <v>149</v>
      </c>
      <c r="H130" t="s">
        <v>187</v>
      </c>
      <c r="I130" t="s">
        <v>205</v>
      </c>
      <c r="K130">
        <v>0</v>
      </c>
      <c r="L130" t="s">
        <v>149</v>
      </c>
      <c r="M130" t="s">
        <v>12609</v>
      </c>
      <c r="N130" t="s">
        <v>12636</v>
      </c>
      <c r="P130">
        <v>0</v>
      </c>
      <c r="Q130" t="s">
        <v>149</v>
      </c>
      <c r="R130" t="s">
        <v>12609</v>
      </c>
      <c r="S130" t="s">
        <v>249</v>
      </c>
      <c r="U130">
        <v>0</v>
      </c>
      <c r="V130" t="s">
        <v>149</v>
      </c>
      <c r="W130" t="s">
        <v>208</v>
      </c>
      <c r="X130" t="s">
        <v>12633</v>
      </c>
      <c r="Z130">
        <v>2</v>
      </c>
      <c r="AA130" t="s">
        <v>149</v>
      </c>
      <c r="AB130" t="s">
        <v>12609</v>
      </c>
      <c r="AC130" t="s">
        <v>12641</v>
      </c>
    </row>
    <row r="131" spans="1:29">
      <c r="A131">
        <v>0</v>
      </c>
      <c r="B131" t="s">
        <v>149</v>
      </c>
      <c r="C131" t="s">
        <v>323</v>
      </c>
      <c r="D131" t="s">
        <v>324</v>
      </c>
      <c r="F131">
        <v>0</v>
      </c>
      <c r="G131" t="s">
        <v>149</v>
      </c>
      <c r="H131" t="s">
        <v>208</v>
      </c>
      <c r="I131" t="s">
        <v>211</v>
      </c>
      <c r="K131">
        <v>0</v>
      </c>
      <c r="L131" t="s">
        <v>149</v>
      </c>
      <c r="M131" t="s">
        <v>12609</v>
      </c>
      <c r="N131" t="s">
        <v>235</v>
      </c>
      <c r="P131">
        <v>0</v>
      </c>
      <c r="Q131" t="s">
        <v>149</v>
      </c>
      <c r="R131" t="s">
        <v>12609</v>
      </c>
      <c r="S131" t="s">
        <v>251</v>
      </c>
      <c r="U131">
        <v>0</v>
      </c>
      <c r="V131" t="s">
        <v>149</v>
      </c>
      <c r="W131" t="s">
        <v>219</v>
      </c>
      <c r="X131" t="s">
        <v>222</v>
      </c>
      <c r="Z131">
        <v>2</v>
      </c>
      <c r="AA131" t="s">
        <v>12654</v>
      </c>
      <c r="AB131" t="s">
        <v>8</v>
      </c>
      <c r="AC131" t="s">
        <v>12655</v>
      </c>
    </row>
    <row r="132" spans="1:29">
      <c r="A132">
        <v>0</v>
      </c>
      <c r="B132" t="s">
        <v>149</v>
      </c>
      <c r="C132" t="s">
        <v>323</v>
      </c>
      <c r="D132" t="s">
        <v>325</v>
      </c>
      <c r="F132">
        <v>0</v>
      </c>
      <c r="G132" t="s">
        <v>149</v>
      </c>
      <c r="H132" t="s">
        <v>208</v>
      </c>
      <c r="I132" t="s">
        <v>12633</v>
      </c>
      <c r="K132">
        <v>0</v>
      </c>
      <c r="L132" t="s">
        <v>149</v>
      </c>
      <c r="M132" t="s">
        <v>12609</v>
      </c>
      <c r="N132" t="s">
        <v>12638</v>
      </c>
      <c r="P132">
        <v>0</v>
      </c>
      <c r="Q132" t="s">
        <v>149</v>
      </c>
      <c r="R132" t="s">
        <v>12609</v>
      </c>
      <c r="S132" t="s">
        <v>252</v>
      </c>
      <c r="U132">
        <v>0</v>
      </c>
      <c r="V132" t="s">
        <v>149</v>
      </c>
      <c r="W132" t="s">
        <v>12609</v>
      </c>
      <c r="X132" t="s">
        <v>235</v>
      </c>
      <c r="Z132">
        <v>2</v>
      </c>
      <c r="AA132" t="s">
        <v>12654</v>
      </c>
      <c r="AB132" t="s">
        <v>12656</v>
      </c>
      <c r="AC132" t="s">
        <v>278</v>
      </c>
    </row>
    <row r="133" spans="1:29">
      <c r="A133">
        <v>0</v>
      </c>
      <c r="B133" t="s">
        <v>149</v>
      </c>
      <c r="C133" t="s">
        <v>323</v>
      </c>
      <c r="D133" t="s">
        <v>326</v>
      </c>
      <c r="F133">
        <v>0</v>
      </c>
      <c r="G133" t="s">
        <v>149</v>
      </c>
      <c r="H133" t="s">
        <v>208</v>
      </c>
      <c r="I133" t="s">
        <v>213</v>
      </c>
      <c r="K133">
        <v>0</v>
      </c>
      <c r="L133" t="s">
        <v>149</v>
      </c>
      <c r="M133" t="s">
        <v>12609</v>
      </c>
      <c r="N133" t="s">
        <v>239</v>
      </c>
      <c r="P133">
        <v>0</v>
      </c>
      <c r="Q133" t="s">
        <v>149</v>
      </c>
      <c r="R133" t="s">
        <v>12609</v>
      </c>
      <c r="S133" t="s">
        <v>253</v>
      </c>
      <c r="U133">
        <v>0</v>
      </c>
      <c r="V133" t="s">
        <v>149</v>
      </c>
      <c r="W133" t="s">
        <v>12609</v>
      </c>
      <c r="X133" t="s">
        <v>236</v>
      </c>
      <c r="Z133">
        <v>2</v>
      </c>
      <c r="AA133" t="s">
        <v>12654</v>
      </c>
      <c r="AB133" t="s">
        <v>280</v>
      </c>
      <c r="AC133" t="s">
        <v>12658</v>
      </c>
    </row>
    <row r="134" spans="1:29">
      <c r="A134">
        <v>0</v>
      </c>
      <c r="B134" t="s">
        <v>149</v>
      </c>
      <c r="C134" t="s">
        <v>323</v>
      </c>
      <c r="D134" t="s">
        <v>12627</v>
      </c>
      <c r="F134">
        <v>0</v>
      </c>
      <c r="G134" t="s">
        <v>149</v>
      </c>
      <c r="H134" t="s">
        <v>12609</v>
      </c>
      <c r="I134" t="s">
        <v>233</v>
      </c>
      <c r="K134">
        <v>0</v>
      </c>
      <c r="L134" t="s">
        <v>149</v>
      </c>
      <c r="M134" t="s">
        <v>12609</v>
      </c>
      <c r="N134" t="s">
        <v>241</v>
      </c>
      <c r="P134">
        <v>0</v>
      </c>
      <c r="Q134" t="s">
        <v>149</v>
      </c>
      <c r="R134" t="s">
        <v>12609</v>
      </c>
      <c r="S134" t="s">
        <v>12639</v>
      </c>
      <c r="U134">
        <v>0</v>
      </c>
      <c r="V134" t="s">
        <v>149</v>
      </c>
      <c r="W134" t="s">
        <v>12609</v>
      </c>
      <c r="X134" t="s">
        <v>12638</v>
      </c>
      <c r="Z134">
        <v>2</v>
      </c>
      <c r="AA134" t="s">
        <v>12654</v>
      </c>
      <c r="AB134" t="s">
        <v>284</v>
      </c>
      <c r="AC134" t="s">
        <v>285</v>
      </c>
    </row>
    <row r="135" spans="1:29">
      <c r="A135">
        <v>0</v>
      </c>
      <c r="B135" t="s">
        <v>149</v>
      </c>
      <c r="C135" t="s">
        <v>323</v>
      </c>
      <c r="D135" t="s">
        <v>331</v>
      </c>
      <c r="F135">
        <v>0</v>
      </c>
      <c r="G135" t="s">
        <v>149</v>
      </c>
      <c r="H135" t="s">
        <v>12609</v>
      </c>
      <c r="I135" t="s">
        <v>244</v>
      </c>
      <c r="K135">
        <v>0</v>
      </c>
      <c r="L135" t="s">
        <v>149</v>
      </c>
      <c r="M135" t="s">
        <v>12609</v>
      </c>
      <c r="N135" t="s">
        <v>243</v>
      </c>
      <c r="P135">
        <v>0</v>
      </c>
      <c r="Q135" t="s">
        <v>149</v>
      </c>
      <c r="R135" t="s">
        <v>12609</v>
      </c>
      <c r="S135" t="s">
        <v>254</v>
      </c>
      <c r="U135">
        <v>0</v>
      </c>
      <c r="V135" t="s">
        <v>149</v>
      </c>
      <c r="W135" t="s">
        <v>12609</v>
      </c>
      <c r="X135" t="s">
        <v>239</v>
      </c>
      <c r="Z135">
        <v>2</v>
      </c>
      <c r="AA135" t="s">
        <v>12654</v>
      </c>
      <c r="AB135" t="s">
        <v>284</v>
      </c>
      <c r="AC135" t="s">
        <v>12659</v>
      </c>
    </row>
    <row r="136" spans="1:29">
      <c r="A136">
        <v>0</v>
      </c>
      <c r="B136" t="s">
        <v>149</v>
      </c>
      <c r="C136" t="s">
        <v>323</v>
      </c>
      <c r="D136" t="s">
        <v>332</v>
      </c>
      <c r="F136">
        <v>0</v>
      </c>
      <c r="G136" t="s">
        <v>149</v>
      </c>
      <c r="H136" t="s">
        <v>12609</v>
      </c>
      <c r="I136" t="s">
        <v>245</v>
      </c>
      <c r="K136">
        <v>0</v>
      </c>
      <c r="L136" t="s">
        <v>149</v>
      </c>
      <c r="M136" t="s">
        <v>12609</v>
      </c>
      <c r="N136" t="s">
        <v>245</v>
      </c>
      <c r="P136">
        <v>0</v>
      </c>
      <c r="Q136" t="s">
        <v>149</v>
      </c>
      <c r="R136" t="s">
        <v>12609</v>
      </c>
      <c r="S136" t="s">
        <v>12641</v>
      </c>
      <c r="U136">
        <v>0</v>
      </c>
      <c r="V136" t="s">
        <v>149</v>
      </c>
      <c r="W136" t="s">
        <v>12609</v>
      </c>
      <c r="X136" t="s">
        <v>240</v>
      </c>
      <c r="Z136">
        <v>2</v>
      </c>
      <c r="AA136" t="s">
        <v>12654</v>
      </c>
      <c r="AB136" t="s">
        <v>284</v>
      </c>
      <c r="AC136" t="s">
        <v>294</v>
      </c>
    </row>
    <row r="137" spans="1:29">
      <c r="A137">
        <v>0</v>
      </c>
      <c r="B137" t="s">
        <v>149</v>
      </c>
      <c r="C137" t="s">
        <v>187</v>
      </c>
      <c r="D137" t="s">
        <v>196</v>
      </c>
      <c r="F137">
        <v>0</v>
      </c>
      <c r="G137" t="s">
        <v>149</v>
      </c>
      <c r="H137" t="s">
        <v>12609</v>
      </c>
      <c r="I137" t="s">
        <v>249</v>
      </c>
      <c r="K137">
        <v>0</v>
      </c>
      <c r="L137" t="s">
        <v>149</v>
      </c>
      <c r="M137" t="s">
        <v>12609</v>
      </c>
      <c r="N137" t="s">
        <v>253</v>
      </c>
      <c r="P137">
        <v>0</v>
      </c>
      <c r="Q137" t="s">
        <v>149</v>
      </c>
      <c r="R137" t="s">
        <v>12609</v>
      </c>
      <c r="S137" t="s">
        <v>12642</v>
      </c>
      <c r="U137">
        <v>0</v>
      </c>
      <c r="V137" t="s">
        <v>149</v>
      </c>
      <c r="W137" t="s">
        <v>12609</v>
      </c>
      <c r="X137" t="s">
        <v>243</v>
      </c>
      <c r="Z137">
        <v>2</v>
      </c>
      <c r="AA137" t="s">
        <v>12654</v>
      </c>
      <c r="AB137" t="s">
        <v>284</v>
      </c>
      <c r="AC137" t="s">
        <v>12663</v>
      </c>
    </row>
    <row r="138" spans="1:29">
      <c r="A138">
        <v>0</v>
      </c>
      <c r="B138" t="s">
        <v>149</v>
      </c>
      <c r="C138" t="s">
        <v>187</v>
      </c>
      <c r="D138" t="s">
        <v>12630</v>
      </c>
      <c r="F138">
        <v>0</v>
      </c>
      <c r="G138" t="s">
        <v>149</v>
      </c>
      <c r="H138" t="s">
        <v>12609</v>
      </c>
      <c r="I138" t="s">
        <v>253</v>
      </c>
      <c r="K138">
        <v>0</v>
      </c>
      <c r="L138" t="s">
        <v>149</v>
      </c>
      <c r="M138" t="s">
        <v>12609</v>
      </c>
      <c r="N138" t="s">
        <v>256</v>
      </c>
      <c r="P138">
        <v>0</v>
      </c>
      <c r="Q138" t="s">
        <v>149</v>
      </c>
      <c r="R138" t="s">
        <v>12643</v>
      </c>
      <c r="S138" t="s">
        <v>12644</v>
      </c>
      <c r="U138">
        <v>0</v>
      </c>
      <c r="V138" t="s">
        <v>149</v>
      </c>
      <c r="W138" t="s">
        <v>12609</v>
      </c>
      <c r="X138" t="s">
        <v>244</v>
      </c>
      <c r="Z138">
        <v>2</v>
      </c>
      <c r="AA138" t="s">
        <v>12654</v>
      </c>
      <c r="AB138" t="s">
        <v>284</v>
      </c>
      <c r="AC138" t="s">
        <v>12664</v>
      </c>
    </row>
    <row r="139" spans="1:29">
      <c r="A139" s="11">
        <v>0</v>
      </c>
      <c r="B139" t="s">
        <v>149</v>
      </c>
      <c r="C139" s="11" t="s">
        <v>208</v>
      </c>
      <c r="D139" s="11" t="s">
        <v>12631</v>
      </c>
      <c r="F139">
        <v>0</v>
      </c>
      <c r="G139" t="s">
        <v>149</v>
      </c>
      <c r="H139" t="s">
        <v>12609</v>
      </c>
      <c r="I139" t="s">
        <v>254</v>
      </c>
      <c r="K139">
        <v>0</v>
      </c>
      <c r="L139" t="s">
        <v>149</v>
      </c>
      <c r="M139" t="s">
        <v>12609</v>
      </c>
      <c r="N139" t="s">
        <v>12641</v>
      </c>
      <c r="P139">
        <v>0</v>
      </c>
      <c r="Q139" t="s">
        <v>149</v>
      </c>
      <c r="R139" t="s">
        <v>12643</v>
      </c>
      <c r="S139" t="s">
        <v>12646</v>
      </c>
      <c r="U139">
        <v>0</v>
      </c>
      <c r="V139" t="s">
        <v>149</v>
      </c>
      <c r="W139" t="s">
        <v>12609</v>
      </c>
      <c r="X139" t="s">
        <v>249</v>
      </c>
      <c r="Z139">
        <v>2</v>
      </c>
      <c r="AA139" t="s">
        <v>12654</v>
      </c>
      <c r="AB139" t="s">
        <v>297</v>
      </c>
      <c r="AC139" t="s">
        <v>300</v>
      </c>
    </row>
    <row r="140" spans="1:29">
      <c r="A140">
        <v>0</v>
      </c>
      <c r="B140" t="s">
        <v>149</v>
      </c>
      <c r="C140" t="s">
        <v>208</v>
      </c>
      <c r="D140" t="s">
        <v>211</v>
      </c>
      <c r="F140">
        <v>0</v>
      </c>
      <c r="G140" t="s">
        <v>149</v>
      </c>
      <c r="H140" t="s">
        <v>12609</v>
      </c>
      <c r="I140" t="s">
        <v>256</v>
      </c>
      <c r="K140">
        <v>0</v>
      </c>
      <c r="L140" t="s">
        <v>149</v>
      </c>
      <c r="M140" t="s">
        <v>12609</v>
      </c>
      <c r="N140" t="s">
        <v>12642</v>
      </c>
      <c r="P140">
        <v>0</v>
      </c>
      <c r="Q140" t="s">
        <v>149</v>
      </c>
      <c r="R140" t="s">
        <v>12643</v>
      </c>
      <c r="S140" t="s">
        <v>12648</v>
      </c>
      <c r="U140">
        <v>0</v>
      </c>
      <c r="V140" t="s">
        <v>149</v>
      </c>
      <c r="W140" t="s">
        <v>12609</v>
      </c>
      <c r="X140" t="s">
        <v>251</v>
      </c>
      <c r="Z140">
        <v>2</v>
      </c>
      <c r="AA140" t="s">
        <v>12654</v>
      </c>
      <c r="AB140" t="s">
        <v>297</v>
      </c>
      <c r="AC140" t="s">
        <v>12665</v>
      </c>
    </row>
    <row r="141" spans="1:29">
      <c r="A141">
        <v>0</v>
      </c>
      <c r="B141" t="s">
        <v>149</v>
      </c>
      <c r="C141" t="s">
        <v>208</v>
      </c>
      <c r="D141" t="s">
        <v>12633</v>
      </c>
      <c r="F141">
        <v>0</v>
      </c>
      <c r="G141" t="s">
        <v>149</v>
      </c>
      <c r="H141" t="s">
        <v>12609</v>
      </c>
      <c r="I141" t="s">
        <v>12640</v>
      </c>
      <c r="K141">
        <v>0</v>
      </c>
      <c r="L141" t="s">
        <v>149</v>
      </c>
      <c r="M141" t="s">
        <v>12643</v>
      </c>
      <c r="N141" t="s">
        <v>12645</v>
      </c>
      <c r="P141">
        <v>0</v>
      </c>
      <c r="Q141" t="s">
        <v>149</v>
      </c>
      <c r="R141" t="s">
        <v>12643</v>
      </c>
      <c r="S141" t="s">
        <v>12649</v>
      </c>
      <c r="U141">
        <v>0</v>
      </c>
      <c r="V141" t="s">
        <v>149</v>
      </c>
      <c r="W141" t="s">
        <v>12609</v>
      </c>
      <c r="X141" t="s">
        <v>253</v>
      </c>
      <c r="Z141">
        <v>2</v>
      </c>
      <c r="AA141" t="s">
        <v>12654</v>
      </c>
      <c r="AB141" t="s">
        <v>297</v>
      </c>
      <c r="AC141" t="s">
        <v>12666</v>
      </c>
    </row>
    <row r="142" spans="1:29">
      <c r="A142">
        <v>0</v>
      </c>
      <c r="B142" t="s">
        <v>149</v>
      </c>
      <c r="C142" t="s">
        <v>12609</v>
      </c>
      <c r="D142" t="s">
        <v>12638</v>
      </c>
      <c r="F142">
        <v>0</v>
      </c>
      <c r="G142" t="s">
        <v>149</v>
      </c>
      <c r="H142" t="s">
        <v>12643</v>
      </c>
      <c r="I142" t="s">
        <v>12644</v>
      </c>
      <c r="K142">
        <v>0</v>
      </c>
      <c r="L142" t="s">
        <v>149</v>
      </c>
      <c r="M142" t="s">
        <v>12643</v>
      </c>
      <c r="N142" t="s">
        <v>12646</v>
      </c>
      <c r="P142">
        <v>0</v>
      </c>
      <c r="Q142" t="s">
        <v>149</v>
      </c>
      <c r="R142" t="s">
        <v>12643</v>
      </c>
      <c r="S142" t="s">
        <v>12651</v>
      </c>
      <c r="U142">
        <v>0</v>
      </c>
      <c r="V142" t="s">
        <v>149</v>
      </c>
      <c r="W142" t="s">
        <v>12609</v>
      </c>
      <c r="X142" t="s">
        <v>254</v>
      </c>
      <c r="Z142">
        <v>2</v>
      </c>
      <c r="AA142" t="s">
        <v>12654</v>
      </c>
      <c r="AB142" t="s">
        <v>297</v>
      </c>
      <c r="AC142" t="s">
        <v>12668</v>
      </c>
    </row>
    <row r="143" spans="1:29">
      <c r="A143">
        <v>0</v>
      </c>
      <c r="B143" t="s">
        <v>149</v>
      </c>
      <c r="C143" t="s">
        <v>12609</v>
      </c>
      <c r="D143" t="s">
        <v>239</v>
      </c>
      <c r="F143">
        <v>0</v>
      </c>
      <c r="G143" t="s">
        <v>149</v>
      </c>
      <c r="H143" t="s">
        <v>12643</v>
      </c>
      <c r="I143" t="s">
        <v>12646</v>
      </c>
      <c r="K143">
        <v>0</v>
      </c>
      <c r="L143" t="s">
        <v>149</v>
      </c>
      <c r="M143" t="s">
        <v>12643</v>
      </c>
      <c r="N143" t="s">
        <v>12647</v>
      </c>
      <c r="P143" s="11">
        <v>0</v>
      </c>
      <c r="Q143" t="s">
        <v>149</v>
      </c>
      <c r="R143" s="11" t="s">
        <v>262</v>
      </c>
      <c r="S143" s="11" t="s">
        <v>263</v>
      </c>
      <c r="U143">
        <v>0</v>
      </c>
      <c r="V143" t="s">
        <v>149</v>
      </c>
      <c r="W143" t="s">
        <v>12609</v>
      </c>
      <c r="X143" t="s">
        <v>256</v>
      </c>
      <c r="Z143">
        <v>2</v>
      </c>
      <c r="AA143" t="s">
        <v>12654</v>
      </c>
      <c r="AB143" t="s">
        <v>309</v>
      </c>
      <c r="AC143" t="s">
        <v>12669</v>
      </c>
    </row>
    <row r="144" spans="1:29">
      <c r="A144">
        <v>0</v>
      </c>
      <c r="B144" t="s">
        <v>149</v>
      </c>
      <c r="C144" t="s">
        <v>12609</v>
      </c>
      <c r="D144" t="s">
        <v>240</v>
      </c>
      <c r="F144" s="11">
        <v>0</v>
      </c>
      <c r="G144" t="s">
        <v>149</v>
      </c>
      <c r="H144" s="11" t="s">
        <v>262</v>
      </c>
      <c r="I144" s="11" t="s">
        <v>263</v>
      </c>
      <c r="K144">
        <v>0</v>
      </c>
      <c r="L144" t="s">
        <v>149</v>
      </c>
      <c r="M144" t="s">
        <v>12643</v>
      </c>
      <c r="N144" t="s">
        <v>12648</v>
      </c>
      <c r="P144">
        <v>0</v>
      </c>
      <c r="Q144" t="s">
        <v>149</v>
      </c>
      <c r="R144" t="s">
        <v>262</v>
      </c>
      <c r="S144" t="s">
        <v>265</v>
      </c>
      <c r="U144">
        <v>0</v>
      </c>
      <c r="V144" t="s">
        <v>149</v>
      </c>
      <c r="W144" t="s">
        <v>12609</v>
      </c>
      <c r="X144" t="s">
        <v>12641</v>
      </c>
      <c r="Z144" s="11">
        <v>2</v>
      </c>
      <c r="AA144" t="s">
        <v>12654</v>
      </c>
      <c r="AB144" s="11" t="s">
        <v>309</v>
      </c>
      <c r="AC144" s="11" t="s">
        <v>311</v>
      </c>
    </row>
    <row r="145" spans="1:29">
      <c r="A145">
        <v>0</v>
      </c>
      <c r="B145" t="s">
        <v>149</v>
      </c>
      <c r="C145" t="s">
        <v>12609</v>
      </c>
      <c r="D145" t="s">
        <v>242</v>
      </c>
      <c r="F145">
        <v>0</v>
      </c>
      <c r="G145" t="s">
        <v>149</v>
      </c>
      <c r="H145" t="s">
        <v>262</v>
      </c>
      <c r="I145" t="s">
        <v>265</v>
      </c>
      <c r="K145">
        <v>0</v>
      </c>
      <c r="L145" t="s">
        <v>149</v>
      </c>
      <c r="M145" t="s">
        <v>12643</v>
      </c>
      <c r="N145" t="s">
        <v>261</v>
      </c>
      <c r="P145">
        <v>0</v>
      </c>
      <c r="Q145" t="s">
        <v>149</v>
      </c>
      <c r="R145" t="s">
        <v>262</v>
      </c>
      <c r="S145" t="s">
        <v>268</v>
      </c>
      <c r="U145">
        <v>0</v>
      </c>
      <c r="V145" t="s">
        <v>149</v>
      </c>
      <c r="W145" t="s">
        <v>12643</v>
      </c>
      <c r="X145" t="s">
        <v>12644</v>
      </c>
      <c r="Z145">
        <v>2</v>
      </c>
      <c r="AA145" t="s">
        <v>12654</v>
      </c>
      <c r="AB145" t="s">
        <v>12671</v>
      </c>
      <c r="AC145" t="s">
        <v>317</v>
      </c>
    </row>
    <row r="146" spans="1:29">
      <c r="A146">
        <v>0</v>
      </c>
      <c r="B146" t="s">
        <v>149</v>
      </c>
      <c r="C146" t="s">
        <v>12609</v>
      </c>
      <c r="D146" t="s">
        <v>243</v>
      </c>
      <c r="F146">
        <v>0</v>
      </c>
      <c r="G146" t="s">
        <v>149</v>
      </c>
      <c r="H146" t="s">
        <v>262</v>
      </c>
      <c r="I146" t="s">
        <v>270</v>
      </c>
      <c r="K146">
        <v>0</v>
      </c>
      <c r="L146" t="s">
        <v>149</v>
      </c>
      <c r="M146" t="s">
        <v>12643</v>
      </c>
      <c r="N146" t="s">
        <v>12650</v>
      </c>
      <c r="P146">
        <v>0</v>
      </c>
      <c r="Q146" t="s">
        <v>149</v>
      </c>
      <c r="R146" t="s">
        <v>262</v>
      </c>
      <c r="S146" t="s">
        <v>270</v>
      </c>
      <c r="U146">
        <v>0</v>
      </c>
      <c r="V146" t="s">
        <v>149</v>
      </c>
      <c r="W146" t="s">
        <v>12643</v>
      </c>
      <c r="X146" t="s">
        <v>12651</v>
      </c>
      <c r="Z146">
        <v>2</v>
      </c>
      <c r="AA146" t="s">
        <v>12654</v>
      </c>
      <c r="AB146" t="s">
        <v>127</v>
      </c>
      <c r="AC146" t="s">
        <v>319</v>
      </c>
    </row>
    <row r="147" spans="1:29">
      <c r="A147">
        <v>0</v>
      </c>
      <c r="B147" t="s">
        <v>149</v>
      </c>
      <c r="C147" t="s">
        <v>12609</v>
      </c>
      <c r="D147" t="s">
        <v>244</v>
      </c>
      <c r="F147">
        <v>0</v>
      </c>
      <c r="G147" t="s">
        <v>149</v>
      </c>
      <c r="H147" t="s">
        <v>262</v>
      </c>
      <c r="I147" t="s">
        <v>271</v>
      </c>
      <c r="K147">
        <v>0</v>
      </c>
      <c r="L147" t="s">
        <v>149</v>
      </c>
      <c r="M147" t="s">
        <v>12643</v>
      </c>
      <c r="N147" t="s">
        <v>12651</v>
      </c>
      <c r="P147">
        <v>0</v>
      </c>
      <c r="Q147" t="s">
        <v>149</v>
      </c>
      <c r="R147" t="s">
        <v>262</v>
      </c>
      <c r="S147" t="s">
        <v>271</v>
      </c>
      <c r="U147">
        <v>0</v>
      </c>
      <c r="V147" t="s">
        <v>149</v>
      </c>
      <c r="W147" t="s">
        <v>12643</v>
      </c>
      <c r="X147" t="s">
        <v>12652</v>
      </c>
      <c r="Z147">
        <v>2</v>
      </c>
      <c r="AA147" t="s">
        <v>12654</v>
      </c>
      <c r="AB147" t="s">
        <v>12673</v>
      </c>
      <c r="AC147" t="s">
        <v>322</v>
      </c>
    </row>
    <row r="148" spans="1:29">
      <c r="A148">
        <v>0</v>
      </c>
      <c r="B148" t="s">
        <v>149</v>
      </c>
      <c r="C148" t="s">
        <v>12609</v>
      </c>
      <c r="D148" t="s">
        <v>251</v>
      </c>
      <c r="F148">
        <v>0</v>
      </c>
      <c r="G148" t="s">
        <v>149</v>
      </c>
      <c r="H148" t="s">
        <v>262</v>
      </c>
      <c r="I148" t="s">
        <v>272</v>
      </c>
      <c r="K148" s="11">
        <v>0</v>
      </c>
      <c r="L148" t="s">
        <v>149</v>
      </c>
      <c r="M148" s="11" t="s">
        <v>262</v>
      </c>
      <c r="N148" s="11" t="s">
        <v>263</v>
      </c>
      <c r="P148">
        <v>0</v>
      </c>
      <c r="Q148" t="s">
        <v>149</v>
      </c>
      <c r="R148" t="s">
        <v>262</v>
      </c>
      <c r="S148" t="s">
        <v>272</v>
      </c>
      <c r="U148" s="11">
        <v>0</v>
      </c>
      <c r="V148" t="s">
        <v>149</v>
      </c>
      <c r="W148" s="11" t="s">
        <v>262</v>
      </c>
      <c r="X148" s="11" t="s">
        <v>263</v>
      </c>
      <c r="Z148" s="11">
        <v>1</v>
      </c>
      <c r="AA148" t="s">
        <v>7</v>
      </c>
      <c r="AB148" s="11" t="s">
        <v>8</v>
      </c>
      <c r="AC148" s="11" t="s">
        <v>12602</v>
      </c>
    </row>
    <row r="149" spans="1:29">
      <c r="A149">
        <v>0</v>
      </c>
      <c r="B149" t="s">
        <v>149</v>
      </c>
      <c r="C149" t="s">
        <v>12609</v>
      </c>
      <c r="D149" t="s">
        <v>254</v>
      </c>
      <c r="F149">
        <v>0</v>
      </c>
      <c r="G149" t="s">
        <v>149</v>
      </c>
      <c r="H149" t="s">
        <v>262</v>
      </c>
      <c r="I149" t="s">
        <v>273</v>
      </c>
      <c r="K149">
        <v>0</v>
      </c>
      <c r="L149" t="s">
        <v>149</v>
      </c>
      <c r="M149" t="s">
        <v>262</v>
      </c>
      <c r="N149" t="s">
        <v>272</v>
      </c>
      <c r="P149">
        <v>0</v>
      </c>
      <c r="Q149" t="s">
        <v>149</v>
      </c>
      <c r="R149" t="s">
        <v>262</v>
      </c>
      <c r="S149" t="s">
        <v>273</v>
      </c>
      <c r="U149">
        <v>0</v>
      </c>
      <c r="V149" t="s">
        <v>149</v>
      </c>
      <c r="W149" t="s">
        <v>262</v>
      </c>
      <c r="X149" t="s">
        <v>270</v>
      </c>
      <c r="Z149">
        <v>1</v>
      </c>
      <c r="AA149" t="s">
        <v>7</v>
      </c>
      <c r="AB149" t="s">
        <v>81</v>
      </c>
      <c r="AC149" t="s">
        <v>82</v>
      </c>
    </row>
    <row r="150" spans="1:29">
      <c r="A150">
        <v>0</v>
      </c>
      <c r="B150" t="s">
        <v>149</v>
      </c>
      <c r="C150" t="s">
        <v>12609</v>
      </c>
      <c r="D150" t="s">
        <v>256</v>
      </c>
      <c r="F150">
        <v>0</v>
      </c>
      <c r="G150" t="s">
        <v>12654</v>
      </c>
      <c r="H150" t="s">
        <v>8</v>
      </c>
      <c r="I150" t="s">
        <v>12655</v>
      </c>
      <c r="K150">
        <v>0</v>
      </c>
      <c r="L150" t="s">
        <v>149</v>
      </c>
      <c r="M150" t="s">
        <v>275</v>
      </c>
      <c r="N150" t="s">
        <v>12653</v>
      </c>
      <c r="P150">
        <v>0</v>
      </c>
      <c r="Q150" t="s">
        <v>149</v>
      </c>
      <c r="R150" t="s">
        <v>275</v>
      </c>
      <c r="S150" t="s">
        <v>12653</v>
      </c>
      <c r="U150">
        <v>0</v>
      </c>
      <c r="V150" t="s">
        <v>149</v>
      </c>
      <c r="W150" t="s">
        <v>262</v>
      </c>
      <c r="X150" t="s">
        <v>271</v>
      </c>
      <c r="Z150">
        <v>1</v>
      </c>
      <c r="AA150" t="s">
        <v>7</v>
      </c>
      <c r="AB150" t="s">
        <v>90</v>
      </c>
      <c r="AC150" t="s">
        <v>12606</v>
      </c>
    </row>
    <row r="151" spans="1:29">
      <c r="A151">
        <v>0</v>
      </c>
      <c r="B151" t="s">
        <v>149</v>
      </c>
      <c r="C151" t="s">
        <v>12643</v>
      </c>
      <c r="D151" t="s">
        <v>12644</v>
      </c>
      <c r="F151">
        <v>0</v>
      </c>
      <c r="G151" t="s">
        <v>12654</v>
      </c>
      <c r="H151" t="s">
        <v>12656</v>
      </c>
      <c r="I151" t="s">
        <v>278</v>
      </c>
      <c r="K151">
        <v>0</v>
      </c>
      <c r="L151" t="s">
        <v>12654</v>
      </c>
      <c r="M151" t="s">
        <v>8</v>
      </c>
      <c r="N151" t="s">
        <v>276</v>
      </c>
      <c r="P151">
        <v>0</v>
      </c>
      <c r="Q151" t="s">
        <v>12654</v>
      </c>
      <c r="R151" t="s">
        <v>8</v>
      </c>
      <c r="S151" t="s">
        <v>12655</v>
      </c>
      <c r="U151">
        <v>0</v>
      </c>
      <c r="V151" t="s">
        <v>149</v>
      </c>
      <c r="W151" t="s">
        <v>262</v>
      </c>
      <c r="X151" t="s">
        <v>273</v>
      </c>
      <c r="Z151">
        <v>1</v>
      </c>
      <c r="AA151" t="s">
        <v>7</v>
      </c>
      <c r="AB151" t="s">
        <v>90</v>
      </c>
      <c r="AC151" t="s">
        <v>92</v>
      </c>
    </row>
    <row r="152" spans="1:29">
      <c r="A152">
        <v>0</v>
      </c>
      <c r="B152" t="s">
        <v>149</v>
      </c>
      <c r="C152" t="s">
        <v>12643</v>
      </c>
      <c r="D152" t="s">
        <v>12646</v>
      </c>
      <c r="F152">
        <v>0</v>
      </c>
      <c r="G152" t="s">
        <v>12654</v>
      </c>
      <c r="H152" t="s">
        <v>12656</v>
      </c>
      <c r="I152" t="s">
        <v>279</v>
      </c>
      <c r="K152">
        <v>0</v>
      </c>
      <c r="L152" t="s">
        <v>12654</v>
      </c>
      <c r="M152" t="s">
        <v>8</v>
      </c>
      <c r="N152" t="s">
        <v>277</v>
      </c>
      <c r="P152">
        <v>0</v>
      </c>
      <c r="Q152" t="s">
        <v>12654</v>
      </c>
      <c r="R152" t="s">
        <v>12656</v>
      </c>
      <c r="S152" t="s">
        <v>279</v>
      </c>
      <c r="U152">
        <v>0</v>
      </c>
      <c r="V152" t="s">
        <v>12654</v>
      </c>
      <c r="W152" t="s">
        <v>8</v>
      </c>
      <c r="X152" t="s">
        <v>277</v>
      </c>
      <c r="Z152">
        <v>1</v>
      </c>
      <c r="AA152" t="s">
        <v>149</v>
      </c>
      <c r="AB152" t="s">
        <v>12623</v>
      </c>
      <c r="AC152" t="s">
        <v>12624</v>
      </c>
    </row>
    <row r="153" spans="1:29">
      <c r="A153">
        <v>0</v>
      </c>
      <c r="B153" t="s">
        <v>149</v>
      </c>
      <c r="C153" t="s">
        <v>12643</v>
      </c>
      <c r="D153" t="s">
        <v>12647</v>
      </c>
      <c r="F153">
        <v>0</v>
      </c>
      <c r="G153" t="s">
        <v>12654</v>
      </c>
      <c r="H153" t="s">
        <v>280</v>
      </c>
      <c r="I153" t="s">
        <v>12657</v>
      </c>
      <c r="K153">
        <v>0</v>
      </c>
      <c r="L153" t="s">
        <v>12654</v>
      </c>
      <c r="M153" t="s">
        <v>8</v>
      </c>
      <c r="N153" t="s">
        <v>12655</v>
      </c>
      <c r="P153">
        <v>0</v>
      </c>
      <c r="Q153" t="s">
        <v>12654</v>
      </c>
      <c r="R153" t="s">
        <v>280</v>
      </c>
      <c r="S153" t="s">
        <v>12657</v>
      </c>
      <c r="U153">
        <v>0</v>
      </c>
      <c r="V153" t="s">
        <v>12654</v>
      </c>
      <c r="W153" t="s">
        <v>12656</v>
      </c>
      <c r="X153" t="s">
        <v>278</v>
      </c>
      <c r="Z153">
        <v>1</v>
      </c>
      <c r="AA153" t="s">
        <v>149</v>
      </c>
      <c r="AB153" t="s">
        <v>12623</v>
      </c>
      <c r="AC153" t="s">
        <v>12626</v>
      </c>
    </row>
    <row r="154" spans="1:29">
      <c r="A154">
        <v>0</v>
      </c>
      <c r="B154" t="s">
        <v>149</v>
      </c>
      <c r="C154" t="s">
        <v>12643</v>
      </c>
      <c r="D154" t="s">
        <v>12648</v>
      </c>
      <c r="F154">
        <v>0</v>
      </c>
      <c r="G154" t="s">
        <v>12654</v>
      </c>
      <c r="H154" t="s">
        <v>280</v>
      </c>
      <c r="I154" t="s">
        <v>281</v>
      </c>
      <c r="K154">
        <v>0</v>
      </c>
      <c r="L154" t="s">
        <v>12654</v>
      </c>
      <c r="M154" t="s">
        <v>12656</v>
      </c>
      <c r="N154" t="s">
        <v>278</v>
      </c>
      <c r="P154">
        <v>0</v>
      </c>
      <c r="Q154" t="s">
        <v>12654</v>
      </c>
      <c r="R154" t="s">
        <v>280</v>
      </c>
      <c r="S154" t="s">
        <v>281</v>
      </c>
      <c r="U154">
        <v>0</v>
      </c>
      <c r="V154" t="s">
        <v>12654</v>
      </c>
      <c r="W154" t="s">
        <v>12656</v>
      </c>
      <c r="X154" t="s">
        <v>279</v>
      </c>
      <c r="Z154">
        <v>1</v>
      </c>
      <c r="AA154" t="s">
        <v>149</v>
      </c>
      <c r="AB154" t="s">
        <v>323</v>
      </c>
      <c r="AC154" t="s">
        <v>324</v>
      </c>
    </row>
    <row r="155" spans="1:29">
      <c r="A155">
        <v>0</v>
      </c>
      <c r="B155" t="s">
        <v>149</v>
      </c>
      <c r="C155" t="s">
        <v>12643</v>
      </c>
      <c r="D155" t="s">
        <v>12651</v>
      </c>
      <c r="F155">
        <v>0</v>
      </c>
      <c r="G155" t="s">
        <v>12654</v>
      </c>
      <c r="H155" t="s">
        <v>280</v>
      </c>
      <c r="I155" t="s">
        <v>12658</v>
      </c>
      <c r="K155">
        <v>0</v>
      </c>
      <c r="L155" t="s">
        <v>12654</v>
      </c>
      <c r="M155" t="s">
        <v>12656</v>
      </c>
      <c r="N155" t="s">
        <v>279</v>
      </c>
      <c r="P155">
        <v>0</v>
      </c>
      <c r="Q155" t="s">
        <v>12654</v>
      </c>
      <c r="R155" t="s">
        <v>280</v>
      </c>
      <c r="S155" t="s">
        <v>12658</v>
      </c>
      <c r="U155">
        <v>0</v>
      </c>
      <c r="V155" t="s">
        <v>12654</v>
      </c>
      <c r="W155" t="s">
        <v>280</v>
      </c>
      <c r="X155" t="s">
        <v>281</v>
      </c>
      <c r="Z155">
        <v>1</v>
      </c>
      <c r="AA155" t="s">
        <v>149</v>
      </c>
      <c r="AB155" t="s">
        <v>323</v>
      </c>
      <c r="AC155" t="s">
        <v>326</v>
      </c>
    </row>
    <row r="156" spans="1:29">
      <c r="A156">
        <v>0</v>
      </c>
      <c r="B156" t="s">
        <v>149</v>
      </c>
      <c r="C156" t="s">
        <v>12643</v>
      </c>
      <c r="D156" t="s">
        <v>12652</v>
      </c>
      <c r="F156">
        <v>0</v>
      </c>
      <c r="G156" t="s">
        <v>12654</v>
      </c>
      <c r="H156" t="s">
        <v>280</v>
      </c>
      <c r="I156" t="s">
        <v>283</v>
      </c>
      <c r="K156">
        <v>0</v>
      </c>
      <c r="L156" t="s">
        <v>12654</v>
      </c>
      <c r="M156" t="s">
        <v>280</v>
      </c>
      <c r="N156" t="s">
        <v>281</v>
      </c>
      <c r="P156">
        <v>0</v>
      </c>
      <c r="Q156" t="s">
        <v>12654</v>
      </c>
      <c r="R156" t="s">
        <v>284</v>
      </c>
      <c r="S156" t="s">
        <v>285</v>
      </c>
      <c r="U156">
        <v>0</v>
      </c>
      <c r="V156" t="s">
        <v>12654</v>
      </c>
      <c r="W156" t="s">
        <v>280</v>
      </c>
      <c r="X156" t="s">
        <v>12658</v>
      </c>
      <c r="Z156">
        <v>1</v>
      </c>
      <c r="AA156" t="s">
        <v>149</v>
      </c>
      <c r="AB156" t="s">
        <v>323</v>
      </c>
      <c r="AC156" t="s">
        <v>328</v>
      </c>
    </row>
    <row r="157" spans="1:29">
      <c r="A157">
        <v>0</v>
      </c>
      <c r="B157" t="s">
        <v>149</v>
      </c>
      <c r="C157" t="s">
        <v>262</v>
      </c>
      <c r="D157" t="s">
        <v>271</v>
      </c>
      <c r="F157">
        <v>0</v>
      </c>
      <c r="G157" t="s">
        <v>12654</v>
      </c>
      <c r="H157" t="s">
        <v>284</v>
      </c>
      <c r="I157" t="s">
        <v>286</v>
      </c>
      <c r="K157">
        <v>0</v>
      </c>
      <c r="L157" t="s">
        <v>12654</v>
      </c>
      <c r="M157" t="s">
        <v>280</v>
      </c>
      <c r="N157" t="s">
        <v>12658</v>
      </c>
      <c r="P157">
        <v>0</v>
      </c>
      <c r="Q157" t="s">
        <v>12654</v>
      </c>
      <c r="R157" t="s">
        <v>284</v>
      </c>
      <c r="S157" t="s">
        <v>286</v>
      </c>
      <c r="U157">
        <v>0</v>
      </c>
      <c r="V157" t="s">
        <v>12654</v>
      </c>
      <c r="W157" t="s">
        <v>280</v>
      </c>
      <c r="X157" t="s">
        <v>283</v>
      </c>
      <c r="Z157">
        <v>1</v>
      </c>
      <c r="AA157" t="s">
        <v>149</v>
      </c>
      <c r="AB157" t="s">
        <v>323</v>
      </c>
      <c r="AC157" t="s">
        <v>12627</v>
      </c>
    </row>
    <row r="158" spans="1:29">
      <c r="A158">
        <v>0</v>
      </c>
      <c r="B158" t="s">
        <v>149</v>
      </c>
      <c r="C158" t="s">
        <v>262</v>
      </c>
      <c r="D158" t="s">
        <v>272</v>
      </c>
      <c r="F158">
        <v>0</v>
      </c>
      <c r="G158" t="s">
        <v>12654</v>
      </c>
      <c r="H158" t="s">
        <v>284</v>
      </c>
      <c r="I158" t="s">
        <v>12659</v>
      </c>
      <c r="K158">
        <v>0</v>
      </c>
      <c r="L158" t="s">
        <v>12654</v>
      </c>
      <c r="M158" t="s">
        <v>280</v>
      </c>
      <c r="N158" t="s">
        <v>283</v>
      </c>
      <c r="P158">
        <v>0</v>
      </c>
      <c r="Q158" t="s">
        <v>12654</v>
      </c>
      <c r="R158" t="s">
        <v>284</v>
      </c>
      <c r="S158" t="s">
        <v>12659</v>
      </c>
      <c r="U158">
        <v>0</v>
      </c>
      <c r="V158" t="s">
        <v>12654</v>
      </c>
      <c r="W158" t="s">
        <v>284</v>
      </c>
      <c r="X158" t="s">
        <v>285</v>
      </c>
      <c r="Z158">
        <v>1</v>
      </c>
      <c r="AA158" t="s">
        <v>149</v>
      </c>
      <c r="AB158" t="s">
        <v>323</v>
      </c>
      <c r="AC158" t="s">
        <v>330</v>
      </c>
    </row>
    <row r="159" spans="1:29">
      <c r="A159">
        <v>0</v>
      </c>
      <c r="B159" t="s">
        <v>149</v>
      </c>
      <c r="C159" t="s">
        <v>262</v>
      </c>
      <c r="D159" t="s">
        <v>273</v>
      </c>
      <c r="F159">
        <v>0</v>
      </c>
      <c r="G159" t="s">
        <v>12654</v>
      </c>
      <c r="H159" t="s">
        <v>284</v>
      </c>
      <c r="I159" t="s">
        <v>12660</v>
      </c>
      <c r="K159">
        <v>0</v>
      </c>
      <c r="L159" t="s">
        <v>12654</v>
      </c>
      <c r="M159" t="s">
        <v>284</v>
      </c>
      <c r="N159" t="s">
        <v>285</v>
      </c>
      <c r="P159">
        <v>0</v>
      </c>
      <c r="Q159" t="s">
        <v>12654</v>
      </c>
      <c r="R159" t="s">
        <v>284</v>
      </c>
      <c r="S159" t="s">
        <v>290</v>
      </c>
      <c r="U159">
        <v>0</v>
      </c>
      <c r="V159" t="s">
        <v>12654</v>
      </c>
      <c r="W159" t="s">
        <v>284</v>
      </c>
      <c r="X159" t="s">
        <v>286</v>
      </c>
      <c r="Z159">
        <v>1</v>
      </c>
      <c r="AA159" t="s">
        <v>149</v>
      </c>
      <c r="AB159" t="s">
        <v>323</v>
      </c>
      <c r="AC159" t="s">
        <v>331</v>
      </c>
    </row>
    <row r="160" spans="1:29">
      <c r="A160">
        <v>0</v>
      </c>
      <c r="B160" t="s">
        <v>149</v>
      </c>
      <c r="C160" t="s">
        <v>275</v>
      </c>
      <c r="D160" t="s">
        <v>12653</v>
      </c>
      <c r="F160">
        <v>0</v>
      </c>
      <c r="G160" t="s">
        <v>12654</v>
      </c>
      <c r="H160" t="s">
        <v>284</v>
      </c>
      <c r="I160" t="s">
        <v>290</v>
      </c>
      <c r="K160">
        <v>0</v>
      </c>
      <c r="L160" t="s">
        <v>12654</v>
      </c>
      <c r="M160" t="s">
        <v>284</v>
      </c>
      <c r="N160" t="s">
        <v>12659</v>
      </c>
      <c r="P160">
        <v>0</v>
      </c>
      <c r="Q160" t="s">
        <v>12654</v>
      </c>
      <c r="R160" t="s">
        <v>284</v>
      </c>
      <c r="S160" t="s">
        <v>12661</v>
      </c>
      <c r="U160">
        <v>0</v>
      </c>
      <c r="V160" t="s">
        <v>12654</v>
      </c>
      <c r="W160" t="s">
        <v>284</v>
      </c>
      <c r="X160" t="s">
        <v>290</v>
      </c>
      <c r="Z160">
        <v>1</v>
      </c>
      <c r="AA160" t="s">
        <v>149</v>
      </c>
      <c r="AB160" t="s">
        <v>187</v>
      </c>
      <c r="AC160" t="s">
        <v>196</v>
      </c>
    </row>
    <row r="161" spans="1:29">
      <c r="A161">
        <v>0</v>
      </c>
      <c r="B161" t="s">
        <v>12654</v>
      </c>
      <c r="C161" t="s">
        <v>8</v>
      </c>
      <c r="D161" t="s">
        <v>12655</v>
      </c>
      <c r="F161">
        <v>0</v>
      </c>
      <c r="G161" t="s">
        <v>12654</v>
      </c>
      <c r="H161" t="s">
        <v>284</v>
      </c>
      <c r="I161" t="s">
        <v>294</v>
      </c>
      <c r="K161">
        <v>0</v>
      </c>
      <c r="L161" t="s">
        <v>12654</v>
      </c>
      <c r="M161" t="s">
        <v>284</v>
      </c>
      <c r="N161" t="s">
        <v>12661</v>
      </c>
      <c r="P161">
        <v>0</v>
      </c>
      <c r="Q161" t="s">
        <v>12654</v>
      </c>
      <c r="R161" t="s">
        <v>284</v>
      </c>
      <c r="S161" t="s">
        <v>292</v>
      </c>
      <c r="U161">
        <v>0</v>
      </c>
      <c r="V161" t="s">
        <v>12654</v>
      </c>
      <c r="W161" t="s">
        <v>284</v>
      </c>
      <c r="X161" t="s">
        <v>294</v>
      </c>
      <c r="Z161">
        <v>1</v>
      </c>
      <c r="AA161" t="s">
        <v>149</v>
      </c>
      <c r="AB161" t="s">
        <v>187</v>
      </c>
      <c r="AC161" t="s">
        <v>12630</v>
      </c>
    </row>
    <row r="162" spans="1:29">
      <c r="A162">
        <v>0</v>
      </c>
      <c r="B162" t="s">
        <v>12654</v>
      </c>
      <c r="C162" t="s">
        <v>284</v>
      </c>
      <c r="D162" t="s">
        <v>285</v>
      </c>
      <c r="F162">
        <v>0</v>
      </c>
      <c r="G162" t="s">
        <v>12654</v>
      </c>
      <c r="H162" t="s">
        <v>284</v>
      </c>
      <c r="I162" t="s">
        <v>296</v>
      </c>
      <c r="K162">
        <v>0</v>
      </c>
      <c r="L162" t="s">
        <v>12654</v>
      </c>
      <c r="M162" t="s">
        <v>284</v>
      </c>
      <c r="N162" t="s">
        <v>294</v>
      </c>
      <c r="P162">
        <v>0</v>
      </c>
      <c r="Q162" t="s">
        <v>12654</v>
      </c>
      <c r="R162" t="s">
        <v>284</v>
      </c>
      <c r="S162" t="s">
        <v>12663</v>
      </c>
      <c r="U162">
        <v>0</v>
      </c>
      <c r="V162" t="s">
        <v>12654</v>
      </c>
      <c r="W162" t="s">
        <v>284</v>
      </c>
      <c r="X162" t="s">
        <v>12663</v>
      </c>
      <c r="Z162">
        <v>1</v>
      </c>
      <c r="AA162" t="s">
        <v>149</v>
      </c>
      <c r="AB162" t="s">
        <v>187</v>
      </c>
      <c r="AC162" t="s">
        <v>204</v>
      </c>
    </row>
    <row r="163" spans="1:29">
      <c r="A163">
        <v>0</v>
      </c>
      <c r="B163" t="s">
        <v>12654</v>
      </c>
      <c r="C163" t="s">
        <v>284</v>
      </c>
      <c r="D163" t="s">
        <v>286</v>
      </c>
      <c r="F163">
        <v>0</v>
      </c>
      <c r="G163" t="s">
        <v>12654</v>
      </c>
      <c r="H163" t="s">
        <v>297</v>
      </c>
      <c r="I163" t="s">
        <v>299</v>
      </c>
      <c r="K163">
        <v>0</v>
      </c>
      <c r="L163" t="s">
        <v>12654</v>
      </c>
      <c r="M163" t="s">
        <v>284</v>
      </c>
      <c r="N163" t="s">
        <v>296</v>
      </c>
      <c r="P163">
        <v>0</v>
      </c>
      <c r="Q163" t="s">
        <v>12654</v>
      </c>
      <c r="R163" t="s">
        <v>284</v>
      </c>
      <c r="S163" t="s">
        <v>12664</v>
      </c>
      <c r="U163">
        <v>0</v>
      </c>
      <c r="V163" t="s">
        <v>12654</v>
      </c>
      <c r="W163" t="s">
        <v>297</v>
      </c>
      <c r="X163" t="s">
        <v>300</v>
      </c>
      <c r="Z163">
        <v>1</v>
      </c>
      <c r="AA163" t="s">
        <v>149</v>
      </c>
      <c r="AB163" t="s">
        <v>12609</v>
      </c>
      <c r="AC163" t="s">
        <v>244</v>
      </c>
    </row>
    <row r="164" spans="1:29">
      <c r="A164">
        <v>0</v>
      </c>
      <c r="B164" t="s">
        <v>12654</v>
      </c>
      <c r="C164" t="s">
        <v>284</v>
      </c>
      <c r="D164" t="s">
        <v>290</v>
      </c>
      <c r="F164">
        <v>0</v>
      </c>
      <c r="G164" t="s">
        <v>12654</v>
      </c>
      <c r="H164" t="s">
        <v>297</v>
      </c>
      <c r="I164" t="s">
        <v>301</v>
      </c>
      <c r="K164">
        <v>0</v>
      </c>
      <c r="L164" t="s">
        <v>12654</v>
      </c>
      <c r="M164" t="s">
        <v>284</v>
      </c>
      <c r="N164" t="s">
        <v>12663</v>
      </c>
      <c r="P164">
        <v>0</v>
      </c>
      <c r="Q164" t="s">
        <v>12654</v>
      </c>
      <c r="R164" t="s">
        <v>297</v>
      </c>
      <c r="S164" t="s">
        <v>300</v>
      </c>
      <c r="U164">
        <v>0</v>
      </c>
      <c r="V164" t="s">
        <v>12654</v>
      </c>
      <c r="W164" t="s">
        <v>297</v>
      </c>
      <c r="X164" t="s">
        <v>302</v>
      </c>
      <c r="Z164">
        <v>1</v>
      </c>
      <c r="AA164" t="s">
        <v>149</v>
      </c>
      <c r="AB164" t="s">
        <v>12609</v>
      </c>
      <c r="AC164" t="s">
        <v>253</v>
      </c>
    </row>
    <row r="165" spans="1:29">
      <c r="A165">
        <v>0</v>
      </c>
      <c r="B165" t="s">
        <v>12654</v>
      </c>
      <c r="C165" t="s">
        <v>284</v>
      </c>
      <c r="D165" t="s">
        <v>294</v>
      </c>
      <c r="F165">
        <v>0</v>
      </c>
      <c r="G165" t="s">
        <v>12654</v>
      </c>
      <c r="H165" t="s">
        <v>297</v>
      </c>
      <c r="I165" t="s">
        <v>12665</v>
      </c>
      <c r="K165">
        <v>0</v>
      </c>
      <c r="L165" t="s">
        <v>12654</v>
      </c>
      <c r="M165" t="s">
        <v>284</v>
      </c>
      <c r="N165" t="s">
        <v>12664</v>
      </c>
      <c r="P165">
        <v>0</v>
      </c>
      <c r="Q165" t="s">
        <v>12654</v>
      </c>
      <c r="R165" t="s">
        <v>297</v>
      </c>
      <c r="S165" t="s">
        <v>301</v>
      </c>
      <c r="U165">
        <v>0</v>
      </c>
      <c r="V165" t="s">
        <v>12654</v>
      </c>
      <c r="W165" t="s">
        <v>297</v>
      </c>
      <c r="X165" t="s">
        <v>12665</v>
      </c>
      <c r="Z165">
        <v>1</v>
      </c>
      <c r="AA165" t="s">
        <v>149</v>
      </c>
      <c r="AB165" t="s">
        <v>12609</v>
      </c>
      <c r="AC165" t="s">
        <v>256</v>
      </c>
    </row>
    <row r="166" spans="1:29">
      <c r="A166">
        <v>0</v>
      </c>
      <c r="B166" t="s">
        <v>12654</v>
      </c>
      <c r="C166" t="s">
        <v>284</v>
      </c>
      <c r="D166" t="s">
        <v>296</v>
      </c>
      <c r="F166">
        <v>0</v>
      </c>
      <c r="G166" t="s">
        <v>12654</v>
      </c>
      <c r="H166" t="s">
        <v>297</v>
      </c>
      <c r="I166" t="s">
        <v>304</v>
      </c>
      <c r="K166">
        <v>0</v>
      </c>
      <c r="L166" t="s">
        <v>12654</v>
      </c>
      <c r="M166" t="s">
        <v>297</v>
      </c>
      <c r="N166" t="s">
        <v>298</v>
      </c>
      <c r="P166">
        <v>0</v>
      </c>
      <c r="Q166" t="s">
        <v>12654</v>
      </c>
      <c r="R166" t="s">
        <v>297</v>
      </c>
      <c r="S166" t="s">
        <v>302</v>
      </c>
      <c r="U166">
        <v>0</v>
      </c>
      <c r="V166" t="s">
        <v>12654</v>
      </c>
      <c r="W166" t="s">
        <v>297</v>
      </c>
      <c r="X166" t="s">
        <v>305</v>
      </c>
      <c r="Z166">
        <v>1</v>
      </c>
      <c r="AA166" t="s">
        <v>149</v>
      </c>
      <c r="AB166" t="s">
        <v>12643</v>
      </c>
      <c r="AC166" t="s">
        <v>12644</v>
      </c>
    </row>
    <row r="167" spans="1:29">
      <c r="A167">
        <v>0</v>
      </c>
      <c r="B167" t="s">
        <v>12654</v>
      </c>
      <c r="C167" t="s">
        <v>284</v>
      </c>
      <c r="D167" t="s">
        <v>12664</v>
      </c>
      <c r="F167">
        <v>0</v>
      </c>
      <c r="G167" t="s">
        <v>12654</v>
      </c>
      <c r="H167" t="s">
        <v>297</v>
      </c>
      <c r="I167" t="s">
        <v>307</v>
      </c>
      <c r="K167">
        <v>0</v>
      </c>
      <c r="L167" t="s">
        <v>12654</v>
      </c>
      <c r="M167" t="s">
        <v>297</v>
      </c>
      <c r="N167" t="s">
        <v>300</v>
      </c>
      <c r="P167">
        <v>0</v>
      </c>
      <c r="Q167" t="s">
        <v>12654</v>
      </c>
      <c r="R167" t="s">
        <v>297</v>
      </c>
      <c r="S167" t="s">
        <v>12665</v>
      </c>
      <c r="U167">
        <v>0</v>
      </c>
      <c r="V167" t="s">
        <v>12654</v>
      </c>
      <c r="W167" t="s">
        <v>297</v>
      </c>
      <c r="X167" t="s">
        <v>306</v>
      </c>
      <c r="Z167">
        <v>1</v>
      </c>
      <c r="AA167" t="s">
        <v>149</v>
      </c>
      <c r="AB167" t="s">
        <v>12643</v>
      </c>
      <c r="AC167" t="s">
        <v>12646</v>
      </c>
    </row>
    <row r="168" spans="1:29">
      <c r="A168">
        <v>0</v>
      </c>
      <c r="B168" t="s">
        <v>12654</v>
      </c>
      <c r="C168" t="s">
        <v>297</v>
      </c>
      <c r="D168" t="s">
        <v>299</v>
      </c>
      <c r="F168">
        <v>0</v>
      </c>
      <c r="G168" t="s">
        <v>12654</v>
      </c>
      <c r="H168" t="s">
        <v>297</v>
      </c>
      <c r="I168" t="s">
        <v>308</v>
      </c>
      <c r="K168">
        <v>0</v>
      </c>
      <c r="L168" t="s">
        <v>12654</v>
      </c>
      <c r="M168" t="s">
        <v>297</v>
      </c>
      <c r="N168" t="s">
        <v>301</v>
      </c>
      <c r="P168">
        <v>0</v>
      </c>
      <c r="Q168" t="s">
        <v>12654</v>
      </c>
      <c r="R168" t="s">
        <v>297</v>
      </c>
      <c r="S168" t="s">
        <v>304</v>
      </c>
      <c r="U168">
        <v>0</v>
      </c>
      <c r="V168" t="s">
        <v>12654</v>
      </c>
      <c r="W168" t="s">
        <v>297</v>
      </c>
      <c r="X168" t="s">
        <v>12666</v>
      </c>
      <c r="Z168">
        <v>1</v>
      </c>
      <c r="AA168" t="s">
        <v>149</v>
      </c>
      <c r="AB168" t="s">
        <v>12643</v>
      </c>
      <c r="AC168" t="s">
        <v>12651</v>
      </c>
    </row>
    <row r="169" spans="1:29">
      <c r="A169">
        <v>0</v>
      </c>
      <c r="B169" t="s">
        <v>12654</v>
      </c>
      <c r="C169" t="s">
        <v>297</v>
      </c>
      <c r="D169" t="s">
        <v>301</v>
      </c>
      <c r="F169">
        <v>0</v>
      </c>
      <c r="G169" t="s">
        <v>12654</v>
      </c>
      <c r="H169" t="s">
        <v>297</v>
      </c>
      <c r="I169" t="s">
        <v>12667</v>
      </c>
      <c r="K169">
        <v>0</v>
      </c>
      <c r="L169" t="s">
        <v>12654</v>
      </c>
      <c r="M169" t="s">
        <v>297</v>
      </c>
      <c r="N169" t="s">
        <v>302</v>
      </c>
      <c r="P169">
        <v>0</v>
      </c>
      <c r="Q169" t="s">
        <v>12654</v>
      </c>
      <c r="R169" t="s">
        <v>297</v>
      </c>
      <c r="S169" t="s">
        <v>305</v>
      </c>
      <c r="U169">
        <v>0</v>
      </c>
      <c r="V169" t="s">
        <v>12654</v>
      </c>
      <c r="W169" t="s">
        <v>297</v>
      </c>
      <c r="X169" t="s">
        <v>307</v>
      </c>
      <c r="Z169" s="11">
        <v>1</v>
      </c>
      <c r="AA169" t="s">
        <v>149</v>
      </c>
      <c r="AB169" s="11" t="s">
        <v>262</v>
      </c>
      <c r="AC169" s="11" t="s">
        <v>263</v>
      </c>
    </row>
    <row r="170" spans="1:29">
      <c r="A170">
        <v>0</v>
      </c>
      <c r="B170" t="s">
        <v>12654</v>
      </c>
      <c r="C170" t="s">
        <v>297</v>
      </c>
      <c r="D170" t="s">
        <v>304</v>
      </c>
      <c r="F170">
        <v>0</v>
      </c>
      <c r="G170" t="s">
        <v>12654</v>
      </c>
      <c r="H170" t="s">
        <v>297</v>
      </c>
      <c r="I170" t="s">
        <v>12668</v>
      </c>
      <c r="K170">
        <v>0</v>
      </c>
      <c r="L170" t="s">
        <v>12654</v>
      </c>
      <c r="M170" t="s">
        <v>297</v>
      </c>
      <c r="N170" t="s">
        <v>12665</v>
      </c>
      <c r="P170">
        <v>0</v>
      </c>
      <c r="Q170" t="s">
        <v>12654</v>
      </c>
      <c r="R170" t="s">
        <v>297</v>
      </c>
      <c r="S170" t="s">
        <v>12666</v>
      </c>
      <c r="U170">
        <v>0</v>
      </c>
      <c r="V170" t="s">
        <v>12654</v>
      </c>
      <c r="W170" t="s">
        <v>297</v>
      </c>
      <c r="X170" t="s">
        <v>308</v>
      </c>
      <c r="Z170">
        <v>1</v>
      </c>
      <c r="AA170" t="s">
        <v>149</v>
      </c>
      <c r="AB170" t="s">
        <v>262</v>
      </c>
      <c r="AC170" t="s">
        <v>272</v>
      </c>
    </row>
    <row r="171" spans="1:29">
      <c r="A171">
        <v>0</v>
      </c>
      <c r="B171" t="s">
        <v>12654</v>
      </c>
      <c r="C171" t="s">
        <v>297</v>
      </c>
      <c r="D171" t="s">
        <v>305</v>
      </c>
      <c r="F171">
        <v>0</v>
      </c>
      <c r="G171" t="s">
        <v>12654</v>
      </c>
      <c r="H171" t="s">
        <v>309</v>
      </c>
      <c r="I171" t="s">
        <v>310</v>
      </c>
      <c r="K171">
        <v>0</v>
      </c>
      <c r="L171" t="s">
        <v>12654</v>
      </c>
      <c r="M171" t="s">
        <v>297</v>
      </c>
      <c r="N171" t="s">
        <v>305</v>
      </c>
      <c r="P171">
        <v>0</v>
      </c>
      <c r="Q171" t="s">
        <v>12654</v>
      </c>
      <c r="R171" t="s">
        <v>297</v>
      </c>
      <c r="S171" t="s">
        <v>308</v>
      </c>
      <c r="U171">
        <v>0</v>
      </c>
      <c r="V171" t="s">
        <v>12654</v>
      </c>
      <c r="W171" t="s">
        <v>309</v>
      </c>
      <c r="X171" t="s">
        <v>12669</v>
      </c>
      <c r="Z171">
        <v>1</v>
      </c>
      <c r="AA171" t="s">
        <v>149</v>
      </c>
      <c r="AB171" t="s">
        <v>262</v>
      </c>
      <c r="AC171" t="s">
        <v>273</v>
      </c>
    </row>
    <row r="172" spans="1:29">
      <c r="A172">
        <v>0</v>
      </c>
      <c r="B172" t="s">
        <v>12654</v>
      </c>
      <c r="C172" t="s">
        <v>297</v>
      </c>
      <c r="D172" t="s">
        <v>12667</v>
      </c>
      <c r="F172">
        <v>0</v>
      </c>
      <c r="G172" t="s">
        <v>12654</v>
      </c>
      <c r="H172" t="s">
        <v>309</v>
      </c>
      <c r="I172" t="s">
        <v>12669</v>
      </c>
      <c r="K172">
        <v>0</v>
      </c>
      <c r="L172" t="s">
        <v>12654</v>
      </c>
      <c r="M172" t="s">
        <v>297</v>
      </c>
      <c r="N172" t="s">
        <v>306</v>
      </c>
      <c r="P172">
        <v>0</v>
      </c>
      <c r="Q172" t="s">
        <v>12654</v>
      </c>
      <c r="R172" t="s">
        <v>297</v>
      </c>
      <c r="S172" t="s">
        <v>12668</v>
      </c>
      <c r="U172">
        <v>0</v>
      </c>
      <c r="V172" t="s">
        <v>12654</v>
      </c>
      <c r="W172" t="s">
        <v>309</v>
      </c>
      <c r="X172" t="s">
        <v>12670</v>
      </c>
      <c r="Z172">
        <v>1</v>
      </c>
      <c r="AA172" t="s">
        <v>12654</v>
      </c>
      <c r="AB172" t="s">
        <v>12656</v>
      </c>
      <c r="AC172" t="s">
        <v>279</v>
      </c>
    </row>
    <row r="173" spans="1:29">
      <c r="A173">
        <v>0</v>
      </c>
      <c r="B173" t="s">
        <v>12654</v>
      </c>
      <c r="C173" t="s">
        <v>309</v>
      </c>
      <c r="D173" t="s">
        <v>310</v>
      </c>
      <c r="F173">
        <v>0</v>
      </c>
      <c r="G173" t="s">
        <v>12654</v>
      </c>
      <c r="H173" t="s">
        <v>309</v>
      </c>
      <c r="I173" t="s">
        <v>12670</v>
      </c>
      <c r="K173">
        <v>0</v>
      </c>
      <c r="L173" t="s">
        <v>12654</v>
      </c>
      <c r="M173" t="s">
        <v>297</v>
      </c>
      <c r="N173" t="s">
        <v>12666</v>
      </c>
      <c r="P173">
        <v>0</v>
      </c>
      <c r="Q173" t="s">
        <v>12654</v>
      </c>
      <c r="R173" t="s">
        <v>309</v>
      </c>
      <c r="S173" t="s">
        <v>310</v>
      </c>
      <c r="U173" s="11">
        <v>0</v>
      </c>
      <c r="V173" t="s">
        <v>12654</v>
      </c>
      <c r="W173" s="11" t="s">
        <v>309</v>
      </c>
      <c r="X173" s="11" t="s">
        <v>311</v>
      </c>
      <c r="Z173">
        <v>1</v>
      </c>
      <c r="AA173" t="s">
        <v>12654</v>
      </c>
      <c r="AB173" t="s">
        <v>280</v>
      </c>
      <c r="AC173" t="s">
        <v>281</v>
      </c>
    </row>
    <row r="174" spans="1:29">
      <c r="A174">
        <v>0</v>
      </c>
      <c r="B174" t="s">
        <v>12654</v>
      </c>
      <c r="C174" t="s">
        <v>309</v>
      </c>
      <c r="D174" t="s">
        <v>12669</v>
      </c>
      <c r="F174" s="11">
        <v>0</v>
      </c>
      <c r="G174" t="s">
        <v>12654</v>
      </c>
      <c r="H174" s="11" t="s">
        <v>309</v>
      </c>
      <c r="I174" s="11" t="s">
        <v>311</v>
      </c>
      <c r="K174">
        <v>0</v>
      </c>
      <c r="L174" t="s">
        <v>12654</v>
      </c>
      <c r="M174" t="s">
        <v>297</v>
      </c>
      <c r="N174" t="s">
        <v>307</v>
      </c>
      <c r="P174">
        <v>0</v>
      </c>
      <c r="Q174" t="s">
        <v>12654</v>
      </c>
      <c r="R174" t="s">
        <v>309</v>
      </c>
      <c r="S174" t="s">
        <v>12669</v>
      </c>
      <c r="U174" s="11">
        <v>0</v>
      </c>
      <c r="V174" t="s">
        <v>12654</v>
      </c>
      <c r="W174" s="11" t="s">
        <v>12671</v>
      </c>
      <c r="X174" s="11" t="s">
        <v>313</v>
      </c>
      <c r="Z174">
        <v>1</v>
      </c>
      <c r="AA174" t="s">
        <v>12654</v>
      </c>
      <c r="AB174" t="s">
        <v>284</v>
      </c>
      <c r="AC174" t="s">
        <v>286</v>
      </c>
    </row>
    <row r="175" spans="1:29">
      <c r="A175">
        <v>0</v>
      </c>
      <c r="B175" t="s">
        <v>12654</v>
      </c>
      <c r="C175" t="s">
        <v>309</v>
      </c>
      <c r="D175" t="s">
        <v>12670</v>
      </c>
      <c r="F175" s="11">
        <v>0</v>
      </c>
      <c r="G175" t="s">
        <v>12654</v>
      </c>
      <c r="H175" s="11" t="s">
        <v>12671</v>
      </c>
      <c r="I175" s="11" t="s">
        <v>313</v>
      </c>
      <c r="K175">
        <v>0</v>
      </c>
      <c r="L175" t="s">
        <v>12654</v>
      </c>
      <c r="M175" t="s">
        <v>297</v>
      </c>
      <c r="N175" t="s">
        <v>308</v>
      </c>
      <c r="P175">
        <v>0</v>
      </c>
      <c r="Q175" t="s">
        <v>12654</v>
      </c>
      <c r="R175" t="s">
        <v>309</v>
      </c>
      <c r="S175" t="s">
        <v>12670</v>
      </c>
      <c r="U175">
        <v>0</v>
      </c>
      <c r="V175" t="s">
        <v>12654</v>
      </c>
      <c r="W175" t="s">
        <v>12671</v>
      </c>
      <c r="X175" t="s">
        <v>315</v>
      </c>
      <c r="Z175">
        <v>1</v>
      </c>
      <c r="AA175" t="s">
        <v>12654</v>
      </c>
      <c r="AB175" t="s">
        <v>284</v>
      </c>
      <c r="AC175" t="s">
        <v>290</v>
      </c>
    </row>
    <row r="176" spans="1:29">
      <c r="A176" s="11">
        <v>0</v>
      </c>
      <c r="B176" t="s">
        <v>12654</v>
      </c>
      <c r="C176" s="11" t="s">
        <v>309</v>
      </c>
      <c r="D176" s="11" t="s">
        <v>311</v>
      </c>
      <c r="F176">
        <v>0</v>
      </c>
      <c r="G176" t="s">
        <v>12654</v>
      </c>
      <c r="H176" t="s">
        <v>12671</v>
      </c>
      <c r="I176" t="s">
        <v>315</v>
      </c>
      <c r="K176">
        <v>0</v>
      </c>
      <c r="L176" t="s">
        <v>12654</v>
      </c>
      <c r="M176" t="s">
        <v>297</v>
      </c>
      <c r="N176" t="s">
        <v>12667</v>
      </c>
      <c r="P176" s="11">
        <v>0</v>
      </c>
      <c r="Q176" t="s">
        <v>12654</v>
      </c>
      <c r="R176" s="11" t="s">
        <v>309</v>
      </c>
      <c r="S176" s="11" t="s">
        <v>311</v>
      </c>
      <c r="U176">
        <v>0</v>
      </c>
      <c r="V176" t="s">
        <v>12654</v>
      </c>
      <c r="W176" t="s">
        <v>12671</v>
      </c>
      <c r="X176" t="s">
        <v>316</v>
      </c>
      <c r="Z176">
        <v>1</v>
      </c>
      <c r="AA176" t="s">
        <v>12654</v>
      </c>
      <c r="AB176" t="s">
        <v>297</v>
      </c>
      <c r="AC176" t="s">
        <v>301</v>
      </c>
    </row>
    <row r="177" spans="1:29">
      <c r="A177">
        <v>0</v>
      </c>
      <c r="B177" t="s">
        <v>12654</v>
      </c>
      <c r="C177" t="s">
        <v>12671</v>
      </c>
      <c r="D177" t="s">
        <v>315</v>
      </c>
      <c r="F177">
        <v>0</v>
      </c>
      <c r="G177" t="s">
        <v>12654</v>
      </c>
      <c r="H177" t="s">
        <v>12671</v>
      </c>
      <c r="I177" t="s">
        <v>316</v>
      </c>
      <c r="K177">
        <v>0</v>
      </c>
      <c r="L177" t="s">
        <v>12654</v>
      </c>
      <c r="M177" t="s">
        <v>297</v>
      </c>
      <c r="N177" t="s">
        <v>12668</v>
      </c>
      <c r="P177" s="11">
        <v>0</v>
      </c>
      <c r="Q177" t="s">
        <v>12654</v>
      </c>
      <c r="R177" s="11" t="s">
        <v>12671</v>
      </c>
      <c r="S177" s="11" t="s">
        <v>313</v>
      </c>
      <c r="U177">
        <v>0</v>
      </c>
      <c r="V177" t="s">
        <v>12654</v>
      </c>
      <c r="W177" t="s">
        <v>12671</v>
      </c>
      <c r="X177" t="s">
        <v>317</v>
      </c>
      <c r="Z177">
        <v>1</v>
      </c>
      <c r="AA177" t="s">
        <v>12654</v>
      </c>
      <c r="AB177" t="s">
        <v>297</v>
      </c>
      <c r="AC177" t="s">
        <v>305</v>
      </c>
    </row>
    <row r="178" spans="1:29">
      <c r="A178">
        <v>0</v>
      </c>
      <c r="B178" t="s">
        <v>12654</v>
      </c>
      <c r="C178" t="s">
        <v>12671</v>
      </c>
      <c r="D178" t="s">
        <v>316</v>
      </c>
      <c r="F178">
        <v>0</v>
      </c>
      <c r="G178" t="s">
        <v>12654</v>
      </c>
      <c r="H178" t="s">
        <v>12671</v>
      </c>
      <c r="I178" t="s">
        <v>317</v>
      </c>
      <c r="K178">
        <v>0</v>
      </c>
      <c r="L178" t="s">
        <v>12654</v>
      </c>
      <c r="M178" t="s">
        <v>12671</v>
      </c>
      <c r="N178" t="s">
        <v>315</v>
      </c>
      <c r="P178">
        <v>0</v>
      </c>
      <c r="Q178" t="s">
        <v>12654</v>
      </c>
      <c r="R178" t="s">
        <v>12671</v>
      </c>
      <c r="S178" t="s">
        <v>317</v>
      </c>
      <c r="U178">
        <v>0</v>
      </c>
      <c r="V178" t="s">
        <v>12654</v>
      </c>
      <c r="W178" t="s">
        <v>127</v>
      </c>
      <c r="X178" t="s">
        <v>318</v>
      </c>
      <c r="Z178">
        <v>1</v>
      </c>
      <c r="AA178" t="s">
        <v>12654</v>
      </c>
      <c r="AB178" t="s">
        <v>297</v>
      </c>
      <c r="AC178" t="s">
        <v>308</v>
      </c>
    </row>
    <row r="179" spans="1:29">
      <c r="A179">
        <v>0</v>
      </c>
      <c r="B179" t="s">
        <v>12654</v>
      </c>
      <c r="C179" t="s">
        <v>12671</v>
      </c>
      <c r="D179" t="s">
        <v>317</v>
      </c>
      <c r="F179">
        <v>0</v>
      </c>
      <c r="G179" t="s">
        <v>12654</v>
      </c>
      <c r="H179" t="s">
        <v>127</v>
      </c>
      <c r="I179" t="s">
        <v>319</v>
      </c>
      <c r="K179">
        <v>0</v>
      </c>
      <c r="L179" t="s">
        <v>12654</v>
      </c>
      <c r="M179" t="s">
        <v>12671</v>
      </c>
      <c r="N179" t="s">
        <v>316</v>
      </c>
      <c r="P179">
        <v>0</v>
      </c>
      <c r="Q179" t="s">
        <v>12654</v>
      </c>
      <c r="R179" t="s">
        <v>127</v>
      </c>
      <c r="S179" t="s">
        <v>318</v>
      </c>
      <c r="U179">
        <v>0</v>
      </c>
      <c r="V179" t="s">
        <v>12654</v>
      </c>
      <c r="W179" t="s">
        <v>127</v>
      </c>
      <c r="X179" t="s">
        <v>319</v>
      </c>
      <c r="Z179">
        <v>1</v>
      </c>
      <c r="AA179" t="s">
        <v>12654</v>
      </c>
      <c r="AB179" t="s">
        <v>309</v>
      </c>
      <c r="AC179" t="s">
        <v>12670</v>
      </c>
    </row>
    <row r="180" spans="1:29">
      <c r="A180">
        <v>0</v>
      </c>
      <c r="B180" t="s">
        <v>12654</v>
      </c>
      <c r="C180" t="s">
        <v>127</v>
      </c>
      <c r="D180" t="s">
        <v>321</v>
      </c>
      <c r="F180">
        <v>0</v>
      </c>
      <c r="G180" t="s">
        <v>12654</v>
      </c>
      <c r="H180" t="s">
        <v>127</v>
      </c>
      <c r="I180" t="s">
        <v>321</v>
      </c>
      <c r="K180">
        <v>0</v>
      </c>
      <c r="L180" t="s">
        <v>12654</v>
      </c>
      <c r="M180" t="s">
        <v>127</v>
      </c>
      <c r="N180" t="s">
        <v>319</v>
      </c>
      <c r="P180">
        <v>0</v>
      </c>
      <c r="Q180" t="s">
        <v>12654</v>
      </c>
      <c r="R180" t="s">
        <v>127</v>
      </c>
      <c r="S180" t="s">
        <v>319</v>
      </c>
      <c r="U180">
        <v>0</v>
      </c>
      <c r="V180" t="s">
        <v>12654</v>
      </c>
      <c r="W180" t="s">
        <v>127</v>
      </c>
      <c r="X180" t="s">
        <v>321</v>
      </c>
      <c r="Z180">
        <v>1</v>
      </c>
      <c r="AA180" t="s">
        <v>12654</v>
      </c>
      <c r="AB180" t="s">
        <v>12671</v>
      </c>
      <c r="AC180" t="s">
        <v>315</v>
      </c>
    </row>
    <row r="181" spans="1:29">
      <c r="A181">
        <v>0</v>
      </c>
      <c r="B181" t="s">
        <v>12654</v>
      </c>
      <c r="C181" t="s">
        <v>12673</v>
      </c>
      <c r="D181" t="s">
        <v>322</v>
      </c>
      <c r="F181">
        <v>0</v>
      </c>
      <c r="G181" t="s">
        <v>12654</v>
      </c>
      <c r="H181" t="s">
        <v>12673</v>
      </c>
      <c r="I181" t="s">
        <v>322</v>
      </c>
      <c r="K181">
        <v>0</v>
      </c>
      <c r="L181" t="s">
        <v>12654</v>
      </c>
      <c r="M181" t="s">
        <v>12673</v>
      </c>
      <c r="N181" t="s">
        <v>322</v>
      </c>
      <c r="P181">
        <v>0</v>
      </c>
      <c r="Q181" t="s">
        <v>12654</v>
      </c>
      <c r="R181" t="s">
        <v>127</v>
      </c>
      <c r="S181" t="s">
        <v>12672</v>
      </c>
      <c r="U181">
        <v>0</v>
      </c>
      <c r="V181" t="s">
        <v>12654</v>
      </c>
      <c r="W181" t="s">
        <v>12673</v>
      </c>
      <c r="X181" t="s">
        <v>322</v>
      </c>
      <c r="Z181">
        <v>1</v>
      </c>
      <c r="AA181" t="s">
        <v>12654</v>
      </c>
      <c r="AB181" t="s">
        <v>12671</v>
      </c>
      <c r="AC181" t="s">
        <v>316</v>
      </c>
    </row>
  </sheetData>
  <sortState ref="Z2:AC181">
    <sortCondition descending="1" ref="Z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81" sqref="Y2:Y18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29"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12677</v>
      </c>
      <c r="B2" t="s">
        <v>12679</v>
      </c>
      <c r="C2" t="s">
        <v>12686</v>
      </c>
      <c r="D2" t="s">
        <v>12678</v>
      </c>
      <c r="E2" t="s">
        <v>12684</v>
      </c>
      <c r="F2" t="s">
        <v>12677</v>
      </c>
    </row>
    <row r="3" spans="1:6">
      <c r="A3" t="s">
        <v>12682</v>
      </c>
      <c r="B3" t="s">
        <v>12701</v>
      </c>
      <c r="C3" t="s">
        <v>12691</v>
      </c>
      <c r="D3" t="s">
        <v>12714</v>
      </c>
      <c r="E3" t="s">
        <v>12682</v>
      </c>
      <c r="F3" t="s">
        <v>12678</v>
      </c>
    </row>
    <row r="4" spans="1:6">
      <c r="A4" t="s">
        <v>12698</v>
      </c>
      <c r="B4" t="s">
        <v>12680</v>
      </c>
      <c r="C4" t="s">
        <v>12693</v>
      </c>
      <c r="D4" t="s">
        <v>12680</v>
      </c>
      <c r="E4" t="s">
        <v>12683</v>
      </c>
      <c r="F4" t="s">
        <v>12679</v>
      </c>
    </row>
    <row r="5" spans="1:6">
      <c r="A5" t="s">
        <v>12703</v>
      </c>
      <c r="B5" t="s">
        <v>12677</v>
      </c>
      <c r="C5" t="s">
        <v>12709</v>
      </c>
      <c r="D5" t="s">
        <v>12728</v>
      </c>
      <c r="E5" t="s">
        <v>12679</v>
      </c>
      <c r="F5" t="s">
        <v>12680</v>
      </c>
    </row>
    <row r="6" spans="1:6">
      <c r="A6" t="s">
        <v>12695</v>
      </c>
      <c r="B6" t="s">
        <v>12715</v>
      </c>
      <c r="C6" t="s">
        <v>12687</v>
      </c>
      <c r="D6" t="s">
        <v>12692</v>
      </c>
      <c r="E6" t="s">
        <v>12687</v>
      </c>
      <c r="F6" t="s">
        <v>12681</v>
      </c>
    </row>
    <row r="7" spans="1:6">
      <c r="A7" t="s">
        <v>12681</v>
      </c>
      <c r="B7" t="s">
        <v>12678</v>
      </c>
      <c r="C7" t="s">
        <v>12700</v>
      </c>
      <c r="D7" t="s">
        <v>12690</v>
      </c>
      <c r="E7" t="s">
        <v>12692</v>
      </c>
      <c r="F7" t="s">
        <v>12682</v>
      </c>
    </row>
    <row r="8" spans="1:6">
      <c r="A8" t="s">
        <v>12708</v>
      </c>
      <c r="B8" t="s">
        <v>12684</v>
      </c>
      <c r="C8" t="s">
        <v>12749</v>
      </c>
      <c r="D8" t="s">
        <v>12697</v>
      </c>
      <c r="E8" t="s">
        <v>12723</v>
      </c>
      <c r="F8" t="s">
        <v>12683</v>
      </c>
    </row>
    <row r="9" spans="1:6">
      <c r="A9" t="s">
        <v>12731</v>
      </c>
      <c r="B9" t="s">
        <v>12690</v>
      </c>
      <c r="C9" t="s">
        <v>12698</v>
      </c>
      <c r="D9" t="s">
        <v>12694</v>
      </c>
      <c r="E9" t="s">
        <v>12754</v>
      </c>
      <c r="F9" t="s">
        <v>12684</v>
      </c>
    </row>
    <row r="10" spans="1:6">
      <c r="A10" t="s">
        <v>12725</v>
      </c>
      <c r="B10" t="s">
        <v>12683</v>
      </c>
      <c r="C10" t="s">
        <v>12758</v>
      </c>
      <c r="D10" t="s">
        <v>12689</v>
      </c>
      <c r="E10" t="s">
        <v>12677</v>
      </c>
      <c r="F10" t="s">
        <v>12685</v>
      </c>
    </row>
    <row r="11" spans="1:6">
      <c r="A11" t="s">
        <v>12699</v>
      </c>
      <c r="B11" t="s">
        <v>12691</v>
      </c>
      <c r="C11" t="s">
        <v>12689</v>
      </c>
      <c r="D11" t="s">
        <v>12681</v>
      </c>
      <c r="E11" t="s">
        <v>12688</v>
      </c>
      <c r="F11" t="s">
        <v>12686</v>
      </c>
    </row>
    <row r="12" spans="1:6">
      <c r="A12" t="s">
        <v>12685</v>
      </c>
      <c r="B12" t="s">
        <v>12718</v>
      </c>
      <c r="C12" t="s">
        <v>12681</v>
      </c>
      <c r="D12" t="s">
        <v>12710</v>
      </c>
      <c r="E12" t="s">
        <v>12685</v>
      </c>
      <c r="F12" t="s">
        <v>12687</v>
      </c>
    </row>
    <row r="13" spans="1:6">
      <c r="A13" t="s">
        <v>12696</v>
      </c>
      <c r="B13" t="s">
        <v>12688</v>
      </c>
      <c r="C13" t="s">
        <v>12697</v>
      </c>
      <c r="D13" t="s">
        <v>12762</v>
      </c>
      <c r="E13" t="s">
        <v>12704</v>
      </c>
      <c r="F13" t="s">
        <v>12688</v>
      </c>
    </row>
    <row r="14" spans="1:6">
      <c r="A14" t="s">
        <v>12702</v>
      </c>
      <c r="B14" t="s">
        <v>12685</v>
      </c>
      <c r="C14" t="s">
        <v>12726</v>
      </c>
      <c r="D14" t="s">
        <v>12722</v>
      </c>
      <c r="E14" t="s">
        <v>12746</v>
      </c>
      <c r="F14" t="s">
        <v>12689</v>
      </c>
    </row>
    <row r="15" spans="1:6">
      <c r="A15" t="s">
        <v>12697</v>
      </c>
      <c r="B15" t="s">
        <v>12705</v>
      </c>
      <c r="C15" t="s">
        <v>12678</v>
      </c>
      <c r="D15" t="s">
        <v>12683</v>
      </c>
      <c r="E15" t="s">
        <v>12680</v>
      </c>
      <c r="F15" t="s">
        <v>12690</v>
      </c>
    </row>
    <row r="16" spans="1:6">
      <c r="A16" t="s">
        <v>12736</v>
      </c>
      <c r="B16" t="s">
        <v>12730</v>
      </c>
      <c r="C16" t="s">
        <v>12685</v>
      </c>
      <c r="D16" t="s">
        <v>12702</v>
      </c>
      <c r="E16" t="s">
        <v>12686</v>
      </c>
      <c r="F16" t="s">
        <v>12691</v>
      </c>
    </row>
    <row r="17" spans="1:6">
      <c r="A17" t="s">
        <v>12716</v>
      </c>
      <c r="B17" t="s">
        <v>12748</v>
      </c>
      <c r="C17" t="s">
        <v>12706</v>
      </c>
      <c r="D17" t="s">
        <v>12798</v>
      </c>
      <c r="E17" t="s">
        <v>12755</v>
      </c>
      <c r="F17" t="s">
        <v>12692</v>
      </c>
    </row>
    <row r="18" spans="1:6">
      <c r="A18" t="s">
        <v>12678</v>
      </c>
      <c r="B18" t="s">
        <v>12765</v>
      </c>
      <c r="C18" t="s">
        <v>12786</v>
      </c>
      <c r="D18" t="s">
        <v>12735</v>
      </c>
      <c r="E18" t="s">
        <v>12693</v>
      </c>
      <c r="F18" t="s">
        <v>12693</v>
      </c>
    </row>
    <row r="19" spans="1:6">
      <c r="A19" t="s">
        <v>12688</v>
      </c>
      <c r="B19" t="s">
        <v>12752</v>
      </c>
      <c r="C19" t="s">
        <v>12721</v>
      </c>
      <c r="D19" t="s">
        <v>12737</v>
      </c>
      <c r="E19" t="s">
        <v>12694</v>
      </c>
      <c r="F19" t="s">
        <v>12694</v>
      </c>
    </row>
    <row r="20" spans="1:6">
      <c r="A20" t="s">
        <v>12700</v>
      </c>
      <c r="B20" t="s">
        <v>12753</v>
      </c>
      <c r="C20" t="s">
        <v>12722</v>
      </c>
      <c r="D20" t="s">
        <v>12686</v>
      </c>
      <c r="E20" t="s">
        <v>12719</v>
      </c>
      <c r="F20" t="s">
        <v>12695</v>
      </c>
    </row>
    <row r="21" spans="1:6">
      <c r="A21" t="s">
        <v>12689</v>
      </c>
      <c r="B21" t="s">
        <v>12734</v>
      </c>
      <c r="C21" t="s">
        <v>12683</v>
      </c>
      <c r="D21" t="s">
        <v>12726</v>
      </c>
      <c r="E21" t="s">
        <v>12743</v>
      </c>
      <c r="F21" t="s">
        <v>12696</v>
      </c>
    </row>
    <row r="22" spans="1:6">
      <c r="A22" t="s">
        <v>12710</v>
      </c>
      <c r="B22" t="s">
        <v>12724</v>
      </c>
      <c r="C22" t="s">
        <v>12716</v>
      </c>
      <c r="D22" t="s">
        <v>12687</v>
      </c>
      <c r="E22" t="s">
        <v>12705</v>
      </c>
      <c r="F22" t="s">
        <v>12697</v>
      </c>
    </row>
    <row r="23" spans="1:6">
      <c r="A23" t="s">
        <v>12747</v>
      </c>
      <c r="B23" t="s">
        <v>12739</v>
      </c>
      <c r="C23" t="s">
        <v>12776</v>
      </c>
      <c r="D23" t="s">
        <v>12684</v>
      </c>
      <c r="E23" t="s">
        <v>12690</v>
      </c>
      <c r="F23" t="s">
        <v>12698</v>
      </c>
    </row>
    <row r="24" spans="1:6">
      <c r="A24" t="s">
        <v>12720</v>
      </c>
      <c r="B24" t="s">
        <v>12694</v>
      </c>
      <c r="C24" t="s">
        <v>12802</v>
      </c>
      <c r="D24" t="s">
        <v>12712</v>
      </c>
      <c r="E24" t="s">
        <v>12709</v>
      </c>
      <c r="F24" t="s">
        <v>12699</v>
      </c>
    </row>
    <row r="25" spans="1:6">
      <c r="A25" t="s">
        <v>12763</v>
      </c>
      <c r="B25" t="s">
        <v>12712</v>
      </c>
      <c r="C25" t="s">
        <v>12677</v>
      </c>
      <c r="D25" t="s">
        <v>12718</v>
      </c>
      <c r="E25" t="s">
        <v>12738</v>
      </c>
      <c r="F25" t="s">
        <v>12700</v>
      </c>
    </row>
    <row r="26" spans="1:6">
      <c r="A26" t="s">
        <v>12692</v>
      </c>
      <c r="B26" t="s">
        <v>12780</v>
      </c>
      <c r="C26" t="s">
        <v>12717</v>
      </c>
      <c r="D26" t="s">
        <v>12757</v>
      </c>
      <c r="E26" t="s">
        <v>12678</v>
      </c>
      <c r="F26" t="s">
        <v>12701</v>
      </c>
    </row>
    <row r="27" spans="1:6">
      <c r="A27" t="s">
        <v>12750</v>
      </c>
      <c r="B27" t="s">
        <v>12699</v>
      </c>
      <c r="C27" t="s">
        <v>12741</v>
      </c>
      <c r="D27" t="s">
        <v>12695</v>
      </c>
      <c r="E27" t="s">
        <v>12756</v>
      </c>
      <c r="F27" t="s">
        <v>12702</v>
      </c>
    </row>
    <row r="28" spans="1:6">
      <c r="A28" t="s">
        <v>12732</v>
      </c>
      <c r="B28" t="s">
        <v>12719</v>
      </c>
      <c r="C28" t="s">
        <v>12699</v>
      </c>
      <c r="D28" t="s">
        <v>12713</v>
      </c>
      <c r="E28" t="s">
        <v>12717</v>
      </c>
      <c r="F28" t="s">
        <v>12703</v>
      </c>
    </row>
    <row r="29" spans="1:6">
      <c r="A29" t="s">
        <v>12679</v>
      </c>
      <c r="B29" t="s">
        <v>12727</v>
      </c>
      <c r="C29" t="s">
        <v>12704</v>
      </c>
      <c r="D29" t="s">
        <v>12706</v>
      </c>
      <c r="E29" t="s">
        <v>12740</v>
      </c>
      <c r="F29" t="s">
        <v>12704</v>
      </c>
    </row>
    <row r="30" spans="1:6">
      <c r="A30" t="s">
        <v>12767</v>
      </c>
      <c r="B30" t="s">
        <v>12745</v>
      </c>
      <c r="C30" t="s">
        <v>12707</v>
      </c>
      <c r="D30" t="s">
        <v>12759</v>
      </c>
      <c r="E30" t="s">
        <v>12781</v>
      </c>
      <c r="F30" t="s">
        <v>12705</v>
      </c>
    </row>
    <row r="31" spans="1:6">
      <c r="A31" t="s">
        <v>12769</v>
      </c>
      <c r="B31" t="s">
        <v>12708</v>
      </c>
      <c r="C31" t="s">
        <v>12714</v>
      </c>
      <c r="D31" t="s">
        <v>12811</v>
      </c>
      <c r="E31" t="s">
        <v>12742</v>
      </c>
      <c r="F31" t="s">
        <v>12706</v>
      </c>
    </row>
    <row r="32" spans="1:6">
      <c r="A32" t="s">
        <v>12771</v>
      </c>
      <c r="B32" t="s">
        <v>12751</v>
      </c>
      <c r="C32" t="s">
        <v>12791</v>
      </c>
      <c r="D32" t="s">
        <v>12707</v>
      </c>
      <c r="E32" t="s">
        <v>12706</v>
      </c>
      <c r="F32" t="s">
        <v>12707</v>
      </c>
    </row>
    <row r="33" spans="1:6">
      <c r="A33" t="s">
        <v>12772</v>
      </c>
      <c r="B33" t="s">
        <v>12766</v>
      </c>
      <c r="C33" t="s">
        <v>12818</v>
      </c>
      <c r="D33" t="s">
        <v>12790</v>
      </c>
      <c r="E33" t="s">
        <v>12689</v>
      </c>
      <c r="F33" t="s">
        <v>12708</v>
      </c>
    </row>
    <row r="34" spans="1:6">
      <c r="A34" t="s">
        <v>12737</v>
      </c>
      <c r="B34" t="s">
        <v>12733</v>
      </c>
      <c r="C34" t="s">
        <v>12819</v>
      </c>
      <c r="D34" t="s">
        <v>12682</v>
      </c>
      <c r="E34" t="s">
        <v>12787</v>
      </c>
      <c r="F34" t="s">
        <v>12709</v>
      </c>
    </row>
    <row r="35" spans="1:6">
      <c r="A35" t="s">
        <v>12774</v>
      </c>
      <c r="B35" t="s">
        <v>12702</v>
      </c>
      <c r="C35" t="s">
        <v>12792</v>
      </c>
      <c r="D35" t="s">
        <v>12729</v>
      </c>
      <c r="E35" t="s">
        <v>12806</v>
      </c>
      <c r="F35" t="s">
        <v>12710</v>
      </c>
    </row>
    <row r="36" spans="1:6">
      <c r="A36" t="s">
        <v>12775</v>
      </c>
      <c r="B36" t="s">
        <v>12703</v>
      </c>
      <c r="C36" t="s">
        <v>12820</v>
      </c>
      <c r="D36" t="s">
        <v>12696</v>
      </c>
      <c r="E36" t="s">
        <v>12681</v>
      </c>
      <c r="F36" t="s">
        <v>12711</v>
      </c>
    </row>
    <row r="37" spans="1:6">
      <c r="A37" t="s">
        <v>12738</v>
      </c>
      <c r="B37" t="s">
        <v>12711</v>
      </c>
      <c r="C37" t="s">
        <v>12720</v>
      </c>
      <c r="D37" t="s">
        <v>12822</v>
      </c>
      <c r="E37" t="s">
        <v>12696</v>
      </c>
      <c r="F37" t="s">
        <v>12712</v>
      </c>
    </row>
    <row r="38" spans="1:6">
      <c r="A38" t="s">
        <v>12711</v>
      </c>
      <c r="B38" t="s">
        <v>12803</v>
      </c>
      <c r="C38" t="s">
        <v>12696</v>
      </c>
      <c r="D38" t="s">
        <v>12730</v>
      </c>
      <c r="E38" t="s">
        <v>12823</v>
      </c>
      <c r="F38" t="s">
        <v>12713</v>
      </c>
    </row>
    <row r="39" spans="1:6">
      <c r="A39" t="s">
        <v>12713</v>
      </c>
      <c r="B39" t="s">
        <v>12740</v>
      </c>
      <c r="C39" t="s">
        <v>12793</v>
      </c>
      <c r="D39" t="s">
        <v>12708</v>
      </c>
      <c r="E39" t="s">
        <v>12748</v>
      </c>
      <c r="F39" t="s">
        <v>12714</v>
      </c>
    </row>
    <row r="40" spans="1:6">
      <c r="A40" t="s">
        <v>12707</v>
      </c>
      <c r="B40" t="s">
        <v>12741</v>
      </c>
      <c r="C40" t="s">
        <v>12692</v>
      </c>
      <c r="D40" t="s">
        <v>12794</v>
      </c>
      <c r="E40" t="s">
        <v>12751</v>
      </c>
      <c r="F40" t="s">
        <v>12715</v>
      </c>
    </row>
    <row r="41" spans="1:6">
      <c r="A41" t="s">
        <v>12764</v>
      </c>
      <c r="B41" t="s">
        <v>12695</v>
      </c>
      <c r="C41" t="s">
        <v>12708</v>
      </c>
      <c r="D41" t="s">
        <v>12795</v>
      </c>
      <c r="E41" t="s">
        <v>12825</v>
      </c>
      <c r="F41" t="s">
        <v>12716</v>
      </c>
    </row>
    <row r="42" spans="1:6">
      <c r="A42" t="s">
        <v>12690</v>
      </c>
      <c r="B42" t="s">
        <v>12782</v>
      </c>
      <c r="C42" t="s">
        <v>12794</v>
      </c>
      <c r="D42" t="s">
        <v>12796</v>
      </c>
      <c r="E42" t="s">
        <v>12826</v>
      </c>
      <c r="F42" t="s">
        <v>12717</v>
      </c>
    </row>
    <row r="43" spans="1:6">
      <c r="A43" t="s">
        <v>12733</v>
      </c>
      <c r="B43" t="s">
        <v>12713</v>
      </c>
      <c r="C43" t="s">
        <v>12795</v>
      </c>
      <c r="D43" t="s">
        <v>12766</v>
      </c>
      <c r="E43" t="s">
        <v>12733</v>
      </c>
      <c r="F43" t="s">
        <v>12718</v>
      </c>
    </row>
    <row r="44" spans="1:6">
      <c r="A44" t="s">
        <v>12683</v>
      </c>
      <c r="B44" t="s">
        <v>12743</v>
      </c>
      <c r="C44" t="s">
        <v>12690</v>
      </c>
      <c r="D44" t="s">
        <v>12679</v>
      </c>
      <c r="E44" t="s">
        <v>12701</v>
      </c>
      <c r="F44" t="s">
        <v>12719</v>
      </c>
    </row>
    <row r="45" spans="1:6">
      <c r="A45" t="s">
        <v>12734</v>
      </c>
      <c r="B45" t="s">
        <v>12704</v>
      </c>
      <c r="C45" t="s">
        <v>12732</v>
      </c>
      <c r="D45" t="s">
        <v>12797</v>
      </c>
      <c r="E45" t="s">
        <v>12702</v>
      </c>
      <c r="F45" t="s">
        <v>12720</v>
      </c>
    </row>
    <row r="46" spans="1:6">
      <c r="A46" t="s">
        <v>12735</v>
      </c>
      <c r="B46" t="s">
        <v>12809</v>
      </c>
      <c r="C46" t="s">
        <v>12679</v>
      </c>
      <c r="D46" t="s">
        <v>12752</v>
      </c>
      <c r="E46" t="s">
        <v>12768</v>
      </c>
      <c r="F46" t="s">
        <v>12721</v>
      </c>
    </row>
    <row r="47" spans="1:6">
      <c r="A47" t="s">
        <v>12686</v>
      </c>
      <c r="B47" t="s">
        <v>12681</v>
      </c>
      <c r="C47" t="s">
        <v>12680</v>
      </c>
      <c r="D47" t="s">
        <v>12753</v>
      </c>
      <c r="E47" t="s">
        <v>12697</v>
      </c>
      <c r="F47" t="s">
        <v>12722</v>
      </c>
    </row>
    <row r="48" spans="1:6">
      <c r="A48" t="s">
        <v>12687</v>
      </c>
      <c r="B48" t="s">
        <v>12707</v>
      </c>
      <c r="C48" t="s">
        <v>12702</v>
      </c>
      <c r="D48" t="s">
        <v>12768</v>
      </c>
      <c r="E48" t="s">
        <v>12770</v>
      </c>
      <c r="F48" t="s">
        <v>12723</v>
      </c>
    </row>
    <row r="49" spans="1:6">
      <c r="A49" t="s">
        <v>12693</v>
      </c>
      <c r="B49" t="s">
        <v>12729</v>
      </c>
      <c r="C49" t="s">
        <v>12703</v>
      </c>
      <c r="D49" t="s">
        <v>12770</v>
      </c>
      <c r="E49" t="s">
        <v>12703</v>
      </c>
      <c r="F49" t="s">
        <v>12724</v>
      </c>
    </row>
    <row r="50" spans="1:6">
      <c r="A50" t="s">
        <v>12684</v>
      </c>
      <c r="B50" t="s">
        <v>12692</v>
      </c>
      <c r="C50" t="s">
        <v>12724</v>
      </c>
      <c r="D50" t="s">
        <v>12724</v>
      </c>
      <c r="E50" t="s">
        <v>12773</v>
      </c>
      <c r="F50" t="s">
        <v>12725</v>
      </c>
    </row>
    <row r="51" spans="1:6">
      <c r="A51" t="s">
        <v>12717</v>
      </c>
      <c r="B51" t="s">
        <v>12722</v>
      </c>
      <c r="C51" t="s">
        <v>12799</v>
      </c>
      <c r="D51" t="s">
        <v>12773</v>
      </c>
      <c r="E51" t="s">
        <v>12801</v>
      </c>
      <c r="F51" t="s">
        <v>12726</v>
      </c>
    </row>
    <row r="52" spans="1:6">
      <c r="A52" t="s">
        <v>12694</v>
      </c>
      <c r="B52" t="s">
        <v>12750</v>
      </c>
      <c r="C52" t="s">
        <v>12834</v>
      </c>
      <c r="D52" t="s">
        <v>12736</v>
      </c>
      <c r="E52" t="s">
        <v>12711</v>
      </c>
      <c r="F52" t="s">
        <v>12727</v>
      </c>
    </row>
    <row r="53" spans="1:6">
      <c r="A53" t="s">
        <v>12704</v>
      </c>
      <c r="B53" t="s">
        <v>12764</v>
      </c>
      <c r="C53" t="s">
        <v>12715</v>
      </c>
      <c r="D53" t="s">
        <v>12800</v>
      </c>
      <c r="E53" t="s">
        <v>12777</v>
      </c>
      <c r="F53" t="s">
        <v>12728</v>
      </c>
    </row>
    <row r="54" spans="1:6">
      <c r="A54" t="s">
        <v>12705</v>
      </c>
      <c r="B54" t="s">
        <v>12732</v>
      </c>
      <c r="C54" t="s">
        <v>12835</v>
      </c>
      <c r="D54" t="s">
        <v>12828</v>
      </c>
      <c r="E54" t="s">
        <v>12712</v>
      </c>
      <c r="F54" t="s">
        <v>12729</v>
      </c>
    </row>
    <row r="55" spans="1:6">
      <c r="A55" t="s">
        <v>12706</v>
      </c>
      <c r="B55" t="s">
        <v>12723</v>
      </c>
      <c r="C55" t="s">
        <v>12711</v>
      </c>
      <c r="D55" t="s">
        <v>12830</v>
      </c>
      <c r="E55" t="s">
        <v>12741</v>
      </c>
      <c r="F55" t="s">
        <v>12730</v>
      </c>
    </row>
    <row r="56" spans="1:6">
      <c r="A56" t="s">
        <v>12785</v>
      </c>
      <c r="B56" t="s">
        <v>12735</v>
      </c>
      <c r="C56" t="s">
        <v>12688</v>
      </c>
      <c r="D56" t="s">
        <v>12725</v>
      </c>
      <c r="E56" t="s">
        <v>12695</v>
      </c>
      <c r="F56" t="s">
        <v>12731</v>
      </c>
    </row>
    <row r="57" spans="1:6">
      <c r="A57" t="s">
        <v>12744</v>
      </c>
      <c r="B57" t="s">
        <v>12829</v>
      </c>
      <c r="C57" t="s">
        <v>12694</v>
      </c>
      <c r="D57" t="s">
        <v>12691</v>
      </c>
      <c r="E57" t="s">
        <v>12699</v>
      </c>
      <c r="F57" t="s">
        <v>12732</v>
      </c>
    </row>
    <row r="58" spans="1:6">
      <c r="A58" t="s">
        <v>12808</v>
      </c>
      <c r="B58" t="s">
        <v>12832</v>
      </c>
      <c r="C58" t="s">
        <v>12779</v>
      </c>
      <c r="D58" t="s">
        <v>12776</v>
      </c>
      <c r="E58" t="s">
        <v>12783</v>
      </c>
      <c r="F58" t="s">
        <v>12733</v>
      </c>
    </row>
    <row r="59" spans="1:6">
      <c r="A59" t="s">
        <v>12759</v>
      </c>
      <c r="B59" t="s">
        <v>12716</v>
      </c>
      <c r="C59" t="s">
        <v>12712</v>
      </c>
      <c r="D59" t="s">
        <v>12711</v>
      </c>
      <c r="E59" t="s">
        <v>12713</v>
      </c>
      <c r="F59" t="s">
        <v>12734</v>
      </c>
    </row>
    <row r="60" spans="1:6">
      <c r="A60" t="s">
        <v>12760</v>
      </c>
      <c r="B60" t="s">
        <v>12709</v>
      </c>
      <c r="C60" t="s">
        <v>12757</v>
      </c>
      <c r="D60" t="s">
        <v>12739</v>
      </c>
      <c r="E60" t="s">
        <v>12842</v>
      </c>
      <c r="F60" t="s">
        <v>12735</v>
      </c>
    </row>
    <row r="61" spans="1:6">
      <c r="A61" t="s">
        <v>12745</v>
      </c>
      <c r="B61" t="s">
        <v>12836</v>
      </c>
      <c r="C61" t="s">
        <v>12838</v>
      </c>
      <c r="D61" t="s">
        <v>12677</v>
      </c>
      <c r="E61" t="s">
        <v>12727</v>
      </c>
      <c r="F61" t="s">
        <v>12736</v>
      </c>
    </row>
    <row r="62" spans="1:6">
      <c r="A62" t="s">
        <v>12815</v>
      </c>
      <c r="B62" t="s">
        <v>12755</v>
      </c>
      <c r="C62" t="s">
        <v>12695</v>
      </c>
      <c r="D62" t="s">
        <v>12688</v>
      </c>
      <c r="E62" t="s">
        <v>12784</v>
      </c>
      <c r="F62" t="s">
        <v>12737</v>
      </c>
    </row>
    <row r="63" spans="1:6">
      <c r="A63" t="s">
        <v>12729</v>
      </c>
      <c r="B63" t="s">
        <v>12693</v>
      </c>
      <c r="C63" t="s">
        <v>12804</v>
      </c>
      <c r="D63" t="s">
        <v>12717</v>
      </c>
      <c r="E63" t="s">
        <v>12700</v>
      </c>
      <c r="F63" t="s">
        <v>12738</v>
      </c>
    </row>
    <row r="64" spans="1:6">
      <c r="A64" t="s">
        <v>12821</v>
      </c>
      <c r="B64" t="s">
        <v>12756</v>
      </c>
      <c r="C64" t="s">
        <v>12782</v>
      </c>
      <c r="D64" t="s">
        <v>12778</v>
      </c>
      <c r="E64" t="s">
        <v>12845</v>
      </c>
      <c r="F64" t="s">
        <v>12739</v>
      </c>
    </row>
    <row r="65" spans="1:6">
      <c r="A65" t="s">
        <v>12721</v>
      </c>
      <c r="B65" t="s">
        <v>12777</v>
      </c>
      <c r="C65" t="s">
        <v>12742</v>
      </c>
      <c r="D65" t="s">
        <v>12840</v>
      </c>
      <c r="E65" t="s">
        <v>12744</v>
      </c>
      <c r="F65" t="s">
        <v>12740</v>
      </c>
    </row>
    <row r="66" spans="1:6">
      <c r="A66" t="s">
        <v>12730</v>
      </c>
      <c r="B66" t="s">
        <v>12778</v>
      </c>
      <c r="C66" t="s">
        <v>12841</v>
      </c>
      <c r="D66" t="s">
        <v>12742</v>
      </c>
      <c r="E66" t="s">
        <v>12789</v>
      </c>
      <c r="F66" t="s">
        <v>12741</v>
      </c>
    </row>
    <row r="67" spans="1:6">
      <c r="A67" t="s">
        <v>12722</v>
      </c>
      <c r="B67" t="s">
        <v>12779</v>
      </c>
      <c r="C67" t="s">
        <v>12728</v>
      </c>
      <c r="D67" t="s">
        <v>12719</v>
      </c>
      <c r="E67" t="s">
        <v>12810</v>
      </c>
      <c r="F67" t="s">
        <v>12742</v>
      </c>
    </row>
    <row r="68" spans="1:6">
      <c r="A68" t="s">
        <v>12796</v>
      </c>
      <c r="B68" t="s">
        <v>12757</v>
      </c>
      <c r="C68" t="s">
        <v>12784</v>
      </c>
      <c r="D68" t="s">
        <v>12727</v>
      </c>
      <c r="E68" t="s">
        <v>12710</v>
      </c>
      <c r="F68" t="s">
        <v>12743</v>
      </c>
    </row>
    <row r="69" spans="1:6">
      <c r="A69" t="s">
        <v>12751</v>
      </c>
      <c r="B69" t="s">
        <v>12805</v>
      </c>
      <c r="C69" t="s">
        <v>12785</v>
      </c>
      <c r="D69" t="s">
        <v>12705</v>
      </c>
      <c r="E69" t="s">
        <v>12760</v>
      </c>
      <c r="F69" t="s">
        <v>12744</v>
      </c>
    </row>
    <row r="70" spans="1:6">
      <c r="A70" t="s">
        <v>12824</v>
      </c>
      <c r="B70" t="s">
        <v>12783</v>
      </c>
      <c r="C70" t="s">
        <v>12846</v>
      </c>
      <c r="D70" t="s">
        <v>12744</v>
      </c>
      <c r="E70" t="s">
        <v>12761</v>
      </c>
      <c r="F70" t="s">
        <v>12745</v>
      </c>
    </row>
    <row r="71" spans="1:6">
      <c r="A71" t="s">
        <v>12723</v>
      </c>
      <c r="B71" t="s">
        <v>12843</v>
      </c>
      <c r="C71" t="s">
        <v>12789</v>
      </c>
      <c r="D71" t="s">
        <v>12788</v>
      </c>
      <c r="E71" t="s">
        <v>12707</v>
      </c>
      <c r="F71" t="s">
        <v>12746</v>
      </c>
    </row>
    <row r="72" spans="1:6">
      <c r="A72" t="s">
        <v>12701</v>
      </c>
      <c r="B72" t="s">
        <v>12728</v>
      </c>
      <c r="C72" t="s">
        <v>12849</v>
      </c>
      <c r="D72" t="s">
        <v>12807</v>
      </c>
      <c r="E72" t="s">
        <v>12790</v>
      </c>
      <c r="F72" t="s">
        <v>12747</v>
      </c>
    </row>
    <row r="73" spans="1:6">
      <c r="A73" t="s">
        <v>12797</v>
      </c>
      <c r="B73" t="s">
        <v>12706</v>
      </c>
      <c r="C73" t="s">
        <v>12710</v>
      </c>
      <c r="D73" t="s">
        <v>12747</v>
      </c>
      <c r="E73" t="s">
        <v>12813</v>
      </c>
      <c r="F73" t="s">
        <v>12748</v>
      </c>
    </row>
    <row r="74" spans="1:6">
      <c r="A74" t="s">
        <v>12680</v>
      </c>
      <c r="B74" t="s">
        <v>12700</v>
      </c>
      <c r="C74" t="s">
        <v>12850</v>
      </c>
      <c r="D74" t="s">
        <v>12855</v>
      </c>
      <c r="E74" t="s">
        <v>12714</v>
      </c>
      <c r="F74" t="s">
        <v>12749</v>
      </c>
    </row>
    <row r="75" spans="1:6">
      <c r="A75" t="s">
        <v>12768</v>
      </c>
      <c r="B75" t="s">
        <v>12689</v>
      </c>
      <c r="C75" t="s">
        <v>12761</v>
      </c>
      <c r="D75" t="s">
        <v>12856</v>
      </c>
      <c r="E75" t="s">
        <v>12851</v>
      </c>
      <c r="F75" t="s">
        <v>12750</v>
      </c>
    </row>
    <row r="76" spans="1:6">
      <c r="A76" t="s">
        <v>12770</v>
      </c>
      <c r="B76" t="s">
        <v>12787</v>
      </c>
      <c r="C76" t="s">
        <v>12746</v>
      </c>
      <c r="D76" t="s">
        <v>12793</v>
      </c>
      <c r="E76" t="s">
        <v>12762</v>
      </c>
      <c r="F76" t="s">
        <v>12751</v>
      </c>
    </row>
    <row r="77" spans="1:6">
      <c r="A77" t="s">
        <v>12724</v>
      </c>
      <c r="B77" t="s">
        <v>12744</v>
      </c>
      <c r="C77" t="s">
        <v>12854</v>
      </c>
      <c r="D77" t="s">
        <v>12823</v>
      </c>
      <c r="E77" t="s">
        <v>12817</v>
      </c>
      <c r="F77" t="s">
        <v>12752</v>
      </c>
    </row>
    <row r="78" spans="1:6">
      <c r="A78" t="s">
        <v>12773</v>
      </c>
      <c r="B78" t="s">
        <v>12788</v>
      </c>
      <c r="C78" t="s">
        <v>12730</v>
      </c>
      <c r="D78" t="s">
        <v>12763</v>
      </c>
      <c r="E78" t="s">
        <v>12791</v>
      </c>
      <c r="F78" t="s">
        <v>12753</v>
      </c>
    </row>
    <row r="79" spans="1:6">
      <c r="A79" t="s">
        <v>12799</v>
      </c>
      <c r="B79" t="s">
        <v>12760</v>
      </c>
      <c r="C79" t="s">
        <v>12823</v>
      </c>
      <c r="D79" t="s">
        <v>12748</v>
      </c>
      <c r="E79" t="s">
        <v>12721</v>
      </c>
      <c r="F79" t="s">
        <v>12754</v>
      </c>
    </row>
    <row r="80" spans="1:6">
      <c r="A80" t="s">
        <v>12827</v>
      </c>
      <c r="B80" t="s">
        <v>12761</v>
      </c>
      <c r="C80" t="s">
        <v>12763</v>
      </c>
      <c r="D80" t="s">
        <v>12749</v>
      </c>
      <c r="E80" t="s">
        <v>12730</v>
      </c>
      <c r="F80" t="s">
        <v>12755</v>
      </c>
    </row>
    <row r="81" spans="1:6">
      <c r="A81" t="s">
        <v>12800</v>
      </c>
      <c r="B81" t="s">
        <v>12812</v>
      </c>
      <c r="C81" t="s">
        <v>12748</v>
      </c>
      <c r="D81" t="s">
        <v>12750</v>
      </c>
      <c r="E81" t="s">
        <v>12763</v>
      </c>
      <c r="F81" t="s">
        <v>12756</v>
      </c>
    </row>
    <row r="82" spans="1:6">
      <c r="A82" t="s">
        <v>12831</v>
      </c>
      <c r="B82" t="s">
        <v>12813</v>
      </c>
      <c r="C82" t="s">
        <v>12750</v>
      </c>
      <c r="D82" t="s">
        <v>12764</v>
      </c>
      <c r="E82" t="s">
        <v>12749</v>
      </c>
      <c r="F82" t="s">
        <v>12757</v>
      </c>
    </row>
    <row r="83" spans="1:6">
      <c r="A83" t="s">
        <v>12833</v>
      </c>
      <c r="B83" t="s">
        <v>12682</v>
      </c>
      <c r="C83" t="s">
        <v>12764</v>
      </c>
      <c r="D83" t="s">
        <v>12765</v>
      </c>
      <c r="E83" t="s">
        <v>12708</v>
      </c>
      <c r="F83" t="s">
        <v>12758</v>
      </c>
    </row>
    <row r="84" spans="1:6">
      <c r="A84" t="s">
        <v>12709</v>
      </c>
      <c r="B84" t="s">
        <v>12814</v>
      </c>
      <c r="C84" t="s">
        <v>12765</v>
      </c>
      <c r="D84" t="s">
        <v>12731</v>
      </c>
      <c r="E84" t="s">
        <v>12794</v>
      </c>
      <c r="F84" t="s">
        <v>12759</v>
      </c>
    </row>
    <row r="85" spans="1:6">
      <c r="A85" t="s">
        <v>12801</v>
      </c>
      <c r="B85" t="s">
        <v>12852</v>
      </c>
      <c r="C85" t="s">
        <v>12796</v>
      </c>
      <c r="D85" t="s">
        <v>12751</v>
      </c>
      <c r="E85" t="s">
        <v>12722</v>
      </c>
      <c r="F85" t="s">
        <v>12760</v>
      </c>
    </row>
    <row r="86" spans="1:6">
      <c r="A86" t="s">
        <v>12726</v>
      </c>
      <c r="B86" t="s">
        <v>12816</v>
      </c>
      <c r="C86" t="s">
        <v>12731</v>
      </c>
      <c r="D86" t="s">
        <v>12824</v>
      </c>
      <c r="E86" t="s">
        <v>12795</v>
      </c>
      <c r="F86" t="s">
        <v>12761</v>
      </c>
    </row>
    <row r="87" spans="1:6">
      <c r="A87" t="s">
        <v>12691</v>
      </c>
      <c r="B87" t="s">
        <v>12720</v>
      </c>
      <c r="C87" t="s">
        <v>12751</v>
      </c>
      <c r="D87" t="s">
        <v>12732</v>
      </c>
      <c r="E87" t="s">
        <v>12750</v>
      </c>
      <c r="F87" t="s">
        <v>12762</v>
      </c>
    </row>
    <row r="88" spans="1:6">
      <c r="A88" t="s">
        <v>12837</v>
      </c>
      <c r="B88" t="s">
        <v>12721</v>
      </c>
      <c r="C88" t="s">
        <v>12824</v>
      </c>
      <c r="D88" t="s">
        <v>12825</v>
      </c>
      <c r="E88" t="s">
        <v>12764</v>
      </c>
      <c r="F88" t="s">
        <v>12763</v>
      </c>
    </row>
    <row r="89" spans="1:6">
      <c r="A89" t="s">
        <v>12739</v>
      </c>
      <c r="B89" t="s">
        <v>12696</v>
      </c>
      <c r="C89" t="s">
        <v>12825</v>
      </c>
      <c r="D89" t="s">
        <v>12826</v>
      </c>
      <c r="E89" t="s">
        <v>12765</v>
      </c>
      <c r="F89" t="s">
        <v>12764</v>
      </c>
    </row>
    <row r="90" spans="1:6">
      <c r="A90" t="s">
        <v>12756</v>
      </c>
      <c r="B90" t="s">
        <v>12823</v>
      </c>
      <c r="C90" t="s">
        <v>12826</v>
      </c>
      <c r="D90" t="s">
        <v>12733</v>
      </c>
      <c r="E90" t="s">
        <v>12796</v>
      </c>
      <c r="F90" t="s">
        <v>12765</v>
      </c>
    </row>
    <row r="91" spans="1:6">
      <c r="A91" t="s">
        <v>12777</v>
      </c>
      <c r="B91" t="s">
        <v>12763</v>
      </c>
      <c r="C91" t="s">
        <v>12766</v>
      </c>
      <c r="D91" t="s">
        <v>12723</v>
      </c>
      <c r="E91" t="s">
        <v>12731</v>
      </c>
      <c r="F91" t="s">
        <v>12766</v>
      </c>
    </row>
    <row r="92" spans="1:6">
      <c r="A92" t="s">
        <v>12778</v>
      </c>
      <c r="B92" t="s">
        <v>12749</v>
      </c>
      <c r="C92" t="s">
        <v>12733</v>
      </c>
      <c r="D92" t="s">
        <v>12701</v>
      </c>
      <c r="E92" t="s">
        <v>12824</v>
      </c>
      <c r="F92" t="s">
        <v>12767</v>
      </c>
    </row>
    <row r="93" spans="1:6">
      <c r="A93" t="s">
        <v>12779</v>
      </c>
      <c r="B93" t="s">
        <v>12794</v>
      </c>
      <c r="C93" t="s">
        <v>12723</v>
      </c>
      <c r="D93" t="s">
        <v>12767</v>
      </c>
      <c r="E93" t="s">
        <v>12732</v>
      </c>
      <c r="F93" t="s">
        <v>12768</v>
      </c>
    </row>
    <row r="94" spans="1:6">
      <c r="A94" t="s">
        <v>12712</v>
      </c>
      <c r="B94" t="s">
        <v>12795</v>
      </c>
      <c r="C94" t="s">
        <v>12701</v>
      </c>
      <c r="D94" t="s">
        <v>12769</v>
      </c>
      <c r="E94" t="s">
        <v>12766</v>
      </c>
      <c r="F94" t="s">
        <v>12769</v>
      </c>
    </row>
    <row r="95" spans="1:6">
      <c r="A95" t="s">
        <v>12740</v>
      </c>
      <c r="B95" t="s">
        <v>12796</v>
      </c>
      <c r="C95" t="s">
        <v>12797</v>
      </c>
      <c r="D95" t="s">
        <v>12703</v>
      </c>
      <c r="E95" t="s">
        <v>12797</v>
      </c>
      <c r="F95" t="s">
        <v>12770</v>
      </c>
    </row>
    <row r="96" spans="1:6">
      <c r="A96" t="s">
        <v>12781</v>
      </c>
      <c r="B96" t="s">
        <v>12731</v>
      </c>
      <c r="C96" t="s">
        <v>12767</v>
      </c>
      <c r="D96" t="s">
        <v>12734</v>
      </c>
      <c r="E96" t="s">
        <v>12767</v>
      </c>
      <c r="F96" t="s">
        <v>12771</v>
      </c>
    </row>
    <row r="97" spans="1:6">
      <c r="A97" t="s">
        <v>12804</v>
      </c>
      <c r="B97" t="s">
        <v>12824</v>
      </c>
      <c r="C97" t="s">
        <v>12752</v>
      </c>
      <c r="D97" t="s">
        <v>12771</v>
      </c>
      <c r="E97" t="s">
        <v>12752</v>
      </c>
      <c r="F97" t="s">
        <v>12772</v>
      </c>
    </row>
    <row r="98" spans="1:6">
      <c r="A98" t="s">
        <v>12839</v>
      </c>
      <c r="B98" t="s">
        <v>12825</v>
      </c>
      <c r="C98" t="s">
        <v>12753</v>
      </c>
      <c r="D98" t="s">
        <v>12772</v>
      </c>
      <c r="E98" t="s">
        <v>12753</v>
      </c>
      <c r="F98" t="s">
        <v>12773</v>
      </c>
    </row>
    <row r="99" spans="1:6">
      <c r="A99" t="s">
        <v>12742</v>
      </c>
      <c r="B99" t="s">
        <v>12826</v>
      </c>
      <c r="C99" t="s">
        <v>12768</v>
      </c>
      <c r="D99" t="s">
        <v>12799</v>
      </c>
      <c r="E99" t="s">
        <v>12769</v>
      </c>
      <c r="F99" t="s">
        <v>12774</v>
      </c>
    </row>
    <row r="100" spans="1:6">
      <c r="A100" t="s">
        <v>12805</v>
      </c>
      <c r="B100" t="s">
        <v>12797</v>
      </c>
      <c r="C100" t="s">
        <v>12769</v>
      </c>
      <c r="D100" t="s">
        <v>12827</v>
      </c>
      <c r="E100" t="s">
        <v>12798</v>
      </c>
      <c r="F100" t="s">
        <v>12775</v>
      </c>
    </row>
    <row r="101" spans="1:6">
      <c r="A101" t="s">
        <v>12783</v>
      </c>
      <c r="B101" t="s">
        <v>12767</v>
      </c>
      <c r="C101" t="s">
        <v>12770</v>
      </c>
      <c r="D101" t="s">
        <v>12829</v>
      </c>
      <c r="E101" t="s">
        <v>12734</v>
      </c>
      <c r="F101" t="s">
        <v>12776</v>
      </c>
    </row>
    <row r="102" spans="1:6">
      <c r="A102" t="s">
        <v>12727</v>
      </c>
      <c r="B102" t="s">
        <v>12768</v>
      </c>
      <c r="C102" t="s">
        <v>12798</v>
      </c>
      <c r="D102" t="s">
        <v>12754</v>
      </c>
      <c r="E102" t="s">
        <v>12724</v>
      </c>
      <c r="F102" t="s">
        <v>12777</v>
      </c>
    </row>
    <row r="103" spans="1:6">
      <c r="A103" t="s">
        <v>12844</v>
      </c>
      <c r="B103" t="s">
        <v>12769</v>
      </c>
      <c r="C103" t="s">
        <v>12734</v>
      </c>
      <c r="D103" t="s">
        <v>12774</v>
      </c>
      <c r="E103" t="s">
        <v>12735</v>
      </c>
      <c r="F103" t="s">
        <v>12778</v>
      </c>
    </row>
    <row r="104" spans="1:6">
      <c r="A104" t="s">
        <v>12784</v>
      </c>
      <c r="B104" t="s">
        <v>12697</v>
      </c>
      <c r="C104" t="s">
        <v>12735</v>
      </c>
      <c r="D104" t="s">
        <v>12831</v>
      </c>
      <c r="E104" t="s">
        <v>12771</v>
      </c>
      <c r="F104" t="s">
        <v>12779</v>
      </c>
    </row>
    <row r="105" spans="1:6">
      <c r="A105" t="s">
        <v>12788</v>
      </c>
      <c r="B105" t="s">
        <v>12770</v>
      </c>
      <c r="C105" t="s">
        <v>12771</v>
      </c>
      <c r="D105" t="s">
        <v>12775</v>
      </c>
      <c r="E105" t="s">
        <v>12772</v>
      </c>
      <c r="F105" t="s">
        <v>12780</v>
      </c>
    </row>
    <row r="106" spans="1:6">
      <c r="A106" t="s">
        <v>12807</v>
      </c>
      <c r="B106" t="s">
        <v>12798</v>
      </c>
      <c r="C106" t="s">
        <v>12772</v>
      </c>
      <c r="D106" t="s">
        <v>12832</v>
      </c>
      <c r="E106" t="s">
        <v>12799</v>
      </c>
      <c r="F106" t="s">
        <v>12781</v>
      </c>
    </row>
    <row r="107" spans="1:6">
      <c r="A107" t="s">
        <v>12847</v>
      </c>
      <c r="B107" t="s">
        <v>12771</v>
      </c>
      <c r="C107" t="s">
        <v>12773</v>
      </c>
      <c r="D107" t="s">
        <v>12833</v>
      </c>
      <c r="E107" t="s">
        <v>12827</v>
      </c>
      <c r="F107" t="s">
        <v>12782</v>
      </c>
    </row>
    <row r="108" spans="1:6">
      <c r="A108" t="s">
        <v>12789</v>
      </c>
      <c r="B108" t="s">
        <v>12772</v>
      </c>
      <c r="C108" t="s">
        <v>12827</v>
      </c>
      <c r="D108" t="s">
        <v>12834</v>
      </c>
      <c r="E108" t="s">
        <v>12736</v>
      </c>
      <c r="F108" t="s">
        <v>12783</v>
      </c>
    </row>
    <row r="109" spans="1:6">
      <c r="A109" t="s">
        <v>12848</v>
      </c>
      <c r="B109" t="s">
        <v>12773</v>
      </c>
      <c r="C109" t="s">
        <v>12736</v>
      </c>
      <c r="D109" t="s">
        <v>12715</v>
      </c>
      <c r="E109" t="s">
        <v>12737</v>
      </c>
      <c r="F109" t="s">
        <v>12784</v>
      </c>
    </row>
    <row r="110" spans="1:6">
      <c r="A110" t="s">
        <v>12810</v>
      </c>
      <c r="B110" t="s">
        <v>12799</v>
      </c>
      <c r="C110" t="s">
        <v>12737</v>
      </c>
      <c r="D110" t="s">
        <v>12716</v>
      </c>
      <c r="E110" t="s">
        <v>12800</v>
      </c>
      <c r="F110" t="s">
        <v>12785</v>
      </c>
    </row>
    <row r="111" spans="1:6">
      <c r="A111" t="s">
        <v>12761</v>
      </c>
      <c r="B111" t="s">
        <v>12827</v>
      </c>
      <c r="C111" t="s">
        <v>12800</v>
      </c>
      <c r="D111" t="s">
        <v>12709</v>
      </c>
      <c r="E111" t="s">
        <v>12828</v>
      </c>
      <c r="F111" t="s">
        <v>12786</v>
      </c>
    </row>
    <row r="112" spans="1:6">
      <c r="A112" t="s">
        <v>12812</v>
      </c>
      <c r="B112" t="s">
        <v>12736</v>
      </c>
      <c r="C112" t="s">
        <v>12828</v>
      </c>
      <c r="D112" t="s">
        <v>12801</v>
      </c>
      <c r="E112" t="s">
        <v>12829</v>
      </c>
      <c r="F112" t="s">
        <v>12787</v>
      </c>
    </row>
    <row r="113" spans="1:6">
      <c r="A113" t="s">
        <v>12814</v>
      </c>
      <c r="B113" t="s">
        <v>12737</v>
      </c>
      <c r="C113" t="s">
        <v>12829</v>
      </c>
      <c r="D113" t="s">
        <v>12738</v>
      </c>
      <c r="E113" t="s">
        <v>12830</v>
      </c>
      <c r="F113" t="s">
        <v>12788</v>
      </c>
    </row>
    <row r="114" spans="1:6">
      <c r="A114" t="s">
        <v>12816</v>
      </c>
      <c r="B114" t="s">
        <v>12800</v>
      </c>
      <c r="C114" t="s">
        <v>12754</v>
      </c>
      <c r="D114" t="s">
        <v>12835</v>
      </c>
      <c r="E114" t="s">
        <v>12774</v>
      </c>
      <c r="F114" t="s">
        <v>12789</v>
      </c>
    </row>
    <row r="115" spans="1:6">
      <c r="A115" t="s">
        <v>12853</v>
      </c>
      <c r="B115" t="s">
        <v>12828</v>
      </c>
      <c r="C115" t="s">
        <v>12830</v>
      </c>
      <c r="D115" t="s">
        <v>12836</v>
      </c>
      <c r="E115" t="s">
        <v>12831</v>
      </c>
      <c r="F115" t="s">
        <v>12790</v>
      </c>
    </row>
    <row r="116" spans="1:6">
      <c r="A116" t="s">
        <v>12817</v>
      </c>
      <c r="B116" t="s">
        <v>12754</v>
      </c>
      <c r="C116" t="s">
        <v>12774</v>
      </c>
      <c r="D116" t="s">
        <v>12837</v>
      </c>
      <c r="E116" t="s">
        <v>12775</v>
      </c>
      <c r="F116" t="s">
        <v>12791</v>
      </c>
    </row>
    <row r="117" spans="1:6">
      <c r="A117" t="s">
        <v>12792</v>
      </c>
      <c r="B117" t="s">
        <v>12830</v>
      </c>
      <c r="C117" t="s">
        <v>12831</v>
      </c>
      <c r="D117" t="s">
        <v>12698</v>
      </c>
      <c r="E117" t="s">
        <v>12832</v>
      </c>
      <c r="F117" t="s">
        <v>12792</v>
      </c>
    </row>
    <row r="118" spans="1:6">
      <c r="A118" t="s">
        <v>12823</v>
      </c>
      <c r="B118" t="s">
        <v>12774</v>
      </c>
      <c r="C118" t="s">
        <v>12775</v>
      </c>
      <c r="D118" t="s">
        <v>12755</v>
      </c>
      <c r="E118" t="s">
        <v>12833</v>
      </c>
      <c r="F118" t="s">
        <v>12793</v>
      </c>
    </row>
    <row r="119" spans="1:6">
      <c r="A119" t="s">
        <v>12748</v>
      </c>
      <c r="B119" t="s">
        <v>12831</v>
      </c>
      <c r="C119" t="s">
        <v>12832</v>
      </c>
      <c r="D119" t="s">
        <v>12802</v>
      </c>
      <c r="E119" t="s">
        <v>12834</v>
      </c>
      <c r="F119" t="s">
        <v>12794</v>
      </c>
    </row>
    <row r="120" spans="1:6">
      <c r="A120" t="s">
        <v>12749</v>
      </c>
      <c r="B120" t="s">
        <v>12775</v>
      </c>
      <c r="C120" t="s">
        <v>12833</v>
      </c>
      <c r="D120" t="s">
        <v>12693</v>
      </c>
      <c r="E120" t="s">
        <v>12715</v>
      </c>
      <c r="F120" t="s">
        <v>12795</v>
      </c>
    </row>
    <row r="121" spans="1:6">
      <c r="A121" t="s">
        <v>12794</v>
      </c>
      <c r="B121" t="s">
        <v>12833</v>
      </c>
      <c r="C121" t="s">
        <v>12725</v>
      </c>
      <c r="D121" t="s">
        <v>12756</v>
      </c>
      <c r="E121" t="s">
        <v>12725</v>
      </c>
      <c r="F121" t="s">
        <v>12796</v>
      </c>
    </row>
    <row r="122" spans="1:6">
      <c r="A122" t="s">
        <v>12795</v>
      </c>
      <c r="B122" t="s">
        <v>12834</v>
      </c>
      <c r="C122" t="s">
        <v>12801</v>
      </c>
      <c r="D122" t="s">
        <v>12777</v>
      </c>
      <c r="E122" t="s">
        <v>12716</v>
      </c>
      <c r="F122" t="s">
        <v>12797</v>
      </c>
    </row>
    <row r="123" spans="1:6">
      <c r="A123" t="s">
        <v>12765</v>
      </c>
      <c r="B123" t="s">
        <v>12725</v>
      </c>
      <c r="C123" t="s">
        <v>12738</v>
      </c>
      <c r="D123" t="s">
        <v>12779</v>
      </c>
      <c r="E123" t="s">
        <v>12726</v>
      </c>
      <c r="F123" t="s">
        <v>12798</v>
      </c>
    </row>
    <row r="124" spans="1:6">
      <c r="A124" t="s">
        <v>12825</v>
      </c>
      <c r="B124" t="s">
        <v>12686</v>
      </c>
      <c r="C124" t="s">
        <v>12836</v>
      </c>
      <c r="D124" t="s">
        <v>12803</v>
      </c>
      <c r="E124" t="s">
        <v>12835</v>
      </c>
      <c r="F124" t="s">
        <v>12799</v>
      </c>
    </row>
    <row r="125" spans="1:6">
      <c r="A125" t="s">
        <v>12826</v>
      </c>
      <c r="B125" t="s">
        <v>12801</v>
      </c>
      <c r="C125" t="s">
        <v>12837</v>
      </c>
      <c r="D125" t="s">
        <v>12740</v>
      </c>
      <c r="E125" t="s">
        <v>12691</v>
      </c>
      <c r="F125" t="s">
        <v>12800</v>
      </c>
    </row>
    <row r="126" spans="1:6">
      <c r="A126" t="s">
        <v>12766</v>
      </c>
      <c r="B126" t="s">
        <v>12726</v>
      </c>
      <c r="C126" t="s">
        <v>12755</v>
      </c>
      <c r="D126" t="s">
        <v>12741</v>
      </c>
      <c r="E126" t="s">
        <v>12836</v>
      </c>
      <c r="F126" t="s">
        <v>12801</v>
      </c>
    </row>
    <row r="127" spans="1:6">
      <c r="A127" t="s">
        <v>12752</v>
      </c>
      <c r="B127" t="s">
        <v>12738</v>
      </c>
      <c r="C127" t="s">
        <v>12739</v>
      </c>
      <c r="D127" t="s">
        <v>12780</v>
      </c>
      <c r="E127" t="s">
        <v>12837</v>
      </c>
      <c r="F127" t="s">
        <v>12802</v>
      </c>
    </row>
    <row r="128" spans="1:6">
      <c r="A128" t="s">
        <v>12753</v>
      </c>
      <c r="B128" t="s">
        <v>12835</v>
      </c>
      <c r="C128" t="s">
        <v>12756</v>
      </c>
      <c r="D128" t="s">
        <v>12838</v>
      </c>
      <c r="E128" t="s">
        <v>12698</v>
      </c>
      <c r="F128" t="s">
        <v>12803</v>
      </c>
    </row>
    <row r="129" spans="1:6">
      <c r="A129" t="s">
        <v>12798</v>
      </c>
      <c r="B129" t="s">
        <v>12837</v>
      </c>
      <c r="C129" t="s">
        <v>12684</v>
      </c>
      <c r="D129" t="s">
        <v>12781</v>
      </c>
      <c r="E129" t="s">
        <v>12776</v>
      </c>
      <c r="F129" t="s">
        <v>12804</v>
      </c>
    </row>
    <row r="130" spans="1:6">
      <c r="A130" t="s">
        <v>12828</v>
      </c>
      <c r="B130" t="s">
        <v>12698</v>
      </c>
      <c r="C130" t="s">
        <v>12777</v>
      </c>
      <c r="D130" t="s">
        <v>12804</v>
      </c>
      <c r="E130" t="s">
        <v>12802</v>
      </c>
      <c r="F130" t="s">
        <v>12805</v>
      </c>
    </row>
    <row r="131" spans="1:6">
      <c r="A131" t="s">
        <v>12829</v>
      </c>
      <c r="B131" t="s">
        <v>12776</v>
      </c>
      <c r="C131" t="s">
        <v>12778</v>
      </c>
      <c r="D131" t="s">
        <v>12782</v>
      </c>
      <c r="E131" t="s">
        <v>12739</v>
      </c>
      <c r="F131" t="s">
        <v>12806</v>
      </c>
    </row>
    <row r="132" spans="1:6">
      <c r="A132" t="s">
        <v>12754</v>
      </c>
      <c r="B132" t="s">
        <v>12802</v>
      </c>
      <c r="C132" t="s">
        <v>12718</v>
      </c>
      <c r="D132" t="s">
        <v>12699</v>
      </c>
      <c r="E132" t="s">
        <v>12778</v>
      </c>
      <c r="F132" t="s">
        <v>12807</v>
      </c>
    </row>
    <row r="133" spans="1:6">
      <c r="A133" t="s">
        <v>12830</v>
      </c>
      <c r="B133" t="s">
        <v>12687</v>
      </c>
      <c r="C133" t="s">
        <v>12803</v>
      </c>
      <c r="D133" t="s">
        <v>12839</v>
      </c>
      <c r="E133" t="s">
        <v>12779</v>
      </c>
      <c r="F133" t="s">
        <v>12808</v>
      </c>
    </row>
    <row r="134" spans="1:6">
      <c r="A134" t="s">
        <v>12832</v>
      </c>
      <c r="B134" t="s">
        <v>12717</v>
      </c>
      <c r="C134" t="s">
        <v>12740</v>
      </c>
      <c r="D134" t="s">
        <v>12685</v>
      </c>
      <c r="E134" t="s">
        <v>12718</v>
      </c>
      <c r="F134" t="s">
        <v>12809</v>
      </c>
    </row>
    <row r="135" spans="1:6">
      <c r="A135" t="s">
        <v>12834</v>
      </c>
      <c r="B135" t="s">
        <v>12838</v>
      </c>
      <c r="C135" t="s">
        <v>12780</v>
      </c>
      <c r="D135" t="s">
        <v>12758</v>
      </c>
      <c r="E135" t="s">
        <v>12803</v>
      </c>
      <c r="F135" t="s">
        <v>12810</v>
      </c>
    </row>
    <row r="136" spans="1:6">
      <c r="A136" t="s">
        <v>12715</v>
      </c>
      <c r="B136" t="s">
        <v>12781</v>
      </c>
      <c r="C136" t="s">
        <v>12781</v>
      </c>
      <c r="D136" t="s">
        <v>12805</v>
      </c>
      <c r="E136" t="s">
        <v>12757</v>
      </c>
      <c r="F136" t="s">
        <v>12811</v>
      </c>
    </row>
    <row r="137" spans="1:6">
      <c r="A137" t="s">
        <v>12835</v>
      </c>
      <c r="B137" t="s">
        <v>12804</v>
      </c>
      <c r="C137" t="s">
        <v>12839</v>
      </c>
      <c r="D137" t="s">
        <v>12783</v>
      </c>
      <c r="E137" t="s">
        <v>12780</v>
      </c>
      <c r="F137" t="s">
        <v>12812</v>
      </c>
    </row>
    <row r="138" spans="1:6">
      <c r="A138" t="s">
        <v>12836</v>
      </c>
      <c r="B138" t="s">
        <v>12839</v>
      </c>
      <c r="C138" t="s">
        <v>12840</v>
      </c>
      <c r="D138" t="s">
        <v>12841</v>
      </c>
      <c r="E138" t="s">
        <v>12838</v>
      </c>
      <c r="F138" t="s">
        <v>12813</v>
      </c>
    </row>
    <row r="139" spans="1:6">
      <c r="A139" t="s">
        <v>12755</v>
      </c>
      <c r="B139" t="s">
        <v>12758</v>
      </c>
      <c r="C139" t="s">
        <v>12805</v>
      </c>
      <c r="D139" t="s">
        <v>12842</v>
      </c>
      <c r="E139" t="s">
        <v>12804</v>
      </c>
      <c r="F139" t="s">
        <v>12814</v>
      </c>
    </row>
    <row r="140" spans="1:6">
      <c r="A140" t="s">
        <v>12776</v>
      </c>
      <c r="B140" t="s">
        <v>12840</v>
      </c>
      <c r="C140" t="s">
        <v>12783</v>
      </c>
      <c r="D140" t="s">
        <v>12743</v>
      </c>
      <c r="E140" t="s">
        <v>12782</v>
      </c>
      <c r="F140" t="s">
        <v>12815</v>
      </c>
    </row>
    <row r="141" spans="1:6">
      <c r="A141" t="s">
        <v>12802</v>
      </c>
      <c r="B141" t="s">
        <v>12742</v>
      </c>
      <c r="C141" t="s">
        <v>12713</v>
      </c>
      <c r="D141" t="s">
        <v>12704</v>
      </c>
      <c r="E141" t="s">
        <v>12839</v>
      </c>
      <c r="F141" t="s">
        <v>12816</v>
      </c>
    </row>
    <row r="142" spans="1:6">
      <c r="A142" t="s">
        <v>12718</v>
      </c>
      <c r="B142" t="s">
        <v>12841</v>
      </c>
      <c r="C142" t="s">
        <v>12842</v>
      </c>
      <c r="D142" t="s">
        <v>12843</v>
      </c>
      <c r="E142" t="s">
        <v>12758</v>
      </c>
      <c r="F142" t="s">
        <v>12817</v>
      </c>
    </row>
    <row r="143" spans="1:6">
      <c r="A143" t="s">
        <v>12803</v>
      </c>
      <c r="B143" t="s">
        <v>12842</v>
      </c>
      <c r="C143" t="s">
        <v>12719</v>
      </c>
      <c r="D143" t="s">
        <v>12844</v>
      </c>
      <c r="E143" t="s">
        <v>12840</v>
      </c>
      <c r="F143" t="s">
        <v>12818</v>
      </c>
    </row>
    <row r="144" spans="1:6">
      <c r="A144" t="s">
        <v>12757</v>
      </c>
      <c r="B144" t="s">
        <v>12844</v>
      </c>
      <c r="C144" t="s">
        <v>12743</v>
      </c>
      <c r="D144" t="s">
        <v>12784</v>
      </c>
      <c r="E144" t="s">
        <v>12805</v>
      </c>
      <c r="F144" t="s">
        <v>12819</v>
      </c>
    </row>
    <row r="145" spans="1:6">
      <c r="A145" t="s">
        <v>12741</v>
      </c>
      <c r="B145" t="s">
        <v>12784</v>
      </c>
      <c r="C145" t="s">
        <v>12727</v>
      </c>
      <c r="D145" t="s">
        <v>12700</v>
      </c>
      <c r="E145" t="s">
        <v>12841</v>
      </c>
      <c r="F145" t="s">
        <v>12820</v>
      </c>
    </row>
    <row r="146" spans="1:6">
      <c r="A146" t="s">
        <v>12780</v>
      </c>
      <c r="B146" t="s">
        <v>12785</v>
      </c>
      <c r="C146" t="s">
        <v>12705</v>
      </c>
      <c r="D146" t="s">
        <v>12785</v>
      </c>
      <c r="E146" t="s">
        <v>12843</v>
      </c>
      <c r="F146" t="s">
        <v>12821</v>
      </c>
    </row>
    <row r="147" spans="1:6">
      <c r="A147" t="s">
        <v>12838</v>
      </c>
      <c r="B147" t="s">
        <v>12786</v>
      </c>
      <c r="C147" t="s">
        <v>12843</v>
      </c>
      <c r="D147" t="s">
        <v>12786</v>
      </c>
      <c r="E147" t="s">
        <v>12728</v>
      </c>
      <c r="F147" t="s">
        <v>12822</v>
      </c>
    </row>
    <row r="148" spans="1:6">
      <c r="A148" t="s">
        <v>12782</v>
      </c>
      <c r="B148" t="s">
        <v>12845</v>
      </c>
      <c r="C148" t="s">
        <v>12844</v>
      </c>
      <c r="D148" t="s">
        <v>12845</v>
      </c>
      <c r="E148" t="s">
        <v>12844</v>
      </c>
      <c r="F148" t="s">
        <v>12823</v>
      </c>
    </row>
    <row r="149" spans="1:6">
      <c r="A149" t="s">
        <v>12758</v>
      </c>
      <c r="B149" t="s">
        <v>12846</v>
      </c>
      <c r="C149" t="s">
        <v>12845</v>
      </c>
      <c r="D149" t="s">
        <v>12846</v>
      </c>
      <c r="E149" t="s">
        <v>12785</v>
      </c>
      <c r="F149" t="s">
        <v>12824</v>
      </c>
    </row>
    <row r="150" spans="1:6">
      <c r="A150" t="s">
        <v>12840</v>
      </c>
      <c r="B150" t="s">
        <v>12806</v>
      </c>
      <c r="C150" t="s">
        <v>12787</v>
      </c>
      <c r="D150" t="s">
        <v>12787</v>
      </c>
      <c r="E150" t="s">
        <v>12786</v>
      </c>
      <c r="F150" t="s">
        <v>12825</v>
      </c>
    </row>
    <row r="151" spans="1:6">
      <c r="A151" t="s">
        <v>12841</v>
      </c>
      <c r="B151" t="s">
        <v>12807</v>
      </c>
      <c r="C151" t="s">
        <v>12744</v>
      </c>
      <c r="D151" t="s">
        <v>12806</v>
      </c>
      <c r="E151" t="s">
        <v>12846</v>
      </c>
      <c r="F151" t="s">
        <v>12826</v>
      </c>
    </row>
    <row r="152" spans="1:6">
      <c r="A152" t="s">
        <v>12842</v>
      </c>
      <c r="B152" t="s">
        <v>12847</v>
      </c>
      <c r="C152" t="s">
        <v>12788</v>
      </c>
      <c r="D152" t="s">
        <v>12847</v>
      </c>
      <c r="E152" t="s">
        <v>12788</v>
      </c>
      <c r="F152" t="s">
        <v>12827</v>
      </c>
    </row>
    <row r="153" spans="1:6">
      <c r="A153" t="s">
        <v>12719</v>
      </c>
      <c r="B153" t="s">
        <v>12789</v>
      </c>
      <c r="C153" t="s">
        <v>12806</v>
      </c>
      <c r="D153" t="s">
        <v>12789</v>
      </c>
      <c r="E153" t="s">
        <v>12807</v>
      </c>
      <c r="F153" t="s">
        <v>12828</v>
      </c>
    </row>
    <row r="154" spans="1:6">
      <c r="A154" t="s">
        <v>12743</v>
      </c>
      <c r="B154" t="s">
        <v>12848</v>
      </c>
      <c r="C154" t="s">
        <v>12807</v>
      </c>
      <c r="D154" t="s">
        <v>12848</v>
      </c>
      <c r="E154" t="s">
        <v>12847</v>
      </c>
      <c r="F154" t="s">
        <v>12829</v>
      </c>
    </row>
    <row r="155" spans="1:6">
      <c r="A155" t="s">
        <v>12843</v>
      </c>
      <c r="B155" t="s">
        <v>12808</v>
      </c>
      <c r="C155" t="s">
        <v>12847</v>
      </c>
      <c r="D155" t="s">
        <v>12808</v>
      </c>
      <c r="E155" t="s">
        <v>12848</v>
      </c>
      <c r="F155" t="s">
        <v>12830</v>
      </c>
    </row>
    <row r="156" spans="1:6">
      <c r="A156" t="s">
        <v>12728</v>
      </c>
      <c r="B156" t="s">
        <v>12759</v>
      </c>
      <c r="C156" t="s">
        <v>12848</v>
      </c>
      <c r="D156" t="s">
        <v>12809</v>
      </c>
      <c r="E156" t="s">
        <v>12808</v>
      </c>
      <c r="F156" t="s">
        <v>12831</v>
      </c>
    </row>
    <row r="157" spans="1:6">
      <c r="A157" t="s">
        <v>12786</v>
      </c>
      <c r="B157" t="s">
        <v>12849</v>
      </c>
      <c r="C157" t="s">
        <v>12808</v>
      </c>
      <c r="D157" t="s">
        <v>12849</v>
      </c>
      <c r="E157" t="s">
        <v>12759</v>
      </c>
      <c r="F157" t="s">
        <v>12832</v>
      </c>
    </row>
    <row r="158" spans="1:6">
      <c r="A158" t="s">
        <v>12845</v>
      </c>
      <c r="B158" t="s">
        <v>12810</v>
      </c>
      <c r="C158" t="s">
        <v>12759</v>
      </c>
      <c r="D158" t="s">
        <v>12810</v>
      </c>
      <c r="E158" t="s">
        <v>12809</v>
      </c>
      <c r="F158" t="s">
        <v>12833</v>
      </c>
    </row>
    <row r="159" spans="1:6">
      <c r="A159" t="s">
        <v>12846</v>
      </c>
      <c r="B159" t="s">
        <v>12710</v>
      </c>
      <c r="C159" t="s">
        <v>12809</v>
      </c>
      <c r="D159" t="s">
        <v>12850</v>
      </c>
      <c r="E159" t="s">
        <v>12849</v>
      </c>
      <c r="F159" t="s">
        <v>12834</v>
      </c>
    </row>
    <row r="160" spans="1:6">
      <c r="A160" t="s">
        <v>12787</v>
      </c>
      <c r="B160" t="s">
        <v>12850</v>
      </c>
      <c r="C160" t="s">
        <v>12810</v>
      </c>
      <c r="D160" t="s">
        <v>12760</v>
      </c>
      <c r="E160" t="s">
        <v>12850</v>
      </c>
      <c r="F160" t="s">
        <v>12835</v>
      </c>
    </row>
    <row r="161" spans="1:6">
      <c r="A161" t="s">
        <v>12806</v>
      </c>
      <c r="B161" t="s">
        <v>12811</v>
      </c>
      <c r="C161" t="s">
        <v>12760</v>
      </c>
      <c r="D161" t="s">
        <v>12761</v>
      </c>
      <c r="E161" t="s">
        <v>12811</v>
      </c>
      <c r="F161" t="s">
        <v>12836</v>
      </c>
    </row>
    <row r="162" spans="1:6">
      <c r="A162" t="s">
        <v>12809</v>
      </c>
      <c r="B162" t="s">
        <v>12790</v>
      </c>
      <c r="C162" t="s">
        <v>12811</v>
      </c>
      <c r="D162" t="s">
        <v>12812</v>
      </c>
      <c r="E162" t="s">
        <v>12812</v>
      </c>
      <c r="F162" t="s">
        <v>12837</v>
      </c>
    </row>
    <row r="163" spans="1:6">
      <c r="A163" t="s">
        <v>12849</v>
      </c>
      <c r="B163" t="s">
        <v>12714</v>
      </c>
      <c r="C163" t="s">
        <v>12790</v>
      </c>
      <c r="D163" t="s">
        <v>12813</v>
      </c>
      <c r="E163" t="s">
        <v>12814</v>
      </c>
      <c r="F163" t="s">
        <v>12838</v>
      </c>
    </row>
    <row r="164" spans="1:6">
      <c r="A164" t="s">
        <v>12850</v>
      </c>
      <c r="B164" t="s">
        <v>12851</v>
      </c>
      <c r="C164" t="s">
        <v>12812</v>
      </c>
      <c r="D164" t="s">
        <v>12814</v>
      </c>
      <c r="E164" t="s">
        <v>12745</v>
      </c>
      <c r="F164" t="s">
        <v>12839</v>
      </c>
    </row>
    <row r="165" spans="1:6">
      <c r="A165" t="s">
        <v>12811</v>
      </c>
      <c r="B165" t="s">
        <v>12815</v>
      </c>
      <c r="C165" t="s">
        <v>12813</v>
      </c>
      <c r="D165" t="s">
        <v>12851</v>
      </c>
      <c r="E165" t="s">
        <v>12815</v>
      </c>
      <c r="F165" t="s">
        <v>12840</v>
      </c>
    </row>
    <row r="166" spans="1:6">
      <c r="A166" t="s">
        <v>12790</v>
      </c>
      <c r="B166" t="s">
        <v>12746</v>
      </c>
      <c r="C166" t="s">
        <v>12682</v>
      </c>
      <c r="D166" t="s">
        <v>12745</v>
      </c>
      <c r="E166" t="s">
        <v>12852</v>
      </c>
      <c r="F166" t="s">
        <v>12841</v>
      </c>
    </row>
    <row r="167" spans="1:6">
      <c r="A167" t="s">
        <v>12813</v>
      </c>
      <c r="B167" t="s">
        <v>12747</v>
      </c>
      <c r="C167" t="s">
        <v>12814</v>
      </c>
      <c r="D167" t="s">
        <v>12815</v>
      </c>
      <c r="E167" t="s">
        <v>12729</v>
      </c>
      <c r="F167" t="s">
        <v>12842</v>
      </c>
    </row>
    <row r="168" spans="1:6">
      <c r="A168" t="s">
        <v>12714</v>
      </c>
      <c r="B168" t="s">
        <v>12853</v>
      </c>
      <c r="C168" t="s">
        <v>12851</v>
      </c>
      <c r="D168" t="s">
        <v>12746</v>
      </c>
      <c r="E168" t="s">
        <v>12816</v>
      </c>
      <c r="F168" t="s">
        <v>12843</v>
      </c>
    </row>
    <row r="169" spans="1:6">
      <c r="A169" t="s">
        <v>12851</v>
      </c>
      <c r="B169" t="s">
        <v>12762</v>
      </c>
      <c r="C169" t="s">
        <v>12745</v>
      </c>
      <c r="D169" t="s">
        <v>12852</v>
      </c>
      <c r="E169" t="s">
        <v>12747</v>
      </c>
      <c r="F169" t="s">
        <v>12844</v>
      </c>
    </row>
    <row r="170" spans="1:6">
      <c r="A170" t="s">
        <v>12746</v>
      </c>
      <c r="B170" t="s">
        <v>12817</v>
      </c>
      <c r="C170" t="s">
        <v>12815</v>
      </c>
      <c r="D170" t="s">
        <v>12816</v>
      </c>
      <c r="E170" t="s">
        <v>12853</v>
      </c>
      <c r="F170" t="s">
        <v>12845</v>
      </c>
    </row>
    <row r="171" spans="1:6">
      <c r="A171" t="s">
        <v>12852</v>
      </c>
      <c r="B171" t="s">
        <v>12791</v>
      </c>
      <c r="C171" t="s">
        <v>12852</v>
      </c>
      <c r="D171" t="s">
        <v>12853</v>
      </c>
      <c r="E171" t="s">
        <v>12818</v>
      </c>
      <c r="F171" t="s">
        <v>12846</v>
      </c>
    </row>
    <row r="172" spans="1:6">
      <c r="A172" t="s">
        <v>12762</v>
      </c>
      <c r="B172" t="s">
        <v>12818</v>
      </c>
      <c r="C172" t="s">
        <v>12729</v>
      </c>
      <c r="D172" t="s">
        <v>12817</v>
      </c>
      <c r="E172" t="s">
        <v>12854</v>
      </c>
      <c r="F172" t="s">
        <v>12847</v>
      </c>
    </row>
    <row r="173" spans="1:6">
      <c r="A173" t="s">
        <v>12791</v>
      </c>
      <c r="B173" t="s">
        <v>12854</v>
      </c>
      <c r="C173" t="s">
        <v>12816</v>
      </c>
      <c r="D173" t="s">
        <v>12791</v>
      </c>
      <c r="E173" t="s">
        <v>12819</v>
      </c>
      <c r="F173" t="s">
        <v>12848</v>
      </c>
    </row>
    <row r="174" spans="1:6">
      <c r="A174" t="s">
        <v>12818</v>
      </c>
      <c r="B174" t="s">
        <v>12819</v>
      </c>
      <c r="C174" t="s">
        <v>12747</v>
      </c>
      <c r="D174" t="s">
        <v>12818</v>
      </c>
      <c r="E174" t="s">
        <v>12792</v>
      </c>
      <c r="F174" t="s">
        <v>12849</v>
      </c>
    </row>
    <row r="175" spans="1:6">
      <c r="A175" t="s">
        <v>12854</v>
      </c>
      <c r="B175" t="s">
        <v>12792</v>
      </c>
      <c r="C175" t="s">
        <v>12853</v>
      </c>
      <c r="D175" t="s">
        <v>12854</v>
      </c>
      <c r="E175" t="s">
        <v>12855</v>
      </c>
      <c r="F175" t="s">
        <v>12850</v>
      </c>
    </row>
    <row r="176" spans="1:6">
      <c r="A176" t="s">
        <v>12819</v>
      </c>
      <c r="B176" t="s">
        <v>12855</v>
      </c>
      <c r="C176" t="s">
        <v>12762</v>
      </c>
      <c r="D176" t="s">
        <v>12819</v>
      </c>
      <c r="E176" t="s">
        <v>12856</v>
      </c>
      <c r="F176" t="s">
        <v>12851</v>
      </c>
    </row>
    <row r="177" spans="1:6">
      <c r="A177" t="s">
        <v>12855</v>
      </c>
      <c r="B177" t="s">
        <v>12856</v>
      </c>
      <c r="C177" t="s">
        <v>12817</v>
      </c>
      <c r="D177" t="s">
        <v>12792</v>
      </c>
      <c r="E177" t="s">
        <v>12820</v>
      </c>
      <c r="F177" t="s">
        <v>12852</v>
      </c>
    </row>
    <row r="178" spans="1:6">
      <c r="A178" t="s">
        <v>12856</v>
      </c>
      <c r="B178" t="s">
        <v>12820</v>
      </c>
      <c r="C178" t="s">
        <v>12855</v>
      </c>
      <c r="D178" t="s">
        <v>12820</v>
      </c>
      <c r="E178" t="s">
        <v>12720</v>
      </c>
      <c r="F178" t="s">
        <v>12853</v>
      </c>
    </row>
    <row r="179" spans="1:6">
      <c r="A179" t="s">
        <v>12820</v>
      </c>
      <c r="B179" t="s">
        <v>12821</v>
      </c>
      <c r="C179" t="s">
        <v>12856</v>
      </c>
      <c r="D179" t="s">
        <v>12720</v>
      </c>
      <c r="E179" t="s">
        <v>12821</v>
      </c>
      <c r="F179" t="s">
        <v>12854</v>
      </c>
    </row>
    <row r="180" spans="1:6">
      <c r="A180" t="s">
        <v>12793</v>
      </c>
      <c r="B180" t="s">
        <v>12793</v>
      </c>
      <c r="C180" t="s">
        <v>12821</v>
      </c>
      <c r="D180" t="s">
        <v>12821</v>
      </c>
      <c r="E180" t="s">
        <v>12793</v>
      </c>
      <c r="F180" t="s">
        <v>12855</v>
      </c>
    </row>
    <row r="181" spans="1:6">
      <c r="A181" t="s">
        <v>12822</v>
      </c>
      <c r="B181" t="s">
        <v>12822</v>
      </c>
      <c r="C181" t="s">
        <v>12822</v>
      </c>
      <c r="D181" t="s">
        <v>12721</v>
      </c>
      <c r="E181" t="s">
        <v>12822</v>
      </c>
      <c r="F181" t="s">
        <v>12856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39" sqref="A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12857</v>
      </c>
      <c r="C1" s="4" t="s">
        <v>335</v>
      </c>
      <c r="D1" s="4" t="s">
        <v>12857</v>
      </c>
      <c r="E1" s="4" t="s">
        <v>336</v>
      </c>
      <c r="F1" s="4" t="s">
        <v>12857</v>
      </c>
      <c r="G1" s="4" t="s">
        <v>337</v>
      </c>
      <c r="H1" s="4" t="s">
        <v>12857</v>
      </c>
      <c r="I1" s="4" t="s">
        <v>338</v>
      </c>
      <c r="J1" s="4" t="s">
        <v>12857</v>
      </c>
      <c r="K1" s="4" t="s">
        <v>12576</v>
      </c>
    </row>
    <row r="2" spans="1:11" ht="16" thickTop="1">
      <c r="A2" t="s">
        <v>12677</v>
      </c>
      <c r="B2">
        <f>COUNTIF(A$2:A$36,$K2)</f>
        <v>1</v>
      </c>
      <c r="C2" t="s">
        <v>12679</v>
      </c>
      <c r="D2">
        <f>COUNTIF(C$2:C$36,$K2)</f>
        <v>1</v>
      </c>
      <c r="E2" t="s">
        <v>12686</v>
      </c>
      <c r="F2">
        <f>COUNTIF(E$2:E$36,$K2)</f>
        <v>1</v>
      </c>
      <c r="G2" t="s">
        <v>12678</v>
      </c>
      <c r="H2">
        <f>COUNTIF(G$2:G$36,$K2)</f>
        <v>0</v>
      </c>
      <c r="I2" t="s">
        <v>12684</v>
      </c>
      <c r="J2">
        <f>COUNTIF(I$2:I$36,$K2)</f>
        <v>1</v>
      </c>
      <c r="K2" t="s">
        <v>12677</v>
      </c>
    </row>
    <row r="3" spans="1:11">
      <c r="A3" t="s">
        <v>12682</v>
      </c>
      <c r="B3">
        <f>COUNTIF(A$2:A$36,$K3)</f>
        <v>1</v>
      </c>
      <c r="C3" t="s">
        <v>12701</v>
      </c>
      <c r="D3">
        <f>COUNTIF(C$2:C$36,$K3)</f>
        <v>1</v>
      </c>
      <c r="E3" t="s">
        <v>12691</v>
      </c>
      <c r="F3">
        <f>COUNTIF(E$2:E$36,$K3)</f>
        <v>1</v>
      </c>
      <c r="G3" t="s">
        <v>12714</v>
      </c>
      <c r="H3">
        <f>COUNTIF(G$2:G$36,$K3)</f>
        <v>1</v>
      </c>
      <c r="I3" t="s">
        <v>12682</v>
      </c>
      <c r="J3">
        <f>COUNTIF(I$2:I$36,$K3)</f>
        <v>1</v>
      </c>
      <c r="K3" t="s">
        <v>12678</v>
      </c>
    </row>
    <row r="4" spans="1:11">
      <c r="A4" t="s">
        <v>12698</v>
      </c>
      <c r="B4">
        <f>COUNTIF(A$2:A$36,$K4)</f>
        <v>1</v>
      </c>
      <c r="C4" t="s">
        <v>12680</v>
      </c>
      <c r="D4">
        <f>COUNTIF(C$2:C$36,$K4)</f>
        <v>1</v>
      </c>
      <c r="E4" t="s">
        <v>12693</v>
      </c>
      <c r="F4">
        <f>COUNTIF(E$2:E$36,$K4)</f>
        <v>0</v>
      </c>
      <c r="G4" t="s">
        <v>12680</v>
      </c>
      <c r="H4">
        <f>COUNTIF(G$2:G$36,$K4)</f>
        <v>0</v>
      </c>
      <c r="I4" t="s">
        <v>12683</v>
      </c>
      <c r="J4">
        <f>COUNTIF(I$2:I$36,$K4)</f>
        <v>1</v>
      </c>
      <c r="K4" t="s">
        <v>12679</v>
      </c>
    </row>
    <row r="5" spans="1:11">
      <c r="A5" t="s">
        <v>12703</v>
      </c>
      <c r="B5">
        <f>COUNTIF(A$2:A$36,$K5)</f>
        <v>0</v>
      </c>
      <c r="C5" t="s">
        <v>12677</v>
      </c>
      <c r="D5">
        <f>COUNTIF(C$2:C$36,$K5)</f>
        <v>1</v>
      </c>
      <c r="E5" t="s">
        <v>12709</v>
      </c>
      <c r="F5">
        <f>COUNTIF(E$2:E$36,$K5)</f>
        <v>0</v>
      </c>
      <c r="G5" t="s">
        <v>12728</v>
      </c>
      <c r="H5">
        <f>COUNTIF(G$2:G$36,$K5)</f>
        <v>1</v>
      </c>
      <c r="I5" t="s">
        <v>12679</v>
      </c>
      <c r="J5">
        <f>COUNTIF(I$2:I$36,$K5)</f>
        <v>1</v>
      </c>
      <c r="K5" t="s">
        <v>12680</v>
      </c>
    </row>
    <row r="6" spans="1:11">
      <c r="A6" t="s">
        <v>12695</v>
      </c>
      <c r="B6">
        <f>COUNTIF(A$2:A$36,$K6)</f>
        <v>1</v>
      </c>
      <c r="C6" t="s">
        <v>12715</v>
      </c>
      <c r="D6">
        <f>COUNTIF(C$2:C$36,$K6)</f>
        <v>0</v>
      </c>
      <c r="E6" t="s">
        <v>12687</v>
      </c>
      <c r="F6">
        <f>COUNTIF(E$2:E$36,$K6)</f>
        <v>1</v>
      </c>
      <c r="G6" t="s">
        <v>12692</v>
      </c>
      <c r="H6">
        <f>COUNTIF(G$2:G$36,$K6)</f>
        <v>1</v>
      </c>
      <c r="I6" t="s">
        <v>12687</v>
      </c>
      <c r="J6">
        <f>COUNTIF(I$2:I$36,$K6)</f>
        <v>1</v>
      </c>
      <c r="K6" t="s">
        <v>12681</v>
      </c>
    </row>
    <row r="7" spans="1:11">
      <c r="A7" t="s">
        <v>12681</v>
      </c>
      <c r="B7">
        <f>COUNTIF(A$2:A$36,$K7)</f>
        <v>1</v>
      </c>
      <c r="C7" t="s">
        <v>12678</v>
      </c>
      <c r="D7">
        <f>COUNTIF(C$2:C$36,$K7)</f>
        <v>0</v>
      </c>
      <c r="E7" t="s">
        <v>12700</v>
      </c>
      <c r="F7">
        <f>COUNTIF(E$2:E$36,$K7)</f>
        <v>0</v>
      </c>
      <c r="G7" t="s">
        <v>12690</v>
      </c>
      <c r="H7">
        <f>COUNTIF(G$2:G$36,$K7)</f>
        <v>1</v>
      </c>
      <c r="I7" t="s">
        <v>12692</v>
      </c>
      <c r="J7">
        <f>COUNTIF(I$2:I$36,$K7)</f>
        <v>1</v>
      </c>
      <c r="K7" t="s">
        <v>12682</v>
      </c>
    </row>
    <row r="8" spans="1:11">
      <c r="A8" t="s">
        <v>12708</v>
      </c>
      <c r="B8">
        <f>COUNTIF(A$2:A$36,$K8)</f>
        <v>0</v>
      </c>
      <c r="C8" t="s">
        <v>12684</v>
      </c>
      <c r="D8">
        <f>COUNTIF(C$2:C$36,$K8)</f>
        <v>1</v>
      </c>
      <c r="E8" t="s">
        <v>12749</v>
      </c>
      <c r="F8">
        <f>COUNTIF(E$2:E$36,$K8)</f>
        <v>1</v>
      </c>
      <c r="G8" t="s">
        <v>12697</v>
      </c>
      <c r="H8">
        <f>COUNTIF(G$2:G$36,$K8)</f>
        <v>1</v>
      </c>
      <c r="I8" t="s">
        <v>12723</v>
      </c>
      <c r="J8">
        <f>COUNTIF(I$2:I$36,$K8)</f>
        <v>1</v>
      </c>
      <c r="K8" t="s">
        <v>12683</v>
      </c>
    </row>
    <row r="9" spans="1:11">
      <c r="A9" t="s">
        <v>12731</v>
      </c>
      <c r="B9">
        <f>COUNTIF(A$2:A$36,$K9)</f>
        <v>0</v>
      </c>
      <c r="C9" t="s">
        <v>12690</v>
      </c>
      <c r="D9">
        <f>COUNTIF(C$2:C$36,$K9)</f>
        <v>1</v>
      </c>
      <c r="E9" t="s">
        <v>12698</v>
      </c>
      <c r="F9">
        <f>COUNTIF(E$2:E$36,$K9)</f>
        <v>0</v>
      </c>
      <c r="G9" t="s">
        <v>12694</v>
      </c>
      <c r="H9">
        <f>COUNTIF(G$2:G$36,$K9)</f>
        <v>1</v>
      </c>
      <c r="I9" t="s">
        <v>12754</v>
      </c>
      <c r="J9">
        <f>COUNTIF(I$2:I$36,$K9)</f>
        <v>1</v>
      </c>
      <c r="K9" t="s">
        <v>12684</v>
      </c>
    </row>
    <row r="10" spans="1:11">
      <c r="A10" t="s">
        <v>12725</v>
      </c>
      <c r="B10">
        <f>COUNTIF(A$2:A$36,$K10)</f>
        <v>1</v>
      </c>
      <c r="C10" t="s">
        <v>12683</v>
      </c>
      <c r="D10">
        <f>COUNTIF(C$2:C$36,$K10)</f>
        <v>1</v>
      </c>
      <c r="E10" t="s">
        <v>12758</v>
      </c>
      <c r="F10">
        <f>COUNTIF(E$2:E$36,$K10)</f>
        <v>1</v>
      </c>
      <c r="G10" t="s">
        <v>12689</v>
      </c>
      <c r="H10">
        <f>COUNTIF(G$2:G$36,$K10)</f>
        <v>0</v>
      </c>
      <c r="I10" t="s">
        <v>12677</v>
      </c>
      <c r="J10">
        <f>COUNTIF(I$2:I$36,$K10)</f>
        <v>1</v>
      </c>
      <c r="K10" t="s">
        <v>12685</v>
      </c>
    </row>
    <row r="11" spans="1:11">
      <c r="A11" t="s">
        <v>12699</v>
      </c>
      <c r="B11">
        <f>COUNTIF(A$2:A$36,$K11)</f>
        <v>0</v>
      </c>
      <c r="C11" t="s">
        <v>12691</v>
      </c>
      <c r="D11">
        <f>COUNTIF(C$2:C$36,$K11)</f>
        <v>0</v>
      </c>
      <c r="E11" t="s">
        <v>12689</v>
      </c>
      <c r="F11">
        <f>COUNTIF(E$2:E$36,$K11)</f>
        <v>1</v>
      </c>
      <c r="G11" t="s">
        <v>12681</v>
      </c>
      <c r="H11">
        <f>COUNTIF(G$2:G$36,$K11)</f>
        <v>1</v>
      </c>
      <c r="I11" t="s">
        <v>12688</v>
      </c>
      <c r="J11">
        <f>COUNTIF(I$2:I$36,$K11)</f>
        <v>1</v>
      </c>
      <c r="K11" t="s">
        <v>12686</v>
      </c>
    </row>
    <row r="12" spans="1:11">
      <c r="A12" t="s">
        <v>12685</v>
      </c>
      <c r="B12">
        <f>COUNTIF(A$2:A$36,$K12)</f>
        <v>0</v>
      </c>
      <c r="C12" t="s">
        <v>12718</v>
      </c>
      <c r="D12">
        <f>COUNTIF(C$2:C$36,$K12)</f>
        <v>0</v>
      </c>
      <c r="E12" t="s">
        <v>12681</v>
      </c>
      <c r="F12">
        <f>COUNTIF(E$2:E$36,$K12)</f>
        <v>1</v>
      </c>
      <c r="G12" t="s">
        <v>12710</v>
      </c>
      <c r="H12">
        <f>COUNTIF(G$2:G$36,$K12)</f>
        <v>1</v>
      </c>
      <c r="I12" t="s">
        <v>12685</v>
      </c>
      <c r="J12">
        <f>COUNTIF(I$2:I$36,$K12)</f>
        <v>1</v>
      </c>
      <c r="K12" t="s">
        <v>12687</v>
      </c>
    </row>
    <row r="13" spans="1:11">
      <c r="A13" t="s">
        <v>12696</v>
      </c>
      <c r="B13">
        <f>COUNTIF(A$2:A$36,$K13)</f>
        <v>1</v>
      </c>
      <c r="C13" t="s">
        <v>12688</v>
      </c>
      <c r="D13">
        <f>COUNTIF(C$2:C$36,$K13)</f>
        <v>1</v>
      </c>
      <c r="E13" t="s">
        <v>12697</v>
      </c>
      <c r="F13">
        <f>COUNTIF(E$2:E$36,$K13)</f>
        <v>0</v>
      </c>
      <c r="G13" t="s">
        <v>12762</v>
      </c>
      <c r="H13">
        <f>COUNTIF(G$2:G$36,$K13)</f>
        <v>0</v>
      </c>
      <c r="I13" t="s">
        <v>12704</v>
      </c>
      <c r="J13">
        <f>COUNTIF(I$2:I$36,$K13)</f>
        <v>1</v>
      </c>
      <c r="K13" t="s">
        <v>12688</v>
      </c>
    </row>
    <row r="14" spans="1:11">
      <c r="A14" t="s">
        <v>12702</v>
      </c>
      <c r="B14">
        <f>COUNTIF(A$2:A$36,$K14)</f>
        <v>1</v>
      </c>
      <c r="C14" t="s">
        <v>12685</v>
      </c>
      <c r="D14">
        <f>COUNTIF(C$2:C$36,$K14)</f>
        <v>0</v>
      </c>
      <c r="E14" t="s">
        <v>12726</v>
      </c>
      <c r="F14">
        <f>COUNTIF(E$2:E$36,$K14)</f>
        <v>1</v>
      </c>
      <c r="G14" t="s">
        <v>12722</v>
      </c>
      <c r="H14">
        <f>COUNTIF(G$2:G$36,$K14)</f>
        <v>1</v>
      </c>
      <c r="I14" t="s">
        <v>12746</v>
      </c>
      <c r="J14">
        <f>COUNTIF(I$2:I$36,$K14)</f>
        <v>1</v>
      </c>
      <c r="K14" t="s">
        <v>12689</v>
      </c>
    </row>
    <row r="15" spans="1:11">
      <c r="A15" t="s">
        <v>12697</v>
      </c>
      <c r="B15">
        <f>COUNTIF(A$2:A$36,$K15)</f>
        <v>0</v>
      </c>
      <c r="C15" t="s">
        <v>12705</v>
      </c>
      <c r="D15">
        <f>COUNTIF(C$2:C$36,$K15)</f>
        <v>1</v>
      </c>
      <c r="E15" t="s">
        <v>12678</v>
      </c>
      <c r="F15">
        <f>COUNTIF(E$2:E$36,$K15)</f>
        <v>0</v>
      </c>
      <c r="G15" t="s">
        <v>12683</v>
      </c>
      <c r="H15">
        <f>COUNTIF(G$2:G$36,$K15)</f>
        <v>1</v>
      </c>
      <c r="I15" t="s">
        <v>12680</v>
      </c>
      <c r="J15">
        <f>COUNTIF(I$2:I$36,$K15)</f>
        <v>1</v>
      </c>
      <c r="K15" t="s">
        <v>12690</v>
      </c>
    </row>
    <row r="16" spans="1:11">
      <c r="A16" t="s">
        <v>12736</v>
      </c>
      <c r="B16">
        <f>COUNTIF(A$2:A$36,$K16)</f>
        <v>0</v>
      </c>
      <c r="C16" t="s">
        <v>12730</v>
      </c>
      <c r="D16">
        <f>COUNTIF(C$2:C$36,$K16)</f>
        <v>1</v>
      </c>
      <c r="E16" t="s">
        <v>12685</v>
      </c>
      <c r="F16">
        <f>COUNTIF(E$2:E$36,$K16)</f>
        <v>1</v>
      </c>
      <c r="G16" t="s">
        <v>12702</v>
      </c>
      <c r="H16">
        <f>COUNTIF(G$2:G$36,$K16)</f>
        <v>0</v>
      </c>
      <c r="I16" t="s">
        <v>12686</v>
      </c>
      <c r="J16">
        <f>COUNTIF(I$2:I$36,$K16)</f>
        <v>0</v>
      </c>
      <c r="K16" t="s">
        <v>12691</v>
      </c>
    </row>
    <row r="17" spans="1:11">
      <c r="A17" t="s">
        <v>12716</v>
      </c>
      <c r="B17">
        <f>COUNTIF(A$2:A$36,$K17)</f>
        <v>1</v>
      </c>
      <c r="C17" t="s">
        <v>12748</v>
      </c>
      <c r="D17">
        <f>COUNTIF(C$2:C$36,$K17)</f>
        <v>0</v>
      </c>
      <c r="E17" t="s">
        <v>12706</v>
      </c>
      <c r="F17">
        <f>COUNTIF(E$2:E$36,$K17)</f>
        <v>0</v>
      </c>
      <c r="G17" t="s">
        <v>12798</v>
      </c>
      <c r="H17">
        <f>COUNTIF(G$2:G$36,$K17)</f>
        <v>1</v>
      </c>
      <c r="I17" t="s">
        <v>12755</v>
      </c>
      <c r="J17">
        <f>COUNTIF(I$2:I$36,$K17)</f>
        <v>1</v>
      </c>
      <c r="K17" t="s">
        <v>12692</v>
      </c>
    </row>
    <row r="18" spans="1:11">
      <c r="A18" t="s">
        <v>12678</v>
      </c>
      <c r="B18">
        <f>COUNTIF(A$2:A$36,$K18)</f>
        <v>0</v>
      </c>
      <c r="C18" t="s">
        <v>12765</v>
      </c>
      <c r="D18">
        <f>COUNTIF(C$2:C$36,$K18)</f>
        <v>0</v>
      </c>
      <c r="E18" t="s">
        <v>12786</v>
      </c>
      <c r="F18">
        <f>COUNTIF(E$2:E$36,$K18)</f>
        <v>1</v>
      </c>
      <c r="G18" t="s">
        <v>12735</v>
      </c>
      <c r="H18">
        <f>COUNTIF(G$2:G$36,$K18)</f>
        <v>0</v>
      </c>
      <c r="I18" t="s">
        <v>12693</v>
      </c>
      <c r="J18">
        <f>COUNTIF(I$2:I$36,$K18)</f>
        <v>1</v>
      </c>
      <c r="K18" t="s">
        <v>12693</v>
      </c>
    </row>
    <row r="19" spans="1:11">
      <c r="A19" t="s">
        <v>12688</v>
      </c>
      <c r="B19">
        <f>COUNTIF(A$2:A$36,$K19)</f>
        <v>0</v>
      </c>
      <c r="C19" t="s">
        <v>12752</v>
      </c>
      <c r="D19">
        <f>COUNTIF(C$2:C$36,$K19)</f>
        <v>1</v>
      </c>
      <c r="E19" t="s">
        <v>12721</v>
      </c>
      <c r="F19">
        <f>COUNTIF(E$2:E$36,$K19)</f>
        <v>0</v>
      </c>
      <c r="G19" t="s">
        <v>12737</v>
      </c>
      <c r="H19">
        <f>COUNTIF(G$2:G$36,$K19)</f>
        <v>1</v>
      </c>
      <c r="I19" t="s">
        <v>12694</v>
      </c>
      <c r="J19">
        <f>COUNTIF(I$2:I$36,$K19)</f>
        <v>1</v>
      </c>
      <c r="K19" t="s">
        <v>12694</v>
      </c>
    </row>
    <row r="20" spans="1:11">
      <c r="A20" t="s">
        <v>12700</v>
      </c>
      <c r="B20">
        <f>COUNTIF(A$2:A$36,$K20)</f>
        <v>1</v>
      </c>
      <c r="C20" t="s">
        <v>12753</v>
      </c>
      <c r="D20">
        <f>COUNTIF(C$2:C$36,$K20)</f>
        <v>0</v>
      </c>
      <c r="E20" t="s">
        <v>12722</v>
      </c>
      <c r="F20">
        <f>COUNTIF(E$2:E$36,$K20)</f>
        <v>0</v>
      </c>
      <c r="G20" t="s">
        <v>12686</v>
      </c>
      <c r="H20">
        <f>COUNTIF(G$2:G$36,$K20)</f>
        <v>1</v>
      </c>
      <c r="I20" t="s">
        <v>12719</v>
      </c>
      <c r="J20">
        <f>COUNTIF(I$2:I$36,$K20)</f>
        <v>0</v>
      </c>
      <c r="K20" t="s">
        <v>12695</v>
      </c>
    </row>
    <row r="21" spans="1:11">
      <c r="A21" t="s">
        <v>12689</v>
      </c>
      <c r="B21">
        <f>COUNTIF(A$2:A$36,$K21)</f>
        <v>1</v>
      </c>
      <c r="C21" t="s">
        <v>12734</v>
      </c>
      <c r="D21">
        <f>COUNTIF(C$2:C$36,$K21)</f>
        <v>0</v>
      </c>
      <c r="E21" t="s">
        <v>12683</v>
      </c>
      <c r="F21">
        <f>COUNTIF(E$2:E$36,$K21)</f>
        <v>0</v>
      </c>
      <c r="G21" t="s">
        <v>12726</v>
      </c>
      <c r="H21">
        <f>COUNTIF(G$2:G$36,$K21)</f>
        <v>1</v>
      </c>
      <c r="I21" t="s">
        <v>12743</v>
      </c>
      <c r="J21">
        <f>COUNTIF(I$2:I$36,$K21)</f>
        <v>0</v>
      </c>
      <c r="K21" t="s">
        <v>12696</v>
      </c>
    </row>
    <row r="22" spans="1:11">
      <c r="A22" t="s">
        <v>12710</v>
      </c>
      <c r="B22">
        <f>COUNTIF(A$2:A$36,$K22)</f>
        <v>1</v>
      </c>
      <c r="C22" t="s">
        <v>12724</v>
      </c>
      <c r="D22">
        <f>COUNTIF(C$2:C$36,$K22)</f>
        <v>0</v>
      </c>
      <c r="E22" t="s">
        <v>12716</v>
      </c>
      <c r="F22">
        <f>COUNTIF(E$2:E$36,$K22)</f>
        <v>1</v>
      </c>
      <c r="G22" t="s">
        <v>12687</v>
      </c>
      <c r="H22">
        <f>COUNTIF(G$2:G$36,$K22)</f>
        <v>1</v>
      </c>
      <c r="I22" t="s">
        <v>12705</v>
      </c>
      <c r="J22">
        <f>COUNTIF(I$2:I$36,$K22)</f>
        <v>0</v>
      </c>
      <c r="K22" t="s">
        <v>12697</v>
      </c>
    </row>
    <row r="23" spans="1:11">
      <c r="A23" t="s">
        <v>12747</v>
      </c>
      <c r="B23">
        <f>COUNTIF(A$2:A$36,$K23)</f>
        <v>1</v>
      </c>
      <c r="C23" t="s">
        <v>12739</v>
      </c>
      <c r="D23">
        <f>COUNTIF(C$2:C$36,$K23)</f>
        <v>0</v>
      </c>
      <c r="E23" t="s">
        <v>12776</v>
      </c>
      <c r="F23">
        <f>COUNTIF(E$2:E$36,$K23)</f>
        <v>1</v>
      </c>
      <c r="G23" t="s">
        <v>12684</v>
      </c>
      <c r="H23">
        <f>COUNTIF(G$2:G$36,$K23)</f>
        <v>0</v>
      </c>
      <c r="I23" t="s">
        <v>12690</v>
      </c>
      <c r="J23">
        <f>COUNTIF(I$2:I$36,$K23)</f>
        <v>0</v>
      </c>
      <c r="K23" t="s">
        <v>12698</v>
      </c>
    </row>
    <row r="24" spans="1:11">
      <c r="A24" t="s">
        <v>12720</v>
      </c>
      <c r="B24">
        <f>COUNTIF(A$2:A$36,$K24)</f>
        <v>1</v>
      </c>
      <c r="C24" t="s">
        <v>12694</v>
      </c>
      <c r="D24">
        <f>COUNTIF(C$2:C$36,$K24)</f>
        <v>1</v>
      </c>
      <c r="E24" t="s">
        <v>12802</v>
      </c>
      <c r="F24">
        <f>COUNTIF(E$2:E$36,$K24)</f>
        <v>1</v>
      </c>
      <c r="G24" t="s">
        <v>12712</v>
      </c>
      <c r="H24">
        <f>COUNTIF(G$2:G$36,$K24)</f>
        <v>0</v>
      </c>
      <c r="I24" t="s">
        <v>12709</v>
      </c>
      <c r="J24">
        <f>COUNTIF(I$2:I$36,$K24)</f>
        <v>0</v>
      </c>
      <c r="K24" t="s">
        <v>12699</v>
      </c>
    </row>
    <row r="25" spans="1:11">
      <c r="A25" t="s">
        <v>12763</v>
      </c>
      <c r="B25">
        <f>COUNTIF(A$2:A$36,$K25)</f>
        <v>1</v>
      </c>
      <c r="C25" t="s">
        <v>12712</v>
      </c>
      <c r="D25">
        <f>COUNTIF(C$2:C$36,$K25)</f>
        <v>0</v>
      </c>
      <c r="E25" t="s">
        <v>12677</v>
      </c>
      <c r="F25">
        <f>COUNTIF(E$2:E$36,$K25)</f>
        <v>1</v>
      </c>
      <c r="G25" t="s">
        <v>12718</v>
      </c>
      <c r="H25">
        <f>COUNTIF(G$2:G$36,$K25)</f>
        <v>0</v>
      </c>
      <c r="I25" t="s">
        <v>12738</v>
      </c>
      <c r="J25">
        <f>COUNTIF(I$2:I$36,$K25)</f>
        <v>0</v>
      </c>
      <c r="K25" t="s">
        <v>12700</v>
      </c>
    </row>
    <row r="26" spans="1:11">
      <c r="A26" t="s">
        <v>12692</v>
      </c>
      <c r="B26">
        <f>COUNTIF(A$2:A$36,$K26)</f>
        <v>0</v>
      </c>
      <c r="C26" t="s">
        <v>12780</v>
      </c>
      <c r="D26">
        <f>COUNTIF(C$2:C$36,$K26)</f>
        <v>1</v>
      </c>
      <c r="E26" t="s">
        <v>12717</v>
      </c>
      <c r="F26">
        <f>COUNTIF(E$2:E$36,$K26)</f>
        <v>0</v>
      </c>
      <c r="G26" t="s">
        <v>12757</v>
      </c>
      <c r="H26">
        <f>COUNTIF(G$2:G$36,$K26)</f>
        <v>0</v>
      </c>
      <c r="I26" t="s">
        <v>12678</v>
      </c>
      <c r="J26">
        <f>COUNTIF(I$2:I$36,$K26)</f>
        <v>0</v>
      </c>
      <c r="K26" t="s">
        <v>12701</v>
      </c>
    </row>
    <row r="27" spans="1:11">
      <c r="A27" t="s">
        <v>12750</v>
      </c>
      <c r="B27">
        <f>COUNTIF(A$2:A$36,$K27)</f>
        <v>1</v>
      </c>
      <c r="C27" t="s">
        <v>12699</v>
      </c>
      <c r="D27">
        <f>COUNTIF(C$2:C$36,$K27)</f>
        <v>1</v>
      </c>
      <c r="E27" t="s">
        <v>12741</v>
      </c>
      <c r="F27">
        <f>COUNTIF(E$2:E$36,$K27)</f>
        <v>0</v>
      </c>
      <c r="G27" t="s">
        <v>12695</v>
      </c>
      <c r="H27">
        <f>COUNTIF(G$2:G$36,$K27)</f>
        <v>1</v>
      </c>
      <c r="I27" t="s">
        <v>12756</v>
      </c>
      <c r="J27">
        <f>COUNTIF(I$2:I$36,$K27)</f>
        <v>0</v>
      </c>
      <c r="K27" t="s">
        <v>12702</v>
      </c>
    </row>
    <row r="28" spans="1:11">
      <c r="A28" t="s">
        <v>12732</v>
      </c>
      <c r="B28">
        <f>COUNTIF(A$2:A$36,$K28)</f>
        <v>1</v>
      </c>
      <c r="C28" t="s">
        <v>12719</v>
      </c>
      <c r="D28">
        <f>COUNTIF(C$2:C$36,$K28)</f>
        <v>1</v>
      </c>
      <c r="E28" t="s">
        <v>12699</v>
      </c>
      <c r="F28">
        <f>COUNTIF(E$2:E$36,$K28)</f>
        <v>0</v>
      </c>
      <c r="G28" t="s">
        <v>12713</v>
      </c>
      <c r="H28">
        <f>COUNTIF(G$2:G$36,$K28)</f>
        <v>0</v>
      </c>
      <c r="I28" t="s">
        <v>12717</v>
      </c>
      <c r="J28">
        <f>COUNTIF(I$2:I$36,$K28)</f>
        <v>0</v>
      </c>
      <c r="K28" t="s">
        <v>12703</v>
      </c>
    </row>
    <row r="29" spans="1:11">
      <c r="A29" t="s">
        <v>12679</v>
      </c>
      <c r="B29">
        <f>COUNTIF(A$2:A$36,$K29)</f>
        <v>0</v>
      </c>
      <c r="C29" t="s">
        <v>12727</v>
      </c>
      <c r="D29">
        <f>COUNTIF(C$2:C$36,$K29)</f>
        <v>0</v>
      </c>
      <c r="E29" t="s">
        <v>12704</v>
      </c>
      <c r="F29">
        <f>COUNTIF(E$2:E$36,$K29)</f>
        <v>1</v>
      </c>
      <c r="G29" t="s">
        <v>12706</v>
      </c>
      <c r="H29">
        <f>COUNTIF(G$2:G$36,$K29)</f>
        <v>0</v>
      </c>
      <c r="I29" t="s">
        <v>12740</v>
      </c>
      <c r="J29">
        <f>COUNTIF(I$2:I$36,$K29)</f>
        <v>1</v>
      </c>
      <c r="K29" t="s">
        <v>12704</v>
      </c>
    </row>
    <row r="30" spans="1:11">
      <c r="A30" t="s">
        <v>12767</v>
      </c>
      <c r="B30">
        <f>COUNTIF(A$2:A$36,$K30)</f>
        <v>0</v>
      </c>
      <c r="C30" t="s">
        <v>12745</v>
      </c>
      <c r="D30">
        <f>COUNTIF(C$2:C$36,$K30)</f>
        <v>1</v>
      </c>
      <c r="E30" t="s">
        <v>12707</v>
      </c>
      <c r="F30">
        <f>COUNTIF(E$2:E$36,$K30)</f>
        <v>0</v>
      </c>
      <c r="G30" t="s">
        <v>12759</v>
      </c>
      <c r="H30">
        <f>COUNTIF(G$2:G$36,$K30)</f>
        <v>0</v>
      </c>
      <c r="I30" t="s">
        <v>12781</v>
      </c>
      <c r="J30">
        <f>COUNTIF(I$2:I$36,$K30)</f>
        <v>1</v>
      </c>
      <c r="K30" t="s">
        <v>12705</v>
      </c>
    </row>
    <row r="31" spans="1:11">
      <c r="A31" t="s">
        <v>12769</v>
      </c>
      <c r="B31">
        <f>COUNTIF(A$2:A$36,$K31)</f>
        <v>0</v>
      </c>
      <c r="C31" t="s">
        <v>12708</v>
      </c>
      <c r="D31">
        <f>COUNTIF(C$2:C$36,$K31)</f>
        <v>0</v>
      </c>
      <c r="E31" t="s">
        <v>12714</v>
      </c>
      <c r="F31">
        <f>COUNTIF(E$2:E$36,$K31)</f>
        <v>1</v>
      </c>
      <c r="G31" t="s">
        <v>12811</v>
      </c>
      <c r="H31">
        <f>COUNTIF(G$2:G$36,$K31)</f>
        <v>1</v>
      </c>
      <c r="I31" t="s">
        <v>12742</v>
      </c>
      <c r="J31">
        <f>COUNTIF(I$2:I$36,$K31)</f>
        <v>1</v>
      </c>
      <c r="K31" t="s">
        <v>12706</v>
      </c>
    </row>
    <row r="32" spans="1:11">
      <c r="A32" t="s">
        <v>12771</v>
      </c>
      <c r="B32">
        <f>COUNTIF(A$2:A$36,$K32)</f>
        <v>0</v>
      </c>
      <c r="C32" t="s">
        <v>12751</v>
      </c>
      <c r="D32">
        <f>COUNTIF(C$2:C$36,$K32)</f>
        <v>0</v>
      </c>
      <c r="E32" t="s">
        <v>12791</v>
      </c>
      <c r="F32">
        <f>COUNTIF(E$2:E$36,$K32)</f>
        <v>1</v>
      </c>
      <c r="G32" t="s">
        <v>12707</v>
      </c>
      <c r="H32">
        <f>COUNTIF(G$2:G$36,$K32)</f>
        <v>1</v>
      </c>
      <c r="I32" t="s">
        <v>12706</v>
      </c>
      <c r="J32">
        <f>COUNTIF(I$2:I$36,$K32)</f>
        <v>0</v>
      </c>
      <c r="K32" t="s">
        <v>12707</v>
      </c>
    </row>
    <row r="33" spans="1:11">
      <c r="A33" t="s">
        <v>12772</v>
      </c>
      <c r="B33">
        <f>COUNTIF(A$2:A$36,$K33)</f>
        <v>1</v>
      </c>
      <c r="C33" t="s">
        <v>12766</v>
      </c>
      <c r="D33">
        <f>COUNTIF(C$2:C$36,$K33)</f>
        <v>1</v>
      </c>
      <c r="E33" t="s">
        <v>12818</v>
      </c>
      <c r="F33">
        <f>COUNTIF(E$2:E$36,$K33)</f>
        <v>0</v>
      </c>
      <c r="G33" t="s">
        <v>12790</v>
      </c>
      <c r="H33">
        <f>COUNTIF(G$2:G$36,$K33)</f>
        <v>0</v>
      </c>
      <c r="I33" t="s">
        <v>12689</v>
      </c>
      <c r="J33">
        <f>COUNTIF(I$2:I$36,$K33)</f>
        <v>0</v>
      </c>
      <c r="K33" t="s">
        <v>12708</v>
      </c>
    </row>
    <row r="34" spans="1:11">
      <c r="A34" t="s">
        <v>12737</v>
      </c>
      <c r="B34">
        <f>COUNTIF(A$2:A$36,$K34)</f>
        <v>0</v>
      </c>
      <c r="C34" t="s">
        <v>12733</v>
      </c>
      <c r="D34">
        <f>COUNTIF(C$2:C$36,$K34)</f>
        <v>0</v>
      </c>
      <c r="E34" t="s">
        <v>12819</v>
      </c>
      <c r="F34">
        <f>COUNTIF(E$2:E$36,$K34)</f>
        <v>1</v>
      </c>
      <c r="G34" t="s">
        <v>12682</v>
      </c>
      <c r="H34">
        <f>COUNTIF(G$2:G$36,$K34)</f>
        <v>0</v>
      </c>
      <c r="I34" t="s">
        <v>12787</v>
      </c>
      <c r="J34">
        <f>COUNTIF(I$2:I$36,$K34)</f>
        <v>1</v>
      </c>
      <c r="K34" t="s">
        <v>12709</v>
      </c>
    </row>
    <row r="35" spans="1:11">
      <c r="A35" t="s">
        <v>12774</v>
      </c>
      <c r="B35">
        <f>COUNTIF(A$2:A$36,$K35)</f>
        <v>1</v>
      </c>
      <c r="C35" t="s">
        <v>12702</v>
      </c>
      <c r="D35">
        <f>COUNTIF(C$2:C$36,$K35)</f>
        <v>0</v>
      </c>
      <c r="E35" t="s">
        <v>12792</v>
      </c>
      <c r="F35">
        <f>COUNTIF(E$2:E$36,$K35)</f>
        <v>0</v>
      </c>
      <c r="G35" t="s">
        <v>12729</v>
      </c>
      <c r="H35">
        <f>COUNTIF(G$2:G$36,$K35)</f>
        <v>1</v>
      </c>
      <c r="I35" t="s">
        <v>12806</v>
      </c>
      <c r="J35">
        <f>COUNTIF(I$2:I$36,$K35)</f>
        <v>0</v>
      </c>
      <c r="K35" t="s">
        <v>12710</v>
      </c>
    </row>
    <row r="36" spans="1:11">
      <c r="A36" t="s">
        <v>12775</v>
      </c>
      <c r="B36">
        <f>COUNTIF(A$2:A$36,$K36)</f>
        <v>0</v>
      </c>
      <c r="C36" t="s">
        <v>12703</v>
      </c>
      <c r="D36">
        <f>COUNTIF(C$2:C$36,$K36)</f>
        <v>0</v>
      </c>
      <c r="E36" t="s">
        <v>12820</v>
      </c>
      <c r="F36">
        <f>COUNTIF(E$2:E$36,$K36)</f>
        <v>0</v>
      </c>
      <c r="G36" t="s">
        <v>12696</v>
      </c>
      <c r="H36">
        <f>COUNTIF(G$2:G$36,$K36)</f>
        <v>0</v>
      </c>
      <c r="I36" t="s">
        <v>12681</v>
      </c>
      <c r="J36">
        <f>COUNTIF(I$2:I$36,$K36)</f>
        <v>0</v>
      </c>
      <c r="K36" t="s">
        <v>12711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>
      <c r="B39" s="18">
        <f>(14/35)</f>
        <v>0.4</v>
      </c>
      <c r="D39" s="18">
        <f>(15/35)</f>
        <v>0.42857142857142855</v>
      </c>
      <c r="F39" s="18">
        <f>(12/35)</f>
        <v>0.34285714285714286</v>
      </c>
      <c r="H39" s="18">
        <f>(10/35)</f>
        <v>0.2857142857142857</v>
      </c>
      <c r="J39" s="18">
        <f>(12/35)</f>
        <v>0.34285714285714286</v>
      </c>
    </row>
  </sheetData>
  <conditionalFormatting sqref="A2:A36 C2:C36 E2:E36 G2:G36 I2:I36 K2:K36">
    <cfRule type="duplicateValues" dxfId="6" priority="1"/>
    <cfRule type="expression" dxfId="5" priority="2">
      <formula>$K$2</formula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" activePane="bottomLeft" state="frozen"/>
      <selection pane="bottomLeft" activeCell="J40" sqref="J40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</cols>
  <sheetData>
    <row r="1" spans="1:11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1" ht="16" thickTop="1">
      <c r="A2" t="s">
        <v>12677</v>
      </c>
      <c r="B2">
        <f>COUNTIF(A$2:A$65,$K2)</f>
        <v>1</v>
      </c>
      <c r="C2" t="s">
        <v>12679</v>
      </c>
      <c r="D2">
        <f>COUNTIF(C$2:C$49,$K2)</f>
        <v>1</v>
      </c>
      <c r="E2" t="s">
        <v>12686</v>
      </c>
      <c r="F2">
        <f>COUNTIF(E$2:E$39,$K2)</f>
        <v>1</v>
      </c>
      <c r="G2" t="s">
        <v>12678</v>
      </c>
      <c r="H2">
        <f>COUNTIF(G$2:G$37,$K2)</f>
        <v>0</v>
      </c>
      <c r="I2" t="s">
        <v>12684</v>
      </c>
      <c r="J2">
        <f>COUNTIF(I$2:I$37,$K2)</f>
        <v>1</v>
      </c>
      <c r="K2" t="s">
        <v>12677</v>
      </c>
    </row>
    <row r="3" spans="1:11">
      <c r="A3" t="s">
        <v>12682</v>
      </c>
      <c r="B3">
        <f t="shared" ref="B3:B65" si="0">COUNTIF(A$2:A$65,$K3)</f>
        <v>1</v>
      </c>
      <c r="C3" t="s">
        <v>12701</v>
      </c>
      <c r="D3">
        <f t="shared" ref="D3:D49" si="1">COUNTIF(C$2:C$49,$K3)</f>
        <v>1</v>
      </c>
      <c r="E3" t="s">
        <v>12691</v>
      </c>
      <c r="F3">
        <f t="shared" ref="F3:F39" si="2">COUNTIF(E$2:E$39,$K3)</f>
        <v>1</v>
      </c>
      <c r="G3" t="s">
        <v>12714</v>
      </c>
      <c r="H3">
        <f t="shared" ref="H3:H37" si="3">COUNTIF(G$2:G$37,$K3)</f>
        <v>1</v>
      </c>
      <c r="I3" t="s">
        <v>12682</v>
      </c>
      <c r="J3">
        <f t="shared" ref="J3:J37" si="4">COUNTIF(I$2:I$37,$K3)</f>
        <v>1</v>
      </c>
      <c r="K3" t="s">
        <v>12678</v>
      </c>
    </row>
    <row r="4" spans="1:11">
      <c r="A4" t="s">
        <v>12698</v>
      </c>
      <c r="B4">
        <f t="shared" si="0"/>
        <v>1</v>
      </c>
      <c r="C4" t="s">
        <v>12680</v>
      </c>
      <c r="D4">
        <f t="shared" si="1"/>
        <v>1</v>
      </c>
      <c r="E4" t="s">
        <v>12693</v>
      </c>
      <c r="F4">
        <f t="shared" si="2"/>
        <v>0</v>
      </c>
      <c r="G4" t="s">
        <v>12680</v>
      </c>
      <c r="H4">
        <f t="shared" si="3"/>
        <v>0</v>
      </c>
      <c r="I4" t="s">
        <v>12683</v>
      </c>
      <c r="J4">
        <f t="shared" si="4"/>
        <v>1</v>
      </c>
      <c r="K4" t="s">
        <v>12679</v>
      </c>
    </row>
    <row r="5" spans="1:11">
      <c r="A5" t="s">
        <v>12703</v>
      </c>
      <c r="B5">
        <f t="shared" si="0"/>
        <v>0</v>
      </c>
      <c r="C5" t="s">
        <v>12677</v>
      </c>
      <c r="D5">
        <f t="shared" si="1"/>
        <v>1</v>
      </c>
      <c r="E5" t="s">
        <v>12709</v>
      </c>
      <c r="F5">
        <f t="shared" si="2"/>
        <v>0</v>
      </c>
      <c r="G5" t="s">
        <v>12728</v>
      </c>
      <c r="H5">
        <f t="shared" si="3"/>
        <v>1</v>
      </c>
      <c r="I5" t="s">
        <v>12679</v>
      </c>
      <c r="J5">
        <f t="shared" si="4"/>
        <v>1</v>
      </c>
      <c r="K5" t="s">
        <v>12680</v>
      </c>
    </row>
    <row r="6" spans="1:11">
      <c r="A6" t="s">
        <v>12695</v>
      </c>
      <c r="B6">
        <f t="shared" si="0"/>
        <v>1</v>
      </c>
      <c r="C6" t="s">
        <v>12715</v>
      </c>
      <c r="D6">
        <f t="shared" si="1"/>
        <v>1</v>
      </c>
      <c r="E6" t="s">
        <v>12687</v>
      </c>
      <c r="F6">
        <f t="shared" si="2"/>
        <v>1</v>
      </c>
      <c r="G6" t="s">
        <v>12692</v>
      </c>
      <c r="H6">
        <f t="shared" si="3"/>
        <v>1</v>
      </c>
      <c r="I6" t="s">
        <v>12687</v>
      </c>
      <c r="J6">
        <f t="shared" si="4"/>
        <v>1</v>
      </c>
      <c r="K6" t="s">
        <v>12681</v>
      </c>
    </row>
    <row r="7" spans="1:11">
      <c r="A7" t="s">
        <v>12681</v>
      </c>
      <c r="B7">
        <f t="shared" si="0"/>
        <v>1</v>
      </c>
      <c r="C7" t="s">
        <v>12678</v>
      </c>
      <c r="D7">
        <f t="shared" si="1"/>
        <v>0</v>
      </c>
      <c r="E7" t="s">
        <v>12700</v>
      </c>
      <c r="F7">
        <f t="shared" si="2"/>
        <v>0</v>
      </c>
      <c r="G7" t="s">
        <v>12690</v>
      </c>
      <c r="H7">
        <f t="shared" si="3"/>
        <v>1</v>
      </c>
      <c r="I7" t="s">
        <v>12692</v>
      </c>
      <c r="J7">
        <f t="shared" si="4"/>
        <v>1</v>
      </c>
      <c r="K7" t="s">
        <v>12682</v>
      </c>
    </row>
    <row r="8" spans="1:11">
      <c r="A8" t="s">
        <v>12708</v>
      </c>
      <c r="B8">
        <f t="shared" si="0"/>
        <v>1</v>
      </c>
      <c r="C8" t="s">
        <v>12684</v>
      </c>
      <c r="D8">
        <f t="shared" si="1"/>
        <v>1</v>
      </c>
      <c r="E8" t="s">
        <v>12749</v>
      </c>
      <c r="F8">
        <f t="shared" si="2"/>
        <v>1</v>
      </c>
      <c r="G8" t="s">
        <v>12697</v>
      </c>
      <c r="H8">
        <f t="shared" si="3"/>
        <v>1</v>
      </c>
      <c r="I8" t="s">
        <v>12723</v>
      </c>
      <c r="J8">
        <f t="shared" si="4"/>
        <v>1</v>
      </c>
      <c r="K8" t="s">
        <v>12683</v>
      </c>
    </row>
    <row r="9" spans="1:11">
      <c r="A9" t="s">
        <v>12731</v>
      </c>
      <c r="B9">
        <f t="shared" si="0"/>
        <v>1</v>
      </c>
      <c r="C9" t="s">
        <v>12690</v>
      </c>
      <c r="D9">
        <f t="shared" si="1"/>
        <v>1</v>
      </c>
      <c r="E9" t="s">
        <v>12698</v>
      </c>
      <c r="F9">
        <f t="shared" si="2"/>
        <v>0</v>
      </c>
      <c r="G9" t="s">
        <v>12694</v>
      </c>
      <c r="H9">
        <f t="shared" si="3"/>
        <v>1</v>
      </c>
      <c r="I9" t="s">
        <v>12754</v>
      </c>
      <c r="J9">
        <f t="shared" si="4"/>
        <v>1</v>
      </c>
      <c r="K9" t="s">
        <v>12684</v>
      </c>
    </row>
    <row r="10" spans="1:11">
      <c r="A10" t="s">
        <v>12725</v>
      </c>
      <c r="B10">
        <f t="shared" si="0"/>
        <v>1</v>
      </c>
      <c r="C10" t="s">
        <v>12683</v>
      </c>
      <c r="D10">
        <f t="shared" si="1"/>
        <v>1</v>
      </c>
      <c r="E10" t="s">
        <v>12758</v>
      </c>
      <c r="F10">
        <f t="shared" si="2"/>
        <v>1</v>
      </c>
      <c r="G10" t="s">
        <v>12689</v>
      </c>
      <c r="H10">
        <f t="shared" si="3"/>
        <v>0</v>
      </c>
      <c r="I10" t="s">
        <v>12677</v>
      </c>
      <c r="J10">
        <f t="shared" si="4"/>
        <v>1</v>
      </c>
      <c r="K10" t="s">
        <v>12685</v>
      </c>
    </row>
    <row r="11" spans="1:11">
      <c r="A11" t="s">
        <v>12699</v>
      </c>
      <c r="B11">
        <f t="shared" si="0"/>
        <v>1</v>
      </c>
      <c r="C11" t="s">
        <v>12691</v>
      </c>
      <c r="D11">
        <f t="shared" si="1"/>
        <v>0</v>
      </c>
      <c r="E11" t="s">
        <v>12689</v>
      </c>
      <c r="F11">
        <f t="shared" si="2"/>
        <v>1</v>
      </c>
      <c r="G11" t="s">
        <v>12681</v>
      </c>
      <c r="H11">
        <f t="shared" si="3"/>
        <v>1</v>
      </c>
      <c r="I11" t="s">
        <v>12688</v>
      </c>
      <c r="J11">
        <f t="shared" si="4"/>
        <v>1</v>
      </c>
      <c r="K11" t="s">
        <v>12686</v>
      </c>
    </row>
    <row r="12" spans="1:11">
      <c r="A12" t="s">
        <v>12685</v>
      </c>
      <c r="B12">
        <f t="shared" si="0"/>
        <v>1</v>
      </c>
      <c r="C12" t="s">
        <v>12718</v>
      </c>
      <c r="D12">
        <f t="shared" si="1"/>
        <v>0</v>
      </c>
      <c r="E12" t="s">
        <v>12681</v>
      </c>
      <c r="F12">
        <f t="shared" si="2"/>
        <v>1</v>
      </c>
      <c r="G12" t="s">
        <v>12710</v>
      </c>
      <c r="H12">
        <f t="shared" si="3"/>
        <v>1</v>
      </c>
      <c r="I12" t="s">
        <v>12685</v>
      </c>
      <c r="J12">
        <f t="shared" si="4"/>
        <v>1</v>
      </c>
      <c r="K12" t="s">
        <v>12687</v>
      </c>
    </row>
    <row r="13" spans="1:11">
      <c r="A13" t="s">
        <v>12696</v>
      </c>
      <c r="B13">
        <f t="shared" si="0"/>
        <v>1</v>
      </c>
      <c r="C13" t="s">
        <v>12688</v>
      </c>
      <c r="D13">
        <f t="shared" si="1"/>
        <v>1</v>
      </c>
      <c r="E13" t="s">
        <v>12697</v>
      </c>
      <c r="F13">
        <f t="shared" si="2"/>
        <v>0</v>
      </c>
      <c r="G13" t="s">
        <v>12762</v>
      </c>
      <c r="H13">
        <f t="shared" si="3"/>
        <v>0</v>
      </c>
      <c r="I13" t="s">
        <v>12704</v>
      </c>
      <c r="J13">
        <f t="shared" si="4"/>
        <v>1</v>
      </c>
      <c r="K13" t="s">
        <v>12688</v>
      </c>
    </row>
    <row r="14" spans="1:11">
      <c r="A14" t="s">
        <v>12702</v>
      </c>
      <c r="B14">
        <f t="shared" si="0"/>
        <v>1</v>
      </c>
      <c r="C14" t="s">
        <v>12685</v>
      </c>
      <c r="D14">
        <f t="shared" si="1"/>
        <v>0</v>
      </c>
      <c r="E14" t="s">
        <v>12726</v>
      </c>
      <c r="F14">
        <f t="shared" si="2"/>
        <v>1</v>
      </c>
      <c r="G14" t="s">
        <v>12722</v>
      </c>
      <c r="H14">
        <f t="shared" si="3"/>
        <v>1</v>
      </c>
      <c r="I14" t="s">
        <v>12746</v>
      </c>
      <c r="J14">
        <f t="shared" si="4"/>
        <v>1</v>
      </c>
      <c r="K14" t="s">
        <v>12689</v>
      </c>
    </row>
    <row r="15" spans="1:11">
      <c r="A15" t="s">
        <v>12697</v>
      </c>
      <c r="B15">
        <f t="shared" si="0"/>
        <v>1</v>
      </c>
      <c r="C15" t="s">
        <v>12705</v>
      </c>
      <c r="D15">
        <f t="shared" si="1"/>
        <v>1</v>
      </c>
      <c r="E15" t="s">
        <v>12678</v>
      </c>
      <c r="F15">
        <f t="shared" si="2"/>
        <v>0</v>
      </c>
      <c r="G15" t="s">
        <v>12683</v>
      </c>
      <c r="H15">
        <f t="shared" si="3"/>
        <v>1</v>
      </c>
      <c r="I15" t="s">
        <v>12680</v>
      </c>
      <c r="J15">
        <f t="shared" si="4"/>
        <v>1</v>
      </c>
      <c r="K15" t="s">
        <v>12690</v>
      </c>
    </row>
    <row r="16" spans="1:11">
      <c r="A16" t="s">
        <v>12736</v>
      </c>
      <c r="B16">
        <f t="shared" si="0"/>
        <v>0</v>
      </c>
      <c r="C16" t="s">
        <v>12730</v>
      </c>
      <c r="D16">
        <f t="shared" si="1"/>
        <v>1</v>
      </c>
      <c r="E16" t="s">
        <v>12685</v>
      </c>
      <c r="F16">
        <f t="shared" si="2"/>
        <v>1</v>
      </c>
      <c r="G16" t="s">
        <v>12702</v>
      </c>
      <c r="H16">
        <f t="shared" si="3"/>
        <v>0</v>
      </c>
      <c r="I16" t="s">
        <v>12686</v>
      </c>
      <c r="J16">
        <f t="shared" si="4"/>
        <v>0</v>
      </c>
      <c r="K16" t="s">
        <v>12691</v>
      </c>
    </row>
    <row r="17" spans="1:11">
      <c r="A17" t="s">
        <v>12716</v>
      </c>
      <c r="B17">
        <f t="shared" si="0"/>
        <v>1</v>
      </c>
      <c r="C17" t="s">
        <v>12748</v>
      </c>
      <c r="D17">
        <f t="shared" si="1"/>
        <v>0</v>
      </c>
      <c r="E17" t="s">
        <v>12706</v>
      </c>
      <c r="F17">
        <f t="shared" si="2"/>
        <v>0</v>
      </c>
      <c r="G17" t="s">
        <v>12798</v>
      </c>
      <c r="H17">
        <f t="shared" si="3"/>
        <v>1</v>
      </c>
      <c r="I17" t="s">
        <v>12755</v>
      </c>
      <c r="J17">
        <f t="shared" si="4"/>
        <v>1</v>
      </c>
      <c r="K17" t="s">
        <v>12692</v>
      </c>
    </row>
    <row r="18" spans="1:11">
      <c r="A18" t="s">
        <v>12678</v>
      </c>
      <c r="B18">
        <f t="shared" si="0"/>
        <v>1</v>
      </c>
      <c r="C18" t="s">
        <v>12765</v>
      </c>
      <c r="D18">
        <f t="shared" si="1"/>
        <v>0</v>
      </c>
      <c r="E18" t="s">
        <v>12786</v>
      </c>
      <c r="F18">
        <f t="shared" si="2"/>
        <v>1</v>
      </c>
      <c r="G18" t="s">
        <v>12735</v>
      </c>
      <c r="H18">
        <f t="shared" si="3"/>
        <v>0</v>
      </c>
      <c r="I18" t="s">
        <v>12693</v>
      </c>
      <c r="J18">
        <f t="shared" si="4"/>
        <v>1</v>
      </c>
      <c r="K18" t="s">
        <v>12693</v>
      </c>
    </row>
    <row r="19" spans="1:11">
      <c r="A19" t="s">
        <v>12688</v>
      </c>
      <c r="B19">
        <f t="shared" si="0"/>
        <v>1</v>
      </c>
      <c r="C19" t="s">
        <v>12752</v>
      </c>
      <c r="D19">
        <f t="shared" si="1"/>
        <v>1</v>
      </c>
      <c r="E19" t="s">
        <v>12721</v>
      </c>
      <c r="F19">
        <f t="shared" si="2"/>
        <v>0</v>
      </c>
      <c r="G19" t="s">
        <v>12737</v>
      </c>
      <c r="H19">
        <f t="shared" si="3"/>
        <v>1</v>
      </c>
      <c r="I19" t="s">
        <v>12694</v>
      </c>
      <c r="J19">
        <f t="shared" si="4"/>
        <v>1</v>
      </c>
      <c r="K19" t="s">
        <v>12694</v>
      </c>
    </row>
    <row r="20" spans="1:11">
      <c r="A20" t="s">
        <v>12700</v>
      </c>
      <c r="B20">
        <f t="shared" si="0"/>
        <v>1</v>
      </c>
      <c r="C20" t="s">
        <v>12753</v>
      </c>
      <c r="D20">
        <f t="shared" si="1"/>
        <v>1</v>
      </c>
      <c r="E20" t="s">
        <v>12722</v>
      </c>
      <c r="F20">
        <f t="shared" si="2"/>
        <v>0</v>
      </c>
      <c r="G20" t="s">
        <v>12686</v>
      </c>
      <c r="H20">
        <f t="shared" si="3"/>
        <v>1</v>
      </c>
      <c r="I20" t="s">
        <v>12719</v>
      </c>
      <c r="J20">
        <f t="shared" si="4"/>
        <v>0</v>
      </c>
      <c r="K20" t="s">
        <v>12695</v>
      </c>
    </row>
    <row r="21" spans="1:11">
      <c r="A21" t="s">
        <v>12689</v>
      </c>
      <c r="B21">
        <f t="shared" si="0"/>
        <v>1</v>
      </c>
      <c r="C21" t="s">
        <v>12734</v>
      </c>
      <c r="D21">
        <f t="shared" si="1"/>
        <v>0</v>
      </c>
      <c r="E21" t="s">
        <v>12683</v>
      </c>
      <c r="F21">
        <f t="shared" si="2"/>
        <v>1</v>
      </c>
      <c r="G21" t="s">
        <v>12726</v>
      </c>
      <c r="H21">
        <f t="shared" si="3"/>
        <v>1</v>
      </c>
      <c r="I21" t="s">
        <v>12743</v>
      </c>
      <c r="J21">
        <f t="shared" si="4"/>
        <v>1</v>
      </c>
      <c r="K21" t="s">
        <v>12696</v>
      </c>
    </row>
    <row r="22" spans="1:11">
      <c r="A22" t="s">
        <v>12710</v>
      </c>
      <c r="B22">
        <f t="shared" si="0"/>
        <v>1</v>
      </c>
      <c r="C22" t="s">
        <v>12724</v>
      </c>
      <c r="D22">
        <f t="shared" si="1"/>
        <v>0</v>
      </c>
      <c r="E22" t="s">
        <v>12716</v>
      </c>
      <c r="F22">
        <f t="shared" si="2"/>
        <v>1</v>
      </c>
      <c r="G22" t="s">
        <v>12687</v>
      </c>
      <c r="H22">
        <f t="shared" si="3"/>
        <v>1</v>
      </c>
      <c r="I22" t="s">
        <v>12705</v>
      </c>
      <c r="J22">
        <f t="shared" si="4"/>
        <v>0</v>
      </c>
      <c r="K22" t="s">
        <v>12697</v>
      </c>
    </row>
    <row r="23" spans="1:11">
      <c r="A23" t="s">
        <v>12747</v>
      </c>
      <c r="B23">
        <f t="shared" si="0"/>
        <v>1</v>
      </c>
      <c r="C23" t="s">
        <v>12739</v>
      </c>
      <c r="D23">
        <f t="shared" si="1"/>
        <v>0</v>
      </c>
      <c r="E23" t="s">
        <v>12776</v>
      </c>
      <c r="F23">
        <f t="shared" si="2"/>
        <v>1</v>
      </c>
      <c r="G23" t="s">
        <v>12684</v>
      </c>
      <c r="H23">
        <f t="shared" si="3"/>
        <v>0</v>
      </c>
      <c r="I23" t="s">
        <v>12690</v>
      </c>
      <c r="J23">
        <f t="shared" si="4"/>
        <v>0</v>
      </c>
      <c r="K23" t="s">
        <v>12698</v>
      </c>
    </row>
    <row r="24" spans="1:11">
      <c r="A24" t="s">
        <v>12720</v>
      </c>
      <c r="B24">
        <f t="shared" si="0"/>
        <v>1</v>
      </c>
      <c r="C24" t="s">
        <v>12694</v>
      </c>
      <c r="D24">
        <f t="shared" si="1"/>
        <v>1</v>
      </c>
      <c r="E24" t="s">
        <v>12802</v>
      </c>
      <c r="F24">
        <f t="shared" si="2"/>
        <v>1</v>
      </c>
      <c r="G24" t="s">
        <v>12712</v>
      </c>
      <c r="H24">
        <f t="shared" si="3"/>
        <v>0</v>
      </c>
      <c r="I24" t="s">
        <v>12709</v>
      </c>
      <c r="J24">
        <f t="shared" si="4"/>
        <v>0</v>
      </c>
      <c r="K24" t="s">
        <v>12699</v>
      </c>
    </row>
    <row r="25" spans="1:11">
      <c r="A25" t="s">
        <v>12763</v>
      </c>
      <c r="B25">
        <f t="shared" si="0"/>
        <v>1</v>
      </c>
      <c r="C25" t="s">
        <v>12712</v>
      </c>
      <c r="D25">
        <f t="shared" si="1"/>
        <v>0</v>
      </c>
      <c r="E25" t="s">
        <v>12677</v>
      </c>
      <c r="F25">
        <f t="shared" si="2"/>
        <v>1</v>
      </c>
      <c r="G25" t="s">
        <v>12718</v>
      </c>
      <c r="H25">
        <f t="shared" si="3"/>
        <v>0</v>
      </c>
      <c r="I25" t="s">
        <v>12738</v>
      </c>
      <c r="J25">
        <f t="shared" si="4"/>
        <v>0</v>
      </c>
      <c r="K25" t="s">
        <v>12700</v>
      </c>
    </row>
    <row r="26" spans="1:11">
      <c r="A26" t="s">
        <v>12692</v>
      </c>
      <c r="B26">
        <f t="shared" si="0"/>
        <v>0</v>
      </c>
      <c r="C26" t="s">
        <v>12780</v>
      </c>
      <c r="D26">
        <f t="shared" si="1"/>
        <v>1</v>
      </c>
      <c r="E26" t="s">
        <v>12717</v>
      </c>
      <c r="F26">
        <f t="shared" si="2"/>
        <v>0</v>
      </c>
      <c r="G26" t="s">
        <v>12757</v>
      </c>
      <c r="H26">
        <f t="shared" si="3"/>
        <v>0</v>
      </c>
      <c r="I26" t="s">
        <v>12678</v>
      </c>
      <c r="J26">
        <f t="shared" si="4"/>
        <v>0</v>
      </c>
      <c r="K26" t="s">
        <v>12701</v>
      </c>
    </row>
    <row r="27" spans="1:11">
      <c r="A27" t="s">
        <v>12750</v>
      </c>
      <c r="B27">
        <f t="shared" si="0"/>
        <v>1</v>
      </c>
      <c r="C27" t="s">
        <v>12699</v>
      </c>
      <c r="D27">
        <f t="shared" si="1"/>
        <v>1</v>
      </c>
      <c r="E27" t="s">
        <v>12741</v>
      </c>
      <c r="F27">
        <f t="shared" si="2"/>
        <v>0</v>
      </c>
      <c r="G27" t="s">
        <v>12695</v>
      </c>
      <c r="H27">
        <f t="shared" si="3"/>
        <v>1</v>
      </c>
      <c r="I27" t="s">
        <v>12756</v>
      </c>
      <c r="J27">
        <f t="shared" si="4"/>
        <v>0</v>
      </c>
      <c r="K27" t="s">
        <v>12702</v>
      </c>
    </row>
    <row r="28" spans="1:11">
      <c r="A28" t="s">
        <v>12732</v>
      </c>
      <c r="B28">
        <f t="shared" si="0"/>
        <v>1</v>
      </c>
      <c r="C28" t="s">
        <v>12719</v>
      </c>
      <c r="D28">
        <f t="shared" si="1"/>
        <v>1</v>
      </c>
      <c r="E28" t="s">
        <v>12699</v>
      </c>
      <c r="F28">
        <f t="shared" si="2"/>
        <v>0</v>
      </c>
      <c r="G28" t="s">
        <v>12713</v>
      </c>
      <c r="H28">
        <f t="shared" si="3"/>
        <v>0</v>
      </c>
      <c r="I28" t="s">
        <v>12717</v>
      </c>
      <c r="J28">
        <f t="shared" si="4"/>
        <v>0</v>
      </c>
      <c r="K28" t="s">
        <v>12703</v>
      </c>
    </row>
    <row r="29" spans="1:11">
      <c r="A29" t="s">
        <v>12679</v>
      </c>
      <c r="B29">
        <f t="shared" si="0"/>
        <v>1</v>
      </c>
      <c r="C29" t="s">
        <v>12727</v>
      </c>
      <c r="D29">
        <f t="shared" si="1"/>
        <v>1</v>
      </c>
      <c r="E29" t="s">
        <v>12704</v>
      </c>
      <c r="F29">
        <f t="shared" si="2"/>
        <v>1</v>
      </c>
      <c r="G29" t="s">
        <v>12706</v>
      </c>
      <c r="H29">
        <f t="shared" si="3"/>
        <v>0</v>
      </c>
      <c r="I29" t="s">
        <v>12740</v>
      </c>
      <c r="J29">
        <f t="shared" si="4"/>
        <v>1</v>
      </c>
      <c r="K29" t="s">
        <v>12704</v>
      </c>
    </row>
    <row r="30" spans="1:11">
      <c r="A30" t="s">
        <v>12767</v>
      </c>
      <c r="B30">
        <f t="shared" si="0"/>
        <v>1</v>
      </c>
      <c r="C30" t="s">
        <v>12745</v>
      </c>
      <c r="D30">
        <f t="shared" si="1"/>
        <v>1</v>
      </c>
      <c r="E30" t="s">
        <v>12707</v>
      </c>
      <c r="F30">
        <f t="shared" si="2"/>
        <v>0</v>
      </c>
      <c r="G30" t="s">
        <v>12759</v>
      </c>
      <c r="H30">
        <f t="shared" si="3"/>
        <v>0</v>
      </c>
      <c r="I30" t="s">
        <v>12781</v>
      </c>
      <c r="J30">
        <f t="shared" si="4"/>
        <v>1</v>
      </c>
      <c r="K30" t="s">
        <v>12705</v>
      </c>
    </row>
    <row r="31" spans="1:11">
      <c r="A31" t="s">
        <v>12769</v>
      </c>
      <c r="B31">
        <f t="shared" si="0"/>
        <v>1</v>
      </c>
      <c r="C31" t="s">
        <v>12708</v>
      </c>
      <c r="D31">
        <f t="shared" si="1"/>
        <v>0</v>
      </c>
      <c r="E31" t="s">
        <v>12714</v>
      </c>
      <c r="F31">
        <f t="shared" si="2"/>
        <v>1</v>
      </c>
      <c r="G31" t="s">
        <v>12811</v>
      </c>
      <c r="H31">
        <f t="shared" si="3"/>
        <v>1</v>
      </c>
      <c r="I31" t="s">
        <v>12742</v>
      </c>
      <c r="J31">
        <f t="shared" si="4"/>
        <v>1</v>
      </c>
      <c r="K31" t="s">
        <v>12706</v>
      </c>
    </row>
    <row r="32" spans="1:11">
      <c r="A32" t="s">
        <v>12771</v>
      </c>
      <c r="B32">
        <f t="shared" si="0"/>
        <v>1</v>
      </c>
      <c r="C32" t="s">
        <v>12751</v>
      </c>
      <c r="D32">
        <f t="shared" si="1"/>
        <v>1</v>
      </c>
      <c r="E32" t="s">
        <v>12791</v>
      </c>
      <c r="F32">
        <f t="shared" si="2"/>
        <v>1</v>
      </c>
      <c r="G32" t="s">
        <v>12707</v>
      </c>
      <c r="H32">
        <f t="shared" si="3"/>
        <v>1</v>
      </c>
      <c r="I32" t="s">
        <v>12706</v>
      </c>
      <c r="J32">
        <f t="shared" si="4"/>
        <v>0</v>
      </c>
      <c r="K32" t="s">
        <v>12707</v>
      </c>
    </row>
    <row r="33" spans="1:11">
      <c r="A33" t="s">
        <v>12772</v>
      </c>
      <c r="B33">
        <f t="shared" si="0"/>
        <v>1</v>
      </c>
      <c r="C33" t="s">
        <v>12766</v>
      </c>
      <c r="D33">
        <f t="shared" si="1"/>
        <v>1</v>
      </c>
      <c r="E33" t="s">
        <v>12818</v>
      </c>
      <c r="F33">
        <f t="shared" si="2"/>
        <v>0</v>
      </c>
      <c r="G33" t="s">
        <v>12790</v>
      </c>
      <c r="H33">
        <f t="shared" si="3"/>
        <v>0</v>
      </c>
      <c r="I33" t="s">
        <v>12689</v>
      </c>
      <c r="J33">
        <f t="shared" si="4"/>
        <v>0</v>
      </c>
      <c r="K33" t="s">
        <v>12708</v>
      </c>
    </row>
    <row r="34" spans="1:11">
      <c r="A34" t="s">
        <v>12737</v>
      </c>
      <c r="B34">
        <f t="shared" si="0"/>
        <v>0</v>
      </c>
      <c r="C34" t="s">
        <v>12733</v>
      </c>
      <c r="D34">
        <f t="shared" si="1"/>
        <v>0</v>
      </c>
      <c r="E34" t="s">
        <v>12819</v>
      </c>
      <c r="F34">
        <f t="shared" si="2"/>
        <v>1</v>
      </c>
      <c r="G34" t="s">
        <v>12682</v>
      </c>
      <c r="H34">
        <f t="shared" si="3"/>
        <v>0</v>
      </c>
      <c r="I34" t="s">
        <v>12787</v>
      </c>
      <c r="J34">
        <f t="shared" si="4"/>
        <v>1</v>
      </c>
      <c r="K34" t="s">
        <v>12709</v>
      </c>
    </row>
    <row r="35" spans="1:11">
      <c r="A35" t="s">
        <v>12774</v>
      </c>
      <c r="B35">
        <f t="shared" si="0"/>
        <v>1</v>
      </c>
      <c r="C35" t="s">
        <v>12702</v>
      </c>
      <c r="D35">
        <f t="shared" si="1"/>
        <v>0</v>
      </c>
      <c r="E35" t="s">
        <v>12792</v>
      </c>
      <c r="F35">
        <f t="shared" si="2"/>
        <v>0</v>
      </c>
      <c r="G35" t="s">
        <v>12729</v>
      </c>
      <c r="H35">
        <f t="shared" si="3"/>
        <v>1</v>
      </c>
      <c r="I35" t="s">
        <v>12806</v>
      </c>
      <c r="J35">
        <f t="shared" si="4"/>
        <v>0</v>
      </c>
      <c r="K35" t="s">
        <v>12710</v>
      </c>
    </row>
    <row r="36" spans="1:11">
      <c r="A36" t="s">
        <v>12775</v>
      </c>
      <c r="B36">
        <f t="shared" si="0"/>
        <v>1</v>
      </c>
      <c r="C36" t="s">
        <v>12703</v>
      </c>
      <c r="D36">
        <f t="shared" si="1"/>
        <v>1</v>
      </c>
      <c r="E36" t="s">
        <v>12820</v>
      </c>
      <c r="F36">
        <f t="shared" si="2"/>
        <v>0</v>
      </c>
      <c r="G36" t="s">
        <v>12696</v>
      </c>
      <c r="H36">
        <f t="shared" si="3"/>
        <v>0</v>
      </c>
      <c r="I36" t="s">
        <v>12681</v>
      </c>
      <c r="J36">
        <f t="shared" si="4"/>
        <v>0</v>
      </c>
      <c r="K36" t="s">
        <v>12711</v>
      </c>
    </row>
    <row r="37" spans="1:11">
      <c r="A37" t="s">
        <v>12738</v>
      </c>
      <c r="B37">
        <f t="shared" si="0"/>
        <v>0</v>
      </c>
      <c r="C37" t="s">
        <v>12711</v>
      </c>
      <c r="D37">
        <f t="shared" si="1"/>
        <v>1</v>
      </c>
      <c r="E37" t="s">
        <v>12720</v>
      </c>
      <c r="F37">
        <f t="shared" si="2"/>
        <v>0</v>
      </c>
      <c r="G37" t="s">
        <v>12822</v>
      </c>
      <c r="H37">
        <f t="shared" si="3"/>
        <v>1</v>
      </c>
      <c r="I37" t="s">
        <v>12696</v>
      </c>
      <c r="J37">
        <f t="shared" si="4"/>
        <v>0</v>
      </c>
      <c r="K37" t="s">
        <v>12712</v>
      </c>
    </row>
    <row r="38" spans="1:11" ht="16" thickBot="1">
      <c r="A38" t="s">
        <v>12711</v>
      </c>
      <c r="B38">
        <f t="shared" si="0"/>
        <v>1</v>
      </c>
      <c r="C38" t="s">
        <v>12803</v>
      </c>
      <c r="D38">
        <f t="shared" si="1"/>
        <v>1</v>
      </c>
      <c r="E38" t="s">
        <v>12696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12713</v>
      </c>
    </row>
    <row r="39" spans="1:11" ht="16" thickTop="1">
      <c r="A39" t="s">
        <v>12713</v>
      </c>
      <c r="B39">
        <f t="shared" si="0"/>
        <v>0</v>
      </c>
      <c r="C39" t="s">
        <v>12740</v>
      </c>
      <c r="D39">
        <f t="shared" si="1"/>
        <v>0</v>
      </c>
      <c r="E39" t="s">
        <v>12793</v>
      </c>
      <c r="F39">
        <f t="shared" si="2"/>
        <v>1</v>
      </c>
      <c r="K39" t="s">
        <v>12714</v>
      </c>
    </row>
    <row r="40" spans="1:11" ht="16" thickBot="1">
      <c r="A40" t="s">
        <v>12707</v>
      </c>
      <c r="B40">
        <f t="shared" si="0"/>
        <v>0</v>
      </c>
      <c r="C40" t="s">
        <v>12741</v>
      </c>
      <c r="D40">
        <f t="shared" si="1"/>
        <v>1</v>
      </c>
      <c r="F40" s="13">
        <f>SUM(F2:F39)</f>
        <v>20</v>
      </c>
      <c r="G40" t="s">
        <v>12858</v>
      </c>
      <c r="H40" s="17">
        <f>(H38/36)</f>
        <v>0.55555555555555558</v>
      </c>
      <c r="I40" t="s">
        <v>12858</v>
      </c>
      <c r="J40" s="17">
        <f>(J38/36)</f>
        <v>0.61111111111111116</v>
      </c>
      <c r="K40" t="s">
        <v>12715</v>
      </c>
    </row>
    <row r="41" spans="1:11" ht="16" thickTop="1">
      <c r="A41" t="s">
        <v>12764</v>
      </c>
      <c r="B41">
        <f t="shared" si="0"/>
        <v>1</v>
      </c>
      <c r="C41" t="s">
        <v>12695</v>
      </c>
      <c r="D41">
        <f t="shared" si="1"/>
        <v>0</v>
      </c>
      <c r="K41" t="s">
        <v>12716</v>
      </c>
    </row>
    <row r="42" spans="1:11" ht="16" thickBot="1">
      <c r="A42" t="s">
        <v>12690</v>
      </c>
      <c r="B42">
        <f t="shared" si="0"/>
        <v>1</v>
      </c>
      <c r="C42" t="s">
        <v>12782</v>
      </c>
      <c r="D42">
        <f t="shared" si="1"/>
        <v>0</v>
      </c>
      <c r="E42" t="s">
        <v>12858</v>
      </c>
      <c r="F42" s="17">
        <f>(F40/38)</f>
        <v>0.52631578947368418</v>
      </c>
      <c r="G42" t="s">
        <v>12859</v>
      </c>
      <c r="H42" s="17">
        <f>(6/36)</f>
        <v>0.16666666666666666</v>
      </c>
      <c r="I42" t="s">
        <v>12859</v>
      </c>
      <c r="J42" s="17">
        <f>(8/36)</f>
        <v>0.22222222222222221</v>
      </c>
      <c r="K42" t="s">
        <v>12717</v>
      </c>
    </row>
    <row r="43" spans="1:11" ht="16" thickTop="1">
      <c r="A43" t="s">
        <v>12733</v>
      </c>
      <c r="B43">
        <f t="shared" si="0"/>
        <v>0</v>
      </c>
      <c r="C43" t="s">
        <v>12713</v>
      </c>
      <c r="D43">
        <f t="shared" si="1"/>
        <v>1</v>
      </c>
      <c r="K43" t="s">
        <v>12718</v>
      </c>
    </row>
    <row r="44" spans="1:11" ht="16" thickBot="1">
      <c r="A44" t="s">
        <v>12683</v>
      </c>
      <c r="B44">
        <f t="shared" si="0"/>
        <v>0</v>
      </c>
      <c r="C44" t="s">
        <v>12743</v>
      </c>
      <c r="D44">
        <f t="shared" si="1"/>
        <v>1</v>
      </c>
      <c r="E44" t="s">
        <v>12859</v>
      </c>
      <c r="F44" s="17">
        <f>(11/38)</f>
        <v>0.28947368421052633</v>
      </c>
      <c r="K44" t="s">
        <v>12719</v>
      </c>
    </row>
    <row r="45" spans="1:11" ht="16" thickTop="1">
      <c r="A45" t="s">
        <v>12734</v>
      </c>
      <c r="B45">
        <f t="shared" si="0"/>
        <v>1</v>
      </c>
      <c r="C45" t="s">
        <v>12704</v>
      </c>
      <c r="D45">
        <f t="shared" si="1"/>
        <v>0</v>
      </c>
      <c r="K45" t="s">
        <v>12720</v>
      </c>
    </row>
    <row r="46" spans="1:11">
      <c r="A46" t="s">
        <v>12735</v>
      </c>
      <c r="B46">
        <f t="shared" si="0"/>
        <v>1</v>
      </c>
      <c r="C46" t="s">
        <v>12809</v>
      </c>
      <c r="D46">
        <f t="shared" si="1"/>
        <v>0</v>
      </c>
      <c r="K46" t="s">
        <v>12721</v>
      </c>
    </row>
    <row r="47" spans="1:11">
      <c r="A47" t="s">
        <v>12686</v>
      </c>
      <c r="B47">
        <f t="shared" si="0"/>
        <v>0</v>
      </c>
      <c r="C47" t="s">
        <v>12681</v>
      </c>
      <c r="D47">
        <f t="shared" si="1"/>
        <v>0</v>
      </c>
      <c r="K47" t="s">
        <v>12722</v>
      </c>
    </row>
    <row r="48" spans="1:11">
      <c r="A48" t="s">
        <v>12687</v>
      </c>
      <c r="B48">
        <f t="shared" si="0"/>
        <v>0</v>
      </c>
      <c r="C48" t="s">
        <v>12707</v>
      </c>
      <c r="D48">
        <f t="shared" si="1"/>
        <v>0</v>
      </c>
      <c r="K48" t="s">
        <v>12723</v>
      </c>
    </row>
    <row r="49" spans="1:11">
      <c r="A49" t="s">
        <v>12693</v>
      </c>
      <c r="B49">
        <f t="shared" si="0"/>
        <v>0</v>
      </c>
      <c r="C49" t="s">
        <v>12729</v>
      </c>
      <c r="D49">
        <f t="shared" si="1"/>
        <v>1</v>
      </c>
      <c r="K49" t="s">
        <v>12724</v>
      </c>
    </row>
    <row r="50" spans="1:11" ht="16" thickBot="1">
      <c r="A50" t="s">
        <v>12684</v>
      </c>
      <c r="B50">
        <f t="shared" si="0"/>
        <v>1</v>
      </c>
      <c r="D50" s="13">
        <f>SUM(D2:D49)</f>
        <v>28</v>
      </c>
      <c r="K50" t="s">
        <v>12725</v>
      </c>
    </row>
    <row r="51" spans="1:11" ht="16" thickTop="1">
      <c r="A51" t="s">
        <v>12717</v>
      </c>
      <c r="B51">
        <f t="shared" si="0"/>
        <v>0</v>
      </c>
      <c r="K51" t="s">
        <v>12726</v>
      </c>
    </row>
    <row r="52" spans="1:11" ht="16" thickBot="1">
      <c r="A52" t="s">
        <v>12694</v>
      </c>
      <c r="B52">
        <f t="shared" si="0"/>
        <v>0</v>
      </c>
      <c r="C52" t="s">
        <v>12858</v>
      </c>
      <c r="D52" s="17">
        <f>(D50/48)</f>
        <v>0.58333333333333337</v>
      </c>
      <c r="K52" t="s">
        <v>12727</v>
      </c>
    </row>
    <row r="53" spans="1:11" ht="16" thickTop="1">
      <c r="A53" t="s">
        <v>12704</v>
      </c>
      <c r="B53">
        <f t="shared" si="0"/>
        <v>0</v>
      </c>
      <c r="K53" t="s">
        <v>12728</v>
      </c>
    </row>
    <row r="54" spans="1:11" ht="16" thickBot="1">
      <c r="A54" t="s">
        <v>12705</v>
      </c>
      <c r="B54">
        <f t="shared" si="0"/>
        <v>1</v>
      </c>
      <c r="C54" t="s">
        <v>12859</v>
      </c>
      <c r="D54" s="17">
        <f>(12/48)</f>
        <v>0.25</v>
      </c>
      <c r="K54" t="s">
        <v>12729</v>
      </c>
    </row>
    <row r="55" spans="1:11" ht="16" thickTop="1">
      <c r="A55" t="s">
        <v>12706</v>
      </c>
      <c r="B55">
        <f t="shared" si="0"/>
        <v>0</v>
      </c>
    </row>
    <row r="56" spans="1:11">
      <c r="A56" t="s">
        <v>12785</v>
      </c>
      <c r="B56">
        <f t="shared" si="0"/>
        <v>0</v>
      </c>
    </row>
    <row r="57" spans="1:11">
      <c r="A57" t="s">
        <v>12744</v>
      </c>
      <c r="B57">
        <f t="shared" si="0"/>
        <v>0</v>
      </c>
    </row>
    <row r="58" spans="1:11">
      <c r="A58" t="s">
        <v>12808</v>
      </c>
      <c r="B58">
        <f t="shared" si="0"/>
        <v>0</v>
      </c>
    </row>
    <row r="59" spans="1:11">
      <c r="A59" t="s">
        <v>12759</v>
      </c>
      <c r="B59">
        <f t="shared" si="0"/>
        <v>0</v>
      </c>
    </row>
    <row r="60" spans="1:11">
      <c r="A60" t="s">
        <v>12760</v>
      </c>
      <c r="B60">
        <f t="shared" si="0"/>
        <v>0</v>
      </c>
    </row>
    <row r="61" spans="1:11">
      <c r="A61" t="s">
        <v>12745</v>
      </c>
      <c r="B61">
        <f t="shared" si="0"/>
        <v>0</v>
      </c>
    </row>
    <row r="62" spans="1:11">
      <c r="A62" t="s">
        <v>12815</v>
      </c>
      <c r="B62">
        <f t="shared" si="0"/>
        <v>0</v>
      </c>
    </row>
    <row r="63" spans="1:11">
      <c r="A63" t="s">
        <v>12729</v>
      </c>
      <c r="B63">
        <f t="shared" si="0"/>
        <v>0</v>
      </c>
    </row>
    <row r="64" spans="1:11">
      <c r="A64" t="s">
        <v>12821</v>
      </c>
      <c r="B64">
        <f t="shared" si="0"/>
        <v>0</v>
      </c>
    </row>
    <row r="65" spans="1:2">
      <c r="A65" t="s">
        <v>12721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12858</v>
      </c>
      <c r="B68" s="17">
        <f>(B66/64)</f>
        <v>0.59375</v>
      </c>
    </row>
    <row r="69" spans="1:2" ht="16" thickTop="1"/>
    <row r="70" spans="1:2" ht="16" thickBot="1">
      <c r="A70" t="s">
        <v>12859</v>
      </c>
      <c r="B70" s="17">
        <f>(19/64)</f>
        <v>0.296875</v>
      </c>
    </row>
    <row r="71" spans="1:2" ht="16" thickTop="1"/>
  </sheetData>
  <conditionalFormatting sqref="A1:K1 A2:A65 C50:K51 C2:C49 F40 G2:G37 I2:I37 K2:K37 A68 C53:K53 E52:K52 E43:K43 E2:E40 G38:K39 G41:K41 K40 C55:K65 E54:K54 E45:K49 G44:K44 K42">
    <cfRule type="duplicateValues" dxfId="4" priority="5"/>
  </conditionalFormatting>
  <conditionalFormatting sqref="C52">
    <cfRule type="duplicateValues" dxfId="3" priority="4"/>
  </conditionalFormatting>
  <conditionalFormatting sqref="E42">
    <cfRule type="duplicateValues" dxfId="2" priority="3"/>
  </conditionalFormatting>
  <conditionalFormatting sqref="G40">
    <cfRule type="duplicateValues" dxfId="1" priority="2"/>
  </conditionalFormatting>
  <conditionalFormatting sqref="I40">
    <cfRule type="duplicateValues" dxfId="0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216"/>
  <sheetViews>
    <sheetView workbookViewId="0">
      <selection activeCell="A183" sqref="A183:A216"/>
    </sheetView>
  </sheetViews>
  <sheetFormatPr baseColWidth="10" defaultRowHeight="15" x14ac:dyDescent="0"/>
  <sheetData>
    <row r="1" spans="1:1">
      <c r="A1" t="s">
        <v>12860</v>
      </c>
    </row>
    <row r="2" spans="1:1">
      <c r="A2" t="s">
        <v>12862</v>
      </c>
    </row>
    <row r="3" spans="1:1" hidden="1">
      <c r="A3" t="s">
        <v>12862</v>
      </c>
    </row>
    <row r="4" spans="1:1" hidden="1">
      <c r="A4" t="s">
        <v>12862</v>
      </c>
    </row>
    <row r="5" spans="1:1" hidden="1">
      <c r="A5" t="s">
        <v>12862</v>
      </c>
    </row>
    <row r="6" spans="1:1">
      <c r="A6" t="s">
        <v>12863</v>
      </c>
    </row>
    <row r="7" spans="1:1" hidden="1">
      <c r="A7" t="s">
        <v>12863</v>
      </c>
    </row>
    <row r="8" spans="1:1" hidden="1">
      <c r="A8" t="s">
        <v>12863</v>
      </c>
    </row>
    <row r="9" spans="1:1" hidden="1">
      <c r="A9" t="s">
        <v>12863</v>
      </c>
    </row>
    <row r="10" spans="1:1" hidden="1">
      <c r="A10" t="s">
        <v>12863</v>
      </c>
    </row>
    <row r="11" spans="1:1" hidden="1">
      <c r="A11" t="s">
        <v>12863</v>
      </c>
    </row>
    <row r="12" spans="1:1" hidden="1">
      <c r="A12" t="s">
        <v>12863</v>
      </c>
    </row>
    <row r="13" spans="1:1">
      <c r="A13" t="s">
        <v>12864</v>
      </c>
    </row>
    <row r="14" spans="1:1">
      <c r="A14" t="s">
        <v>12865</v>
      </c>
    </row>
    <row r="15" spans="1:1" hidden="1">
      <c r="A15" t="s">
        <v>12865</v>
      </c>
    </row>
    <row r="16" spans="1:1" hidden="1">
      <c r="A16" t="s">
        <v>12865</v>
      </c>
    </row>
    <row r="17" spans="1:1" hidden="1">
      <c r="A17" t="s">
        <v>12865</v>
      </c>
    </row>
    <row r="18" spans="1:1">
      <c r="A18" t="s">
        <v>12866</v>
      </c>
    </row>
    <row r="19" spans="1:1" hidden="1">
      <c r="A19" t="s">
        <v>12866</v>
      </c>
    </row>
    <row r="20" spans="1:1" hidden="1">
      <c r="A20" t="s">
        <v>12866</v>
      </c>
    </row>
    <row r="21" spans="1:1">
      <c r="A21" t="s">
        <v>12867</v>
      </c>
    </row>
    <row r="22" spans="1:1" hidden="1">
      <c r="A22" t="s">
        <v>12867</v>
      </c>
    </row>
    <row r="23" spans="1:1" hidden="1">
      <c r="A23" t="s">
        <v>12867</v>
      </c>
    </row>
    <row r="24" spans="1:1" hidden="1">
      <c r="A24" t="s">
        <v>12867</v>
      </c>
    </row>
    <row r="25" spans="1:1" hidden="1">
      <c r="A25" t="s">
        <v>12867</v>
      </c>
    </row>
    <row r="26" spans="1:1" hidden="1">
      <c r="A26" t="s">
        <v>12867</v>
      </c>
    </row>
    <row r="27" spans="1:1">
      <c r="A27" t="s">
        <v>12868</v>
      </c>
    </row>
    <row r="28" spans="1:1" hidden="1">
      <c r="A28" t="s">
        <v>12868</v>
      </c>
    </row>
    <row r="29" spans="1:1">
      <c r="A29" t="s">
        <v>12869</v>
      </c>
    </row>
    <row r="30" spans="1:1" hidden="1">
      <c r="A30" t="s">
        <v>12869</v>
      </c>
    </row>
    <row r="31" spans="1:1">
      <c r="A31" t="s">
        <v>12870</v>
      </c>
    </row>
    <row r="32" spans="1:1">
      <c r="A32" t="s">
        <v>12871</v>
      </c>
    </row>
    <row r="33" spans="1:1" hidden="1">
      <c r="A33" t="s">
        <v>12871</v>
      </c>
    </row>
    <row r="34" spans="1:1" hidden="1">
      <c r="A34" t="s">
        <v>12871</v>
      </c>
    </row>
    <row r="35" spans="1:1">
      <c r="A35" t="s">
        <v>12872</v>
      </c>
    </row>
    <row r="36" spans="1:1" hidden="1">
      <c r="A36" t="s">
        <v>12872</v>
      </c>
    </row>
    <row r="37" spans="1:1" hidden="1">
      <c r="A37" t="s">
        <v>12872</v>
      </c>
    </row>
    <row r="38" spans="1:1">
      <c r="A38" t="s">
        <v>12873</v>
      </c>
    </row>
    <row r="39" spans="1:1" hidden="1">
      <c r="A39" t="s">
        <v>12873</v>
      </c>
    </row>
    <row r="40" spans="1:1" hidden="1">
      <c r="A40" t="s">
        <v>12873</v>
      </c>
    </row>
    <row r="41" spans="1:1">
      <c r="A41" t="s">
        <v>12874</v>
      </c>
    </row>
    <row r="42" spans="1:1">
      <c r="A42" t="s">
        <v>12875</v>
      </c>
    </row>
    <row r="43" spans="1:1" hidden="1">
      <c r="A43" t="s">
        <v>12875</v>
      </c>
    </row>
    <row r="44" spans="1:1" hidden="1">
      <c r="A44" t="s">
        <v>12875</v>
      </c>
    </row>
    <row r="45" spans="1:1" hidden="1">
      <c r="A45" t="s">
        <v>12875</v>
      </c>
    </row>
    <row r="46" spans="1:1" hidden="1">
      <c r="A46" t="s">
        <v>12875</v>
      </c>
    </row>
    <row r="47" spans="1:1">
      <c r="A47" t="s">
        <v>12876</v>
      </c>
    </row>
    <row r="48" spans="1:1" hidden="1">
      <c r="A48" t="s">
        <v>12876</v>
      </c>
    </row>
    <row r="49" spans="1:1" hidden="1">
      <c r="A49" t="s">
        <v>12876</v>
      </c>
    </row>
    <row r="50" spans="1:1" hidden="1">
      <c r="A50" t="s">
        <v>12876</v>
      </c>
    </row>
    <row r="51" spans="1:1" hidden="1">
      <c r="A51" t="s">
        <v>12876</v>
      </c>
    </row>
    <row r="52" spans="1:1" hidden="1">
      <c r="A52" t="s">
        <v>12876</v>
      </c>
    </row>
    <row r="53" spans="1:1">
      <c r="A53" t="s">
        <v>12877</v>
      </c>
    </row>
    <row r="54" spans="1:1" hidden="1">
      <c r="A54" t="s">
        <v>12877</v>
      </c>
    </row>
    <row r="55" spans="1:1" hidden="1">
      <c r="A55" t="s">
        <v>12877</v>
      </c>
    </row>
    <row r="56" spans="1:1" hidden="1">
      <c r="A56" t="s">
        <v>12877</v>
      </c>
    </row>
    <row r="57" spans="1:1" hidden="1">
      <c r="A57" t="s">
        <v>12877</v>
      </c>
    </row>
    <row r="58" spans="1:1" hidden="1">
      <c r="A58" t="s">
        <v>12877</v>
      </c>
    </row>
    <row r="59" spans="1:1" hidden="1">
      <c r="A59" t="s">
        <v>12877</v>
      </c>
    </row>
    <row r="60" spans="1:1" hidden="1">
      <c r="A60" t="s">
        <v>12877</v>
      </c>
    </row>
    <row r="61" spans="1:1" hidden="1">
      <c r="A61" t="s">
        <v>12877</v>
      </c>
    </row>
    <row r="62" spans="1:1" hidden="1">
      <c r="A62" t="s">
        <v>12877</v>
      </c>
    </row>
    <row r="63" spans="1:1">
      <c r="A63" t="s">
        <v>12878</v>
      </c>
    </row>
    <row r="64" spans="1:1" hidden="1">
      <c r="A64" t="s">
        <v>12878</v>
      </c>
    </row>
    <row r="65" spans="1:1" hidden="1">
      <c r="A65" t="s">
        <v>12878</v>
      </c>
    </row>
    <row r="66" spans="1:1">
      <c r="A66" t="s">
        <v>12879</v>
      </c>
    </row>
    <row r="67" spans="1:1" hidden="1">
      <c r="A67" t="s">
        <v>12879</v>
      </c>
    </row>
    <row r="68" spans="1:1" hidden="1">
      <c r="A68" t="s">
        <v>12879</v>
      </c>
    </row>
    <row r="69" spans="1:1" hidden="1">
      <c r="A69" t="s">
        <v>12879</v>
      </c>
    </row>
    <row r="70" spans="1:1" hidden="1">
      <c r="A70" t="s">
        <v>12879</v>
      </c>
    </row>
    <row r="71" spans="1:1" hidden="1">
      <c r="A71" t="s">
        <v>12879</v>
      </c>
    </row>
    <row r="72" spans="1:1" hidden="1">
      <c r="A72" t="s">
        <v>12879</v>
      </c>
    </row>
    <row r="73" spans="1:1" hidden="1">
      <c r="A73" t="s">
        <v>12879</v>
      </c>
    </row>
    <row r="74" spans="1:1" hidden="1">
      <c r="A74" t="s">
        <v>12879</v>
      </c>
    </row>
    <row r="75" spans="1:1">
      <c r="A75" t="s">
        <v>12880</v>
      </c>
    </row>
    <row r="76" spans="1:1" hidden="1">
      <c r="A76" t="s">
        <v>12880</v>
      </c>
    </row>
    <row r="77" spans="1:1" hidden="1">
      <c r="A77" t="s">
        <v>12880</v>
      </c>
    </row>
    <row r="78" spans="1:1" hidden="1">
      <c r="A78" t="s">
        <v>12880</v>
      </c>
    </row>
    <row r="79" spans="1:1" hidden="1">
      <c r="A79" t="s">
        <v>12880</v>
      </c>
    </row>
    <row r="80" spans="1:1">
      <c r="A80" t="s">
        <v>12881</v>
      </c>
    </row>
    <row r="81" spans="1:1" hidden="1">
      <c r="A81" t="s">
        <v>12881</v>
      </c>
    </row>
    <row r="82" spans="1:1" hidden="1">
      <c r="A82" t="s">
        <v>12881</v>
      </c>
    </row>
    <row r="83" spans="1:1" hidden="1">
      <c r="A83" t="s">
        <v>12881</v>
      </c>
    </row>
    <row r="84" spans="1:1" hidden="1">
      <c r="A84" t="s">
        <v>12881</v>
      </c>
    </row>
    <row r="85" spans="1:1" hidden="1">
      <c r="A85" t="s">
        <v>12881</v>
      </c>
    </row>
    <row r="86" spans="1:1">
      <c r="A86" t="s">
        <v>12882</v>
      </c>
    </row>
    <row r="87" spans="1:1" hidden="1">
      <c r="A87" t="s">
        <v>12882</v>
      </c>
    </row>
    <row r="88" spans="1:1" hidden="1">
      <c r="A88" t="s">
        <v>12882</v>
      </c>
    </row>
    <row r="89" spans="1:1" hidden="1">
      <c r="A89" t="s">
        <v>12882</v>
      </c>
    </row>
    <row r="90" spans="1:1" hidden="1">
      <c r="A90" t="s">
        <v>12882</v>
      </c>
    </row>
    <row r="91" spans="1:1" hidden="1">
      <c r="A91" t="s">
        <v>12882</v>
      </c>
    </row>
    <row r="92" spans="1:1" hidden="1">
      <c r="A92" t="s">
        <v>12882</v>
      </c>
    </row>
    <row r="93" spans="1:1" hidden="1">
      <c r="A93" t="s">
        <v>12882</v>
      </c>
    </row>
    <row r="94" spans="1:1" hidden="1">
      <c r="A94" t="s">
        <v>12882</v>
      </c>
    </row>
    <row r="95" spans="1:1" hidden="1">
      <c r="A95" t="s">
        <v>12882</v>
      </c>
    </row>
    <row r="96" spans="1:1" hidden="1">
      <c r="A96" t="s">
        <v>12882</v>
      </c>
    </row>
    <row r="97" spans="1:1" hidden="1">
      <c r="A97" t="s">
        <v>12882</v>
      </c>
    </row>
    <row r="98" spans="1:1" hidden="1">
      <c r="A98" t="s">
        <v>12882</v>
      </c>
    </row>
    <row r="99" spans="1:1" hidden="1">
      <c r="A99" t="s">
        <v>12882</v>
      </c>
    </row>
    <row r="100" spans="1:1" hidden="1">
      <c r="A100" t="s">
        <v>12882</v>
      </c>
    </row>
    <row r="101" spans="1:1" hidden="1">
      <c r="A101" t="s">
        <v>12882</v>
      </c>
    </row>
    <row r="102" spans="1:1" hidden="1">
      <c r="A102" t="s">
        <v>12882</v>
      </c>
    </row>
    <row r="103" spans="1:1" hidden="1">
      <c r="A103" t="s">
        <v>12882</v>
      </c>
    </row>
    <row r="104" spans="1:1" hidden="1">
      <c r="A104" t="s">
        <v>12882</v>
      </c>
    </row>
    <row r="105" spans="1:1" hidden="1">
      <c r="A105" t="s">
        <v>12882</v>
      </c>
    </row>
    <row r="106" spans="1:1" hidden="1">
      <c r="A106" t="s">
        <v>12882</v>
      </c>
    </row>
    <row r="107" spans="1:1" hidden="1">
      <c r="A107" t="s">
        <v>12882</v>
      </c>
    </row>
    <row r="108" spans="1:1" hidden="1">
      <c r="A108" t="s">
        <v>12882</v>
      </c>
    </row>
    <row r="109" spans="1:1" hidden="1">
      <c r="A109" t="s">
        <v>12882</v>
      </c>
    </row>
    <row r="110" spans="1:1" hidden="1">
      <c r="A110" t="s">
        <v>12882</v>
      </c>
    </row>
    <row r="111" spans="1:1" hidden="1">
      <c r="A111" t="s">
        <v>12882</v>
      </c>
    </row>
    <row r="112" spans="1:1">
      <c r="A112" t="s">
        <v>12883</v>
      </c>
    </row>
    <row r="113" spans="1:1" hidden="1">
      <c r="A113" t="s">
        <v>12883</v>
      </c>
    </row>
    <row r="114" spans="1:1" hidden="1">
      <c r="A114" t="s">
        <v>12883</v>
      </c>
    </row>
    <row r="115" spans="1:1" hidden="1">
      <c r="A115" t="s">
        <v>12883</v>
      </c>
    </row>
    <row r="116" spans="1:1" hidden="1">
      <c r="A116" t="s">
        <v>12883</v>
      </c>
    </row>
    <row r="117" spans="1:1" hidden="1">
      <c r="A117" t="s">
        <v>12883</v>
      </c>
    </row>
    <row r="118" spans="1:1" hidden="1">
      <c r="A118" t="s">
        <v>12883</v>
      </c>
    </row>
    <row r="119" spans="1:1" hidden="1">
      <c r="A119" t="s">
        <v>12883</v>
      </c>
    </row>
    <row r="120" spans="1:1" hidden="1">
      <c r="A120" t="s">
        <v>12883</v>
      </c>
    </row>
    <row r="121" spans="1:1" hidden="1">
      <c r="A121" t="s">
        <v>12883</v>
      </c>
    </row>
    <row r="122" spans="1:1">
      <c r="A122" t="s">
        <v>12884</v>
      </c>
    </row>
    <row r="123" spans="1:1" hidden="1">
      <c r="A123" t="s">
        <v>12884</v>
      </c>
    </row>
    <row r="124" spans="1:1" hidden="1">
      <c r="A124" t="s">
        <v>12884</v>
      </c>
    </row>
    <row r="125" spans="1:1" hidden="1">
      <c r="A125" t="s">
        <v>12884</v>
      </c>
    </row>
    <row r="126" spans="1:1" hidden="1">
      <c r="A126" t="s">
        <v>12884</v>
      </c>
    </row>
    <row r="127" spans="1:1" hidden="1">
      <c r="A127" t="s">
        <v>12884</v>
      </c>
    </row>
    <row r="128" spans="1:1" hidden="1">
      <c r="A128" t="s">
        <v>12884</v>
      </c>
    </row>
    <row r="129" spans="1:1" hidden="1">
      <c r="A129" t="s">
        <v>12884</v>
      </c>
    </row>
    <row r="130" spans="1:1" hidden="1">
      <c r="A130" t="s">
        <v>12884</v>
      </c>
    </row>
    <row r="131" spans="1:1">
      <c r="A131" t="s">
        <v>12885</v>
      </c>
    </row>
    <row r="132" spans="1:1">
      <c r="A132" t="s">
        <v>12886</v>
      </c>
    </row>
    <row r="133" spans="1:1" hidden="1">
      <c r="A133" t="s">
        <v>12886</v>
      </c>
    </row>
    <row r="134" spans="1:1" hidden="1">
      <c r="A134" t="s">
        <v>12886</v>
      </c>
    </row>
    <row r="135" spans="1:1">
      <c r="A135" t="s">
        <v>12887</v>
      </c>
    </row>
    <row r="136" spans="1:1" hidden="1">
      <c r="A136" t="s">
        <v>12887</v>
      </c>
    </row>
    <row r="137" spans="1:1">
      <c r="A137" t="s">
        <v>12888</v>
      </c>
    </row>
    <row r="138" spans="1:1" hidden="1">
      <c r="A138" t="s">
        <v>12888</v>
      </c>
    </row>
    <row r="139" spans="1:1" hidden="1">
      <c r="A139" t="s">
        <v>12888</v>
      </c>
    </row>
    <row r="140" spans="1:1" hidden="1">
      <c r="A140" t="s">
        <v>12888</v>
      </c>
    </row>
    <row r="141" spans="1:1">
      <c r="A141" t="s">
        <v>12889</v>
      </c>
    </row>
    <row r="142" spans="1:1" hidden="1">
      <c r="A142" t="s">
        <v>12889</v>
      </c>
    </row>
    <row r="143" spans="1:1" hidden="1">
      <c r="A143" t="s">
        <v>12889</v>
      </c>
    </row>
    <row r="144" spans="1:1" hidden="1">
      <c r="A144" t="s">
        <v>12889</v>
      </c>
    </row>
    <row r="145" spans="1:1" hidden="1">
      <c r="A145" t="s">
        <v>12889</v>
      </c>
    </row>
    <row r="146" spans="1:1" hidden="1">
      <c r="A146" t="s">
        <v>12889</v>
      </c>
    </row>
    <row r="147" spans="1:1" hidden="1">
      <c r="A147" t="s">
        <v>12889</v>
      </c>
    </row>
    <row r="148" spans="1:1" hidden="1">
      <c r="A148" t="s">
        <v>12889</v>
      </c>
    </row>
    <row r="149" spans="1:1" hidden="1">
      <c r="A149" t="s">
        <v>12889</v>
      </c>
    </row>
    <row r="150" spans="1:1" hidden="1">
      <c r="A150" t="s">
        <v>12889</v>
      </c>
    </row>
    <row r="151" spans="1:1" hidden="1">
      <c r="A151" t="s">
        <v>12889</v>
      </c>
    </row>
    <row r="152" spans="1:1" hidden="1">
      <c r="A152" t="s">
        <v>12889</v>
      </c>
    </row>
    <row r="153" spans="1:1" hidden="1">
      <c r="A153" t="s">
        <v>12889</v>
      </c>
    </row>
    <row r="154" spans="1:1">
      <c r="A154" t="s">
        <v>12890</v>
      </c>
    </row>
    <row r="155" spans="1:1" hidden="1">
      <c r="A155" t="s">
        <v>12890</v>
      </c>
    </row>
    <row r="156" spans="1:1" hidden="1">
      <c r="A156" t="s">
        <v>12890</v>
      </c>
    </row>
    <row r="157" spans="1:1" hidden="1">
      <c r="A157" t="s">
        <v>12890</v>
      </c>
    </row>
    <row r="158" spans="1:1" hidden="1">
      <c r="A158" t="s">
        <v>12890</v>
      </c>
    </row>
    <row r="159" spans="1:1" hidden="1">
      <c r="A159" t="s">
        <v>12890</v>
      </c>
    </row>
    <row r="160" spans="1:1" hidden="1">
      <c r="A160" t="s">
        <v>12890</v>
      </c>
    </row>
    <row r="161" spans="1:1" hidden="1">
      <c r="A161" t="s">
        <v>12890</v>
      </c>
    </row>
    <row r="162" spans="1:1" hidden="1">
      <c r="A162" t="s">
        <v>12890</v>
      </c>
    </row>
    <row r="163" spans="1:1" hidden="1">
      <c r="A163" t="s">
        <v>12890</v>
      </c>
    </row>
    <row r="164" spans="1:1" hidden="1">
      <c r="A164" t="s">
        <v>12890</v>
      </c>
    </row>
    <row r="165" spans="1:1" hidden="1">
      <c r="A165" t="s">
        <v>12890</v>
      </c>
    </row>
    <row r="166" spans="1:1" hidden="1">
      <c r="A166" t="s">
        <v>12890</v>
      </c>
    </row>
    <row r="167" spans="1:1" hidden="1">
      <c r="A167" t="s">
        <v>12890</v>
      </c>
    </row>
    <row r="168" spans="1:1">
      <c r="A168" t="s">
        <v>12891</v>
      </c>
    </row>
    <row r="169" spans="1:1" hidden="1">
      <c r="A169" t="s">
        <v>12891</v>
      </c>
    </row>
    <row r="170" spans="1:1" hidden="1">
      <c r="A170" t="s">
        <v>12891</v>
      </c>
    </row>
    <row r="171" spans="1:1" hidden="1">
      <c r="A171" t="s">
        <v>12891</v>
      </c>
    </row>
    <row r="172" spans="1:1">
      <c r="A172" t="s">
        <v>12892</v>
      </c>
    </row>
    <row r="173" spans="1:1" hidden="1">
      <c r="A173" t="s">
        <v>12892</v>
      </c>
    </row>
    <row r="174" spans="1:1" hidden="1">
      <c r="A174" t="s">
        <v>12892</v>
      </c>
    </row>
    <row r="175" spans="1:1" hidden="1">
      <c r="A175" t="s">
        <v>12892</v>
      </c>
    </row>
    <row r="176" spans="1:1">
      <c r="A176" t="s">
        <v>12893</v>
      </c>
    </row>
    <row r="177" spans="1:1" hidden="1">
      <c r="A177" t="s">
        <v>12893</v>
      </c>
    </row>
    <row r="178" spans="1:1" hidden="1">
      <c r="A178" t="s">
        <v>12893</v>
      </c>
    </row>
    <row r="179" spans="1:1" hidden="1">
      <c r="A179" t="s">
        <v>12893</v>
      </c>
    </row>
    <row r="180" spans="1:1" hidden="1">
      <c r="A180" t="s">
        <v>12893</v>
      </c>
    </row>
    <row r="181" spans="1:1">
      <c r="A181" t="s">
        <v>12894</v>
      </c>
    </row>
    <row r="183" spans="1:1">
      <c r="A183" t="s">
        <v>12860</v>
      </c>
    </row>
    <row r="184" spans="1:1">
      <c r="A184" t="s">
        <v>12862</v>
      </c>
    </row>
    <row r="185" spans="1:1">
      <c r="A185" t="s">
        <v>12863</v>
      </c>
    </row>
    <row r="186" spans="1:1">
      <c r="A186" t="s">
        <v>12864</v>
      </c>
    </row>
    <row r="187" spans="1:1">
      <c r="A187" t="s">
        <v>12865</v>
      </c>
    </row>
    <row r="188" spans="1:1">
      <c r="A188" t="s">
        <v>12866</v>
      </c>
    </row>
    <row r="189" spans="1:1">
      <c r="A189" t="s">
        <v>12867</v>
      </c>
    </row>
    <row r="190" spans="1:1">
      <c r="A190" t="s">
        <v>12868</v>
      </c>
    </row>
    <row r="191" spans="1:1">
      <c r="A191" t="s">
        <v>12869</v>
      </c>
    </row>
    <row r="192" spans="1:1">
      <c r="A192" t="s">
        <v>12870</v>
      </c>
    </row>
    <row r="193" spans="1:1">
      <c r="A193" t="s">
        <v>12871</v>
      </c>
    </row>
    <row r="194" spans="1:1">
      <c r="A194" t="s">
        <v>12872</v>
      </c>
    </row>
    <row r="195" spans="1:1">
      <c r="A195" t="s">
        <v>12873</v>
      </c>
    </row>
    <row r="196" spans="1:1">
      <c r="A196" t="s">
        <v>12874</v>
      </c>
    </row>
    <row r="197" spans="1:1">
      <c r="A197" t="s">
        <v>12875</v>
      </c>
    </row>
    <row r="198" spans="1:1">
      <c r="A198" t="s">
        <v>12876</v>
      </c>
    </row>
    <row r="199" spans="1:1">
      <c r="A199" t="s">
        <v>12877</v>
      </c>
    </row>
    <row r="200" spans="1:1">
      <c r="A200" t="s">
        <v>12878</v>
      </c>
    </row>
    <row r="201" spans="1:1">
      <c r="A201" t="s">
        <v>12879</v>
      </c>
    </row>
    <row r="202" spans="1:1">
      <c r="A202" t="s">
        <v>12880</v>
      </c>
    </row>
    <row r="203" spans="1:1">
      <c r="A203" t="s">
        <v>12881</v>
      </c>
    </row>
    <row r="204" spans="1:1">
      <c r="A204" t="s">
        <v>12882</v>
      </c>
    </row>
    <row r="205" spans="1:1">
      <c r="A205" t="s">
        <v>12883</v>
      </c>
    </row>
    <row r="206" spans="1:1">
      <c r="A206" t="s">
        <v>12884</v>
      </c>
    </row>
    <row r="207" spans="1:1">
      <c r="A207" t="s">
        <v>12885</v>
      </c>
    </row>
    <row r="208" spans="1:1">
      <c r="A208" t="s">
        <v>12886</v>
      </c>
    </row>
    <row r="209" spans="1:1">
      <c r="A209" t="s">
        <v>12887</v>
      </c>
    </row>
    <row r="210" spans="1:1">
      <c r="A210" t="s">
        <v>12888</v>
      </c>
    </row>
    <row r="211" spans="1:1">
      <c r="A211" t="s">
        <v>12889</v>
      </c>
    </row>
    <row r="212" spans="1:1">
      <c r="A212" t="s">
        <v>12890</v>
      </c>
    </row>
    <row r="213" spans="1:1">
      <c r="A213" t="s">
        <v>12891</v>
      </c>
    </row>
    <row r="214" spans="1:1">
      <c r="A214" t="s">
        <v>12892</v>
      </c>
    </row>
    <row r="215" spans="1:1">
      <c r="A215" t="s">
        <v>12893</v>
      </c>
    </row>
    <row r="216" spans="1:1">
      <c r="A216" t="s">
        <v>12894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Koodit</vt:lpstr>
      <vt:lpstr>Kategoriat</vt:lpstr>
      <vt:lpstr>Sanamäärät</vt:lpstr>
      <vt:lpstr>Alikategoriat</vt:lpstr>
      <vt:lpstr>Järjestetty</vt:lpstr>
      <vt:lpstr>Koodien nimien yhdistäminen</vt:lpstr>
      <vt:lpstr>Koodit teksteinä</vt:lpstr>
      <vt:lpstr>35 yhteistä</vt:lpstr>
      <vt:lpstr>Yli 1 kertaa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2018-07-21T08:42:08Z</dcterms:modified>
</cp:coreProperties>
</file>