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5860" yWindow="1820" windowWidth="68220" windowHeight="37420" tabRatio="500" activeTab="9"/>
  </bookViews>
  <sheets>
    <sheet name="Koodit" sheetId="1" r:id="rId1"/>
    <sheet name="Kategoriat" sheetId="2" r:id="rId2"/>
    <sheet name="Sanamäärät" sheetId="3" r:id="rId3"/>
    <sheet name="Categories" sheetId="6" r:id="rId4"/>
    <sheet name="Subcategories" sheetId="5" r:id="rId5"/>
    <sheet name="Järjestetty" sheetId="7" r:id="rId6"/>
    <sheet name="Koodien nimien yhdistäminen" sheetId="8" r:id="rId7"/>
    <sheet name="Koodit teksteinä" sheetId="9" r:id="rId8"/>
    <sheet name="35 yhteistä" sheetId="10" r:id="rId9"/>
    <sheet name="Yli 1 kertaa" sheetId="11" r:id="rId10"/>
  </sheets>
  <definedNames>
    <definedName name="_xlnm._FilterDatabase" localSheetId="3" hidden="1">Categories!$A$1:$A$181</definedName>
    <definedName name="_xlnm._FilterDatabase" localSheetId="0" hidden="1">Koodit!$H$1:$H$181</definedName>
    <definedName name="_xlnm._FilterDatabase" localSheetId="2" hidden="1">Sanamäärät!$E:$F</definedName>
    <definedName name="_xlnm._FilterDatabase" localSheetId="4" hidden="1">Subcategories!$A$1:$A$181</definedName>
    <definedName name="_xlnm.Criteria" localSheetId="1">Kategoriat!$M$1</definedName>
    <definedName name="_xlnm.Criteria" localSheetId="2">Sanamäärät!$E:$F</definedName>
    <definedName name="_xlnm.Extract" localSheetId="1">Kategoriat!$M:$M</definedName>
    <definedName name="_xlnm.Extract" localSheetId="2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2" i="11" l="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Y2" i="8"/>
  <c r="AD12" i="7"/>
  <c r="AD11" i="7"/>
  <c r="AD10" i="7"/>
  <c r="AD9" i="7"/>
  <c r="AD8" i="7"/>
  <c r="AD7" i="7"/>
  <c r="AD6" i="7"/>
  <c r="AD5" i="7"/>
  <c r="AD4" i="7"/>
  <c r="AD3" i="7"/>
  <c r="AD2" i="7"/>
  <c r="Y12" i="7"/>
  <c r="Y11" i="7"/>
  <c r="Y10" i="7"/>
  <c r="Y9" i="7"/>
  <c r="Y8" i="7"/>
  <c r="Y7" i="7"/>
  <c r="Y6" i="7"/>
  <c r="Y5" i="7"/>
  <c r="Y4" i="7"/>
  <c r="Y3" i="7"/>
  <c r="Y2" i="7"/>
  <c r="T12" i="7"/>
  <c r="T11" i="7"/>
  <c r="T10" i="7"/>
  <c r="T9" i="7"/>
  <c r="T8" i="7"/>
  <c r="T7" i="7"/>
  <c r="T6" i="7"/>
  <c r="T5" i="7"/>
  <c r="T4" i="7"/>
  <c r="T3" i="7"/>
  <c r="T2" i="7"/>
  <c r="O12" i="7"/>
  <c r="O11" i="7"/>
  <c r="O10" i="7"/>
  <c r="O9" i="7"/>
  <c r="O8" i="7"/>
  <c r="O7" i="7"/>
  <c r="O6" i="7"/>
  <c r="O5" i="7"/>
  <c r="O4" i="7"/>
  <c r="O3" i="7"/>
  <c r="O2" i="7"/>
  <c r="J12" i="7"/>
  <c r="J11" i="7"/>
  <c r="J10" i="7"/>
  <c r="J9" i="7"/>
  <c r="J8" i="7"/>
  <c r="J7" i="7"/>
  <c r="J6" i="7"/>
  <c r="J5" i="7"/>
  <c r="J4" i="7"/>
  <c r="J3" i="7"/>
  <c r="J2" i="7"/>
  <c r="E11" i="7"/>
  <c r="E10" i="7"/>
  <c r="E9" i="7"/>
  <c r="E8" i="7"/>
  <c r="E7" i="7"/>
  <c r="E6" i="7"/>
  <c r="E5" i="7"/>
  <c r="E4" i="7"/>
  <c r="E3" i="7"/>
  <c r="E2" i="7"/>
  <c r="E12" i="7"/>
  <c r="E40" i="2"/>
  <c r="E29" i="2"/>
  <c r="E16" i="2"/>
  <c r="B132" i="6"/>
  <c r="B42" i="6"/>
  <c r="B2" i="6"/>
  <c r="B181" i="5"/>
  <c r="B75" i="5"/>
  <c r="B66" i="5"/>
  <c r="B6" i="5"/>
  <c r="B13" i="5"/>
  <c r="B63" i="5"/>
  <c r="B141" i="5"/>
  <c r="B172" i="5"/>
  <c r="B27" i="5"/>
  <c r="B18" i="5"/>
  <c r="B41" i="5"/>
  <c r="B47" i="5"/>
  <c r="B21" i="5"/>
  <c r="B135" i="5"/>
  <c r="B14" i="5"/>
  <c r="B38" i="5"/>
  <c r="B42" i="5"/>
  <c r="B168" i="5"/>
  <c r="B131" i="5"/>
  <c r="B122" i="5"/>
  <c r="B112" i="5"/>
  <c r="B35" i="5"/>
  <c r="B137" i="5"/>
  <c r="B2" i="5"/>
  <c r="B32" i="5"/>
  <c r="B80" i="5"/>
  <c r="B53" i="5"/>
  <c r="B154" i="5"/>
  <c r="B31" i="5"/>
  <c r="B29" i="5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H14" i="2"/>
  <c r="I14" i="2"/>
  <c r="J14" i="2"/>
  <c r="H15" i="2"/>
  <c r="I15" i="2"/>
  <c r="J15" i="2"/>
  <c r="H16" i="2"/>
  <c r="I16" i="2"/>
  <c r="J16" i="2"/>
  <c r="H17" i="2"/>
  <c r="I17" i="2"/>
  <c r="J17" i="2"/>
  <c r="H18" i="2"/>
  <c r="I18" i="2"/>
  <c r="J18" i="2"/>
  <c r="H19" i="2"/>
  <c r="I19" i="2"/>
  <c r="J19" i="2"/>
  <c r="H20" i="2"/>
  <c r="I20" i="2"/>
  <c r="J20" i="2"/>
  <c r="H21" i="2"/>
  <c r="I21" i="2"/>
  <c r="J21" i="2"/>
  <c r="H22" i="2"/>
  <c r="I22" i="2"/>
  <c r="J22" i="2"/>
  <c r="H23" i="2"/>
  <c r="I23" i="2"/>
  <c r="J23" i="2"/>
  <c r="H24" i="2"/>
  <c r="I24" i="2"/>
  <c r="J24" i="2"/>
  <c r="H25" i="2"/>
  <c r="I25" i="2"/>
  <c r="J25" i="2"/>
  <c r="H26" i="2"/>
  <c r="I26" i="2"/>
  <c r="J26" i="2"/>
  <c r="H27" i="2"/>
  <c r="I27" i="2"/>
  <c r="J27" i="2"/>
  <c r="H28" i="2"/>
  <c r="I28" i="2"/>
  <c r="J28" i="2"/>
  <c r="H29" i="2"/>
  <c r="I29" i="2"/>
  <c r="J29" i="2"/>
  <c r="H30" i="2"/>
  <c r="I30" i="2"/>
  <c r="J30" i="2"/>
  <c r="H31" i="2"/>
  <c r="I31" i="2"/>
  <c r="J31" i="2"/>
  <c r="H32" i="2"/>
  <c r="I32" i="2"/>
  <c r="J32" i="2"/>
  <c r="I3" i="2"/>
  <c r="J3" i="2"/>
  <c r="H3" i="2"/>
  <c r="B16" i="2"/>
  <c r="B34" i="2"/>
  <c r="B23" i="2"/>
  <c r="B27" i="2"/>
  <c r="B17" i="2"/>
  <c r="B8" i="2"/>
  <c r="B32" i="2"/>
  <c r="B18" i="2"/>
  <c r="B28" i="2"/>
  <c r="B29" i="2"/>
  <c r="B30" i="2"/>
  <c r="B35" i="2"/>
  <c r="B21" i="2"/>
  <c r="B19" i="2"/>
  <c r="B31" i="2"/>
  <c r="B13" i="2"/>
  <c r="B22" i="2"/>
  <c r="B20" i="2"/>
  <c r="B11" i="2"/>
  <c r="B14" i="2"/>
  <c r="B36" i="2"/>
  <c r="B33" i="2"/>
  <c r="B24" i="2"/>
  <c r="B10" i="2"/>
  <c r="B9" i="2"/>
  <c r="B25" i="2"/>
  <c r="B26" i="2"/>
  <c r="B37" i="2"/>
  <c r="B12" i="2"/>
  <c r="B2" i="2"/>
  <c r="B3" i="2"/>
  <c r="B4" i="2"/>
  <c r="B15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<sst xmlns="http://schemas.openxmlformats.org/spreadsheetml/2006/main" count="34372" uniqueCount="12860">
  <si>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</si>
  <si>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</si>
  <si>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</si>
  <si>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</si>
  <si>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</si>
  <si>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</si>
  <si>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</si>
  <si>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</si>
  <si>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</si>
  <si>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</si>
  <si>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</si>
  <si>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</si>
  <si>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</si>
  <si>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</si>
  <si>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</si>
  <si>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</si>
  <si>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</si>
  <si>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</si>
  <si>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</si>
  <si>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</si>
  <si>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</si>
  <si>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</si>
  <si>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</si>
  <si>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</si>
  <si>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</si>
  <si>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</si>
  <si>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</si>
  <si>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</si>
  <si>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</si>
  <si>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</si>
  <si>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</si>
  <si>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</si>
  <si>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</si>
  <si>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</si>
  <si>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</si>
  <si>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</si>
  <si>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</si>
  <si>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</si>
  <si>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</si>
  <si>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</si>
  <si>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</si>
  <si>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</si>
  <si>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</si>
  <si>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</si>
  <si>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</si>
  <si>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</si>
  <si>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</si>
  <si>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</si>
  <si>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</si>
  <si>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</si>
  <si>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</si>
  <si>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</si>
  <si>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</si>
  <si>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</si>
  <si>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</si>
  <si>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</si>
  <si>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</si>
  <si>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</si>
  <si>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</si>
  <si>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</si>
  <si>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</si>
  <si>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</si>
  <si>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</si>
  <si>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</si>
  <si>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</si>
  <si>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</si>
  <si>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</si>
  <si>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</si>
  <si>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</si>
  <si>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</si>
  <si>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</si>
  <si>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</si>
  <si>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</si>
  <si>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</si>
  <si>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</si>
  <si>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</si>
  <si>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</si>
  <si>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</si>
  <si>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</si>
  <si>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</si>
  <si>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</si>
  <si>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</si>
  <si>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</si>
  <si>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</si>
  <si>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</si>
  <si>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</si>
  <si>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</si>
  <si>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</si>
  <si>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</si>
  <si>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</si>
  <si>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</si>
  <si>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</si>
  <si>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</si>
  <si>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</si>
  <si>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</si>
  <si>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</si>
  <si>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</si>
  <si>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</si>
  <si>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</si>
  <si>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</si>
  <si>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</si>
  <si>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</si>
  <si>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</si>
  <si>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</si>
  <si>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</si>
  <si>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</si>
  <si>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</si>
  <si>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</si>
  <si>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</si>
  <si>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</si>
  <si>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</si>
  <si>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</si>
  <si>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</si>
  <si>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</si>
  <si>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</si>
  <si>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</si>
  <si>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</si>
  <si>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</si>
  <si>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</si>
  <si>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</si>
  <si>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</si>
  <si>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</si>
  <si>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</si>
  <si>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</si>
  <si>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</si>
  <si>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</si>
  <si>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</si>
  <si>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</si>
  <si>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</si>
  <si>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</si>
  <si>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</si>
  <si>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</si>
  <si>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</si>
  <si>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</si>
  <si>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</si>
  <si>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</si>
  <si>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</si>
  <si>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</si>
  <si>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</si>
  <si>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</si>
  <si>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</si>
  <si>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</si>
  <si>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</si>
  <si>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</si>
  <si>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</si>
  <si>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</si>
  <si>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</si>
  <si>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</si>
  <si>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</si>
  <si>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</si>
  <si>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</si>
  <si>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</si>
  <si>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</si>
  <si>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</si>
  <si>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</si>
  <si>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</si>
  <si>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</si>
  <si>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</si>
  <si>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</si>
  <si>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</si>
  <si>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</si>
  <si>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</si>
  <si>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</si>
  <si>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</si>
  <si>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</si>
  <si>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</si>
  <si>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</si>
  <si>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</si>
  <si>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</si>
  <si>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</si>
  <si>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</si>
  <si>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</si>
  <si>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</si>
  <si>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</si>
  <si>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</si>
  <si>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</si>
  <si>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</si>
  <si>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</si>
  <si>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</si>
  <si>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</si>
  <si>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</si>
  <si>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</si>
  <si>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</si>
  <si>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</si>
  <si>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</si>
  <si>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</si>
  <si>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</si>
  <si>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</si>
  <si>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</si>
  <si>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</si>
  <si>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</si>
  <si>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</si>
  <si>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</si>
  <si>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</si>
  <si>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</si>
  <si>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</si>
  <si>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</si>
  <si>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</si>
  <si>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</si>
  <si>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</si>
  <si>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</si>
  <si>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</si>
  <si>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</si>
  <si>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</si>
  <si>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</si>
  <si>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</si>
  <si>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</si>
  <si>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</si>
  <si>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</si>
  <si>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</si>
  <si>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</si>
  <si>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</si>
  <si>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</si>
  <si>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</si>
  <si>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</si>
  <si>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</si>
  <si>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</si>
  <si>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</si>
  <si>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</si>
  <si>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</si>
  <si>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</si>
  <si>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</si>
  <si>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</si>
  <si>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</si>
  <si>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</si>
  <si>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</si>
  <si>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</si>
  <si>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</si>
  <si>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</si>
  <si>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</si>
  <si>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</si>
  <si>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</si>
  <si>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</si>
  <si>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</si>
  <si>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</si>
  <si>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</si>
  <si>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</si>
  <si>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</si>
  <si>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</si>
  <si>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</si>
  <si>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</si>
  <si>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</si>
  <si>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</si>
  <si>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</si>
  <si>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</si>
  <si>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</si>
  <si>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</si>
  <si>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</si>
  <si>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</si>
  <si>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</si>
  <si>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</si>
  <si>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</si>
  <si>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</si>
  <si>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</si>
  <si>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</si>
  <si>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</si>
  <si>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</si>
  <si>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</si>
  <si>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</si>
  <si>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</si>
  <si>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</si>
  <si>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</si>
  <si>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</si>
  <si>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</si>
  <si>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</si>
  <si>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</si>
  <si>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</si>
  <si>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</si>
  <si>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</si>
  <si>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</si>
  <si>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</si>
  <si>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</si>
  <si>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</si>
  <si>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</si>
  <si>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</si>
  <si>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</si>
  <si>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</si>
  <si>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</si>
  <si>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</si>
  <si>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</si>
  <si>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</si>
  <si>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</si>
  <si>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</si>
  <si>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</si>
  <si>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</si>
  <si>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</si>
  <si>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</si>
  <si>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</si>
  <si>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</si>
  <si>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</si>
  <si>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</si>
  <si>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</si>
  <si>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</si>
  <si>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</si>
  <si>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</si>
  <si>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</si>
  <si>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</si>
  <si>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</si>
  <si>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</si>
  <si>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</si>
  <si>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</si>
  <si>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</si>
  <si>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</si>
  <si>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</si>
  <si>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</si>
  <si>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</si>
  <si>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</si>
  <si>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</si>
  <si>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</si>
  <si>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</si>
  <si>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</si>
  <si>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</si>
  <si>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</si>
  <si>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</si>
  <si>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</si>
  <si>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</si>
  <si>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</si>
  <si>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</si>
  <si>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</si>
  <si>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</si>
  <si>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</si>
  <si>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</si>
  <si>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</si>
  <si>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</si>
  <si>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</si>
  <si>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</si>
  <si>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</si>
  <si>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</si>
  <si>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</si>
  <si>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</si>
  <si>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</si>
  <si>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</si>
  <si>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</si>
  <si>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</si>
  <si>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</si>
  <si>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</si>
  <si>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</si>
  <si>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</si>
  <si>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</si>
  <si>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</si>
  <si>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</si>
  <si>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</si>
  <si>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</si>
  <si>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</si>
  <si>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</si>
  <si>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</si>
  <si>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</si>
  <si>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</si>
  <si>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</si>
  <si>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</si>
  <si>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</si>
  <si>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</si>
  <si>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</si>
  <si>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</si>
  <si>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</si>
  <si>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</si>
  <si>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</si>
  <si>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</si>
  <si>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</si>
  <si>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</si>
  <si>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</si>
  <si>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</si>
  <si>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</si>
  <si>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</si>
  <si>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</si>
  <si>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</si>
  <si>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</si>
  <si>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</si>
  <si>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</si>
  <si>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</si>
  <si>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</si>
  <si>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</si>
  <si>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</si>
  <si>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</si>
  <si>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</si>
  <si>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</si>
  <si>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</si>
  <si>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</si>
  <si>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</si>
  <si>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</si>
  <si>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</si>
  <si>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</si>
  <si>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</si>
  <si>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</si>
  <si>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</si>
  <si>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</si>
  <si>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</si>
  <si>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</si>
  <si>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</si>
  <si>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</si>
  <si>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</si>
  <si>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</si>
  <si>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</si>
  <si>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</si>
  <si>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</si>
  <si>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</si>
  <si>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</si>
  <si>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</si>
  <si>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</si>
  <si>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</si>
  <si>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</si>
  <si>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</si>
  <si>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</si>
  <si>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</si>
  <si>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</si>
  <si>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</si>
  <si>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</si>
  <si>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</si>
  <si>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</si>
  <si>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</si>
  <si>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</si>
  <si>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</si>
  <si>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</si>
  <si>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</si>
  <si>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</si>
  <si>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</si>
  <si>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</si>
  <si>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</si>
  <si>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</si>
  <si>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</si>
  <si>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</si>
  <si>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</si>
  <si>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</si>
  <si>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</si>
  <si>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</si>
  <si>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</si>
  <si>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</si>
  <si>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</si>
  <si>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</si>
  <si>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</si>
  <si>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</si>
  <si>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</si>
  <si>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</si>
  <si>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</si>
  <si>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</si>
  <si>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</si>
  <si>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</si>
  <si>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</si>
  <si>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</si>
  <si>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</si>
  <si>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</si>
  <si>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</si>
  <si>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</si>
  <si>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</si>
  <si>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</si>
  <si>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</si>
  <si>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</si>
  <si>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</si>
  <si>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</si>
  <si>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</si>
  <si>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</si>
  <si>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</si>
  <si>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</si>
  <si>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</si>
  <si>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</si>
  <si>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</si>
  <si>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</si>
  <si>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</si>
  <si>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</si>
  <si>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</si>
  <si>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</si>
  <si>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</si>
  <si>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</si>
  <si>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</si>
  <si>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</si>
  <si>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</si>
  <si>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</si>
  <si>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</si>
  <si>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</si>
  <si>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</si>
  <si>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</si>
  <si>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</si>
  <si>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</si>
  <si>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</si>
  <si>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</si>
  <si>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</si>
  <si>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</si>
  <si>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</si>
  <si>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</si>
  <si>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</si>
  <si>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</si>
  <si>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</si>
  <si>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</si>
  <si>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</si>
  <si>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</si>
  <si>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</si>
  <si>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</si>
  <si>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</si>
  <si>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</si>
  <si>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</si>
  <si>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</si>
  <si>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</si>
  <si>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</si>
  <si>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</si>
  <si>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</si>
  <si>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</si>
  <si>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</si>
  <si>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</si>
  <si>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</si>
  <si>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</si>
  <si>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</si>
  <si>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</si>
  <si>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</si>
  <si>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</si>
  <si>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</si>
  <si>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</si>
  <si>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</si>
  <si>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</si>
  <si>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</si>
  <si>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</si>
  <si>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</si>
  <si>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</si>
  <si>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</si>
  <si>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</si>
  <si>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</si>
  <si>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</si>
  <si>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</si>
  <si>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</si>
  <si>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</si>
  <si>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</si>
  <si>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</si>
  <si>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</si>
  <si>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</si>
  <si>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</si>
  <si>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</si>
  <si>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</si>
  <si>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</si>
  <si>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</si>
  <si>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</si>
  <si>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</si>
  <si>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</si>
  <si>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</si>
  <si>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</si>
  <si>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</si>
  <si>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</si>
  <si>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</si>
  <si>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</si>
  <si>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</si>
  <si>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</si>
  <si>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</si>
  <si>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</si>
  <si>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</si>
  <si>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</si>
  <si>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</si>
  <si>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</si>
  <si>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</si>
  <si>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</si>
  <si>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</si>
  <si>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</si>
  <si>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</si>
  <si>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</si>
  <si>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</si>
  <si>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</si>
  <si>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</si>
  <si>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</si>
  <si>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</si>
  <si>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</si>
  <si>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</si>
  <si>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</si>
  <si>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</si>
  <si>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</si>
  <si>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</si>
  <si>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</si>
  <si>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</si>
  <si>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</si>
  <si>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</si>
  <si>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</si>
  <si>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</si>
  <si>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</si>
  <si>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</si>
  <si>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</si>
  <si>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</si>
  <si>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</si>
  <si>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</si>
  <si>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</si>
  <si>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</si>
  <si>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</si>
  <si>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</si>
  <si>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</si>
  <si>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</si>
  <si>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</si>
  <si>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</si>
  <si>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</si>
  <si>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</si>
  <si>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</si>
  <si>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</si>
  <si>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</si>
  <si>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</si>
  <si>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</si>
  <si>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</si>
  <si>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</si>
  <si>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</si>
  <si>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</si>
  <si>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</si>
  <si>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</si>
  <si>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</si>
  <si>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</si>
  <si>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</si>
  <si>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</si>
  <si>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</si>
  <si>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</si>
  <si>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</si>
  <si>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</si>
  <si>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</si>
  <si>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</si>
  <si>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</si>
  <si>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</si>
  <si>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</si>
  <si>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</si>
  <si>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</si>
  <si>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</si>
  <si>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</si>
  <si>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</si>
  <si>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</si>
  <si>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</si>
  <si>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</si>
  <si>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</si>
  <si>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</si>
  <si>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</si>
  <si>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</si>
  <si>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</si>
  <si>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</si>
  <si>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</si>
  <si>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</si>
  <si>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</si>
  <si>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</si>
  <si>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</si>
  <si>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</si>
  <si>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</si>
  <si>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</si>
  <si>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</si>
  <si>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</si>
  <si>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</si>
  <si>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</si>
  <si>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</si>
  <si>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</si>
  <si>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</si>
  <si>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</si>
  <si>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</si>
  <si>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</si>
  <si>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</si>
  <si>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</si>
  <si>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</si>
  <si>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</si>
  <si>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</si>
  <si>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</si>
  <si>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</si>
  <si>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</si>
  <si>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</si>
  <si>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</si>
  <si>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</si>
  <si>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</si>
  <si>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</si>
  <si>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</si>
  <si>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</si>
  <si>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</si>
  <si>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</si>
  <si>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</si>
  <si>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</si>
  <si>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</si>
  <si>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</si>
  <si>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</si>
  <si>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</si>
  <si>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</si>
  <si>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</si>
  <si>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</si>
  <si>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</si>
  <si>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</si>
  <si>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</si>
  <si>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</si>
  <si>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</si>
  <si>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</si>
  <si>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</si>
  <si>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</si>
  <si>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</si>
  <si>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</si>
  <si>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</si>
  <si>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</si>
  <si>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</si>
  <si>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</si>
  <si>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</si>
  <si>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</si>
  <si>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</si>
  <si>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</si>
  <si>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</si>
  <si>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</si>
  <si>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</si>
  <si>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</si>
  <si>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</si>
  <si>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</si>
  <si>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</si>
  <si>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</si>
  <si>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</si>
  <si>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</si>
  <si>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</si>
  <si>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</si>
  <si>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</si>
  <si>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</si>
  <si>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</si>
  <si>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</si>
  <si>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</si>
  <si>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</si>
  <si>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</si>
  <si>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</si>
  <si>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</si>
  <si>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</si>
  <si>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</si>
  <si>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</si>
  <si>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</si>
  <si>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</si>
  <si>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</si>
  <si>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</si>
  <si>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</si>
  <si>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</si>
  <si>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</si>
  <si>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</si>
  <si>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</si>
  <si>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</si>
  <si>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</si>
  <si>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</si>
  <si>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</si>
  <si>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</si>
  <si>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</si>
  <si>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</si>
  <si>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</si>
  <si>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</si>
  <si>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</si>
  <si>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</si>
  <si>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</si>
  <si>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</si>
  <si>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</si>
  <si>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</si>
  <si>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</si>
  <si>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</si>
  <si>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</si>
  <si>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</si>
  <si>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</si>
  <si>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</si>
  <si>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</si>
  <si>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</si>
  <si>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</si>
  <si>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</si>
  <si>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</si>
  <si>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</si>
  <si>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</si>
  <si>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</si>
  <si>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</si>
  <si>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</si>
  <si>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</si>
  <si>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</si>
  <si>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</si>
  <si>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</si>
  <si>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</si>
  <si>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</si>
  <si>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</si>
  <si>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</si>
  <si>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</si>
  <si>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</si>
  <si>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</si>
  <si>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</si>
  <si>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</si>
  <si>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</si>
  <si>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</si>
  <si>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</si>
  <si>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</si>
  <si>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</si>
  <si>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</si>
  <si>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</si>
  <si>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</si>
  <si>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</si>
  <si>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</si>
  <si>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</si>
  <si>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</si>
  <si>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</si>
  <si>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</si>
  <si>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</si>
  <si>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</si>
  <si>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</si>
  <si>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</si>
  <si>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</si>
  <si>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</si>
  <si>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</si>
  <si>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</si>
  <si>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</si>
  <si>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</si>
  <si>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</si>
  <si>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</si>
  <si>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</si>
  <si>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</si>
  <si>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</si>
  <si>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</si>
  <si>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</si>
  <si>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</si>
  <si>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</si>
  <si>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</si>
  <si>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</si>
  <si>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</si>
  <si>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</si>
  <si>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</si>
  <si>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</si>
  <si>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</si>
  <si>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</si>
  <si>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</si>
  <si>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</si>
  <si>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</si>
  <si>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</si>
  <si>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</si>
  <si>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</si>
  <si>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</si>
  <si>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</si>
  <si>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</si>
  <si>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</si>
  <si>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</si>
  <si>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</si>
  <si>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</si>
  <si>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</si>
  <si>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</si>
  <si>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</si>
  <si>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</si>
  <si>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</si>
  <si>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</si>
  <si>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</si>
  <si>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</si>
  <si>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</si>
  <si>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</si>
  <si>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</si>
  <si>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</si>
  <si>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</si>
  <si>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</si>
  <si>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</si>
  <si>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</si>
  <si>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</si>
  <si>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</si>
  <si>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</si>
  <si>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</si>
  <si>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</si>
  <si>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</si>
  <si>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</si>
  <si>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</si>
  <si>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</si>
  <si>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</si>
  <si>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</si>
  <si>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</si>
  <si>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</si>
  <si>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</si>
  <si>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</si>
  <si>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</si>
  <si>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</si>
  <si>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</si>
  <si>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</si>
  <si>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</si>
  <si>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</si>
  <si>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</si>
  <si>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</si>
  <si>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</si>
  <si>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</si>
  <si>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</si>
  <si>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</si>
  <si>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</si>
  <si>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</si>
  <si>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</si>
  <si>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</si>
  <si>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</si>
  <si>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</si>
  <si>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</si>
  <si>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</si>
  <si>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</si>
  <si>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</si>
  <si>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</si>
  <si>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</si>
  <si>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</si>
  <si>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</si>
  <si>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</si>
  <si>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</si>
  <si>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</si>
  <si>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</si>
  <si>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</si>
  <si>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</si>
  <si>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</si>
  <si>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</si>
  <si>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</si>
  <si>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</si>
  <si>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</si>
  <si>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</si>
  <si>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</si>
  <si>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</si>
  <si>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</si>
  <si>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</si>
  <si>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</si>
  <si>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</si>
  <si>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</si>
  <si>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</si>
  <si>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</si>
  <si>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</si>
  <si>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</si>
  <si>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</si>
  <si>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</si>
  <si>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</si>
  <si>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</si>
  <si>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</si>
  <si>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</si>
  <si>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</si>
  <si>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</si>
  <si>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</si>
  <si>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</si>
  <si>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</si>
  <si>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</si>
  <si>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</si>
  <si>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</si>
  <si>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</si>
  <si>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</si>
  <si>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</si>
  <si>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</si>
  <si>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</si>
  <si>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</si>
  <si>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</si>
  <si>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</si>
  <si>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</si>
  <si>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</si>
  <si>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</si>
  <si>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</si>
  <si>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</si>
  <si>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</si>
  <si>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</si>
  <si>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</si>
  <si>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</si>
  <si>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</si>
  <si>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</si>
  <si>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</si>
  <si>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</si>
  <si>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</si>
  <si>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</si>
  <si>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</si>
  <si>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</si>
  <si>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</si>
  <si>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</si>
  <si>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</si>
  <si>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</si>
  <si>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</si>
  <si>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</si>
  <si>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</si>
  <si>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</si>
  <si>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</si>
  <si>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</si>
  <si>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</si>
  <si>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</si>
  <si>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</si>
  <si>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</si>
  <si>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</si>
  <si>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</si>
  <si>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</si>
  <si>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</si>
  <si>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</si>
  <si>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</si>
  <si>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</si>
  <si>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</si>
  <si>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</si>
  <si>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</si>
  <si>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</si>
  <si>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</si>
  <si>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</si>
  <si>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</si>
  <si>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</si>
  <si>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</si>
  <si>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</si>
  <si>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</si>
  <si>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</si>
  <si>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</si>
  <si>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</si>
  <si>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</si>
  <si>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</si>
  <si>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</si>
  <si>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</si>
  <si>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</si>
  <si>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</si>
  <si>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</si>
  <si>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</si>
  <si>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</si>
  <si>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</si>
  <si>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</si>
  <si>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</si>
  <si>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</si>
  <si>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</si>
  <si>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</si>
  <si>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</si>
  <si>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</si>
  <si>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</si>
  <si>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</si>
  <si>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</si>
  <si>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</si>
  <si>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</si>
  <si>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</si>
  <si>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</si>
  <si>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</si>
  <si>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</si>
  <si>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</si>
  <si>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</si>
  <si>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</si>
  <si>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</si>
  <si>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</si>
  <si>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</si>
  <si>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</si>
  <si>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</si>
  <si>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</si>
  <si>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</si>
  <si>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</si>
  <si>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</si>
  <si>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</si>
  <si>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</si>
  <si>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</si>
  <si>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</si>
  <si>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</si>
  <si>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</si>
  <si>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</si>
  <si>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</si>
  <si>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</si>
  <si>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</si>
  <si>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</si>
  <si>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</si>
  <si>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</si>
  <si>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</si>
  <si>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</si>
  <si>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</si>
  <si>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</si>
  <si>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</si>
  <si>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</si>
  <si>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</si>
  <si>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</si>
  <si>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</si>
  <si>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</si>
  <si>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</si>
  <si>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</si>
  <si>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</si>
  <si>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</si>
  <si>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</si>
  <si>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</si>
  <si>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</si>
  <si>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</si>
  <si>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</si>
  <si>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</si>
  <si>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</si>
  <si>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</si>
  <si>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</si>
  <si>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</si>
  <si>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</si>
  <si>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</si>
  <si>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</si>
  <si>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</si>
  <si>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</si>
  <si>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</si>
  <si>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</si>
  <si>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</si>
  <si>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</si>
  <si>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</si>
  <si>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</si>
  <si>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</si>
  <si>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</si>
  <si>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</si>
  <si>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</si>
  <si>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</si>
  <si>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</si>
  <si>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</si>
  <si>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</si>
  <si>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</si>
  <si>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</si>
  <si>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</si>
  <si>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</si>
  <si>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</si>
  <si>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</si>
  <si>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</si>
  <si>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</si>
  <si>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</si>
  <si>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</si>
  <si>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</si>
  <si>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</si>
  <si>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</si>
  <si>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</si>
  <si>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</si>
  <si>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</si>
  <si>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</si>
  <si>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</si>
  <si>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</si>
  <si>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</si>
  <si>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</si>
  <si>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</si>
  <si>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</si>
  <si>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</si>
  <si>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</si>
  <si>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</si>
  <si>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</si>
  <si>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</si>
  <si>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</si>
  <si>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</si>
  <si>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</si>
  <si>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</si>
  <si>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</si>
  <si>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</si>
  <si>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</si>
  <si>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</si>
  <si>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</si>
  <si>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</si>
  <si>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</si>
  <si>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</si>
  <si>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</si>
  <si>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</si>
  <si>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</si>
  <si>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</si>
  <si>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</si>
  <si>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</si>
  <si>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</si>
  <si>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</si>
  <si>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</si>
  <si>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</si>
  <si>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</si>
  <si>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</si>
  <si>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</si>
  <si>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</si>
  <si>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</si>
  <si>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</si>
  <si>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</si>
  <si>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</si>
  <si>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</si>
  <si>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</si>
  <si>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</si>
  <si>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</si>
  <si>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</si>
  <si>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</si>
  <si>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</si>
  <si>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</si>
  <si>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</si>
  <si>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</si>
  <si>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</si>
  <si>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</si>
  <si>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</si>
  <si>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</si>
  <si>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</si>
  <si>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</si>
  <si>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</si>
  <si>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</si>
  <si>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</si>
  <si>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</si>
  <si>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</si>
  <si>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</si>
  <si>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</si>
  <si>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</si>
  <si>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</si>
  <si>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</si>
  <si>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</si>
  <si>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</si>
  <si>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</si>
  <si>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</si>
  <si>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</si>
  <si>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</si>
  <si>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</si>
  <si>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</si>
  <si>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</si>
  <si>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</si>
  <si>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</si>
  <si>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</si>
  <si>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</si>
  <si>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</si>
  <si>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</si>
  <si>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</si>
  <si>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</si>
  <si>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</si>
  <si>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</si>
  <si>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</si>
  <si>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</si>
  <si>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</si>
  <si>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</si>
  <si>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</si>
  <si>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</si>
  <si>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</si>
  <si>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</si>
  <si>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</si>
  <si>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</si>
  <si>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</si>
  <si>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</si>
  <si>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</si>
  <si>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</si>
  <si>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</si>
  <si>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</si>
  <si>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</si>
  <si>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</si>
  <si>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</si>
  <si>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</si>
  <si>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</si>
  <si>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</si>
  <si>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</si>
  <si>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</si>
  <si>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</si>
  <si>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</si>
  <si>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</si>
  <si>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</si>
  <si>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</si>
  <si>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</si>
  <si>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</si>
  <si>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</si>
  <si>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</si>
  <si>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</si>
  <si>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</si>
  <si>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</si>
  <si>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</si>
  <si>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</si>
  <si>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</si>
  <si>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</si>
  <si>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</si>
  <si>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</si>
  <si>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</si>
  <si>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</si>
  <si>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</si>
  <si>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</si>
  <si>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</si>
  <si>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</si>
  <si>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</si>
  <si>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</si>
  <si>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</si>
  <si>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</si>
  <si>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</si>
  <si>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</si>
  <si>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</si>
  <si>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</si>
  <si>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</si>
  <si>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</si>
  <si>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</si>
  <si>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</si>
  <si>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</si>
  <si>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</si>
  <si>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</si>
  <si>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</si>
  <si>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</si>
  <si>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</si>
  <si>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</si>
  <si>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</si>
  <si>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</si>
  <si>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</si>
  <si>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</si>
  <si>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</si>
  <si>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</si>
  <si>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</si>
  <si>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</si>
  <si>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</si>
  <si>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</si>
  <si>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</si>
  <si>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</si>
  <si>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</si>
  <si>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</si>
  <si>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</si>
  <si>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</si>
  <si>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</si>
  <si>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</si>
  <si>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</si>
  <si>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</si>
  <si>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</si>
  <si>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</si>
  <si>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</si>
  <si>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</si>
  <si>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</si>
  <si>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</si>
  <si>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</si>
  <si>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</si>
  <si>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</si>
  <si>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</si>
  <si>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</si>
  <si>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</si>
  <si>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</si>
  <si>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</si>
  <si>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</si>
  <si>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</si>
  <si>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</si>
  <si>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</si>
  <si>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</si>
  <si>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</si>
  <si>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</si>
  <si>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</si>
  <si>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</si>
  <si>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</si>
  <si>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</si>
  <si>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</si>
  <si>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</si>
  <si>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</si>
  <si>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</si>
  <si>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</si>
  <si>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</si>
  <si>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</si>
  <si>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</si>
  <si>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</si>
  <si>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</si>
  <si>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</si>
  <si>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</si>
  <si>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</si>
  <si>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</si>
  <si>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</si>
  <si>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</si>
  <si>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</si>
  <si>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</si>
  <si>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</si>
  <si>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</si>
  <si>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</si>
  <si>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</si>
  <si>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</si>
  <si>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</si>
  <si>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</si>
  <si>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</si>
  <si>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</si>
  <si>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</si>
  <si>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</si>
  <si>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</si>
  <si>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</si>
  <si>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</si>
  <si>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</si>
  <si>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</si>
  <si>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</si>
  <si>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</si>
  <si>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</si>
  <si>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</si>
  <si>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</si>
  <si>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</si>
  <si>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</si>
  <si>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</si>
  <si>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</si>
  <si>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</si>
  <si>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</si>
  <si>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</si>
  <si>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</si>
  <si>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</si>
  <si>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</si>
  <si>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</si>
  <si>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</si>
  <si>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</si>
  <si>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</si>
  <si>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</si>
  <si>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</si>
  <si>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</si>
  <si>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</si>
  <si>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</si>
  <si>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</si>
  <si>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</si>
  <si>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</si>
  <si>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</si>
  <si>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</si>
  <si>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</si>
  <si>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</si>
  <si>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</si>
  <si>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</si>
  <si>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</si>
  <si>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</si>
  <si>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</si>
  <si>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</si>
  <si>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</si>
  <si>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</si>
  <si>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</si>
  <si>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</si>
  <si>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</si>
  <si>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</si>
  <si>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</si>
  <si>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</si>
  <si>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</si>
  <si>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</si>
  <si>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</si>
  <si>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</si>
  <si>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</si>
  <si>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</si>
  <si>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</si>
  <si>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</si>
  <si>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</si>
  <si>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</si>
  <si>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</si>
  <si>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</si>
  <si>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</si>
  <si>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</si>
  <si>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</si>
  <si>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</si>
  <si>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</si>
  <si>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</si>
  <si>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</si>
  <si>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</si>
  <si>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</si>
  <si>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</si>
  <si>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</si>
  <si>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</si>
  <si>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</si>
  <si>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</si>
  <si>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</si>
  <si>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</si>
  <si>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</si>
  <si>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</si>
  <si>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</si>
  <si>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</si>
  <si>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</si>
  <si>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</si>
  <si>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</si>
  <si>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</si>
  <si>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</si>
  <si>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</si>
  <si>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</si>
  <si>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</si>
  <si>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</si>
  <si>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</si>
  <si>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</si>
  <si>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</si>
  <si>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</si>
  <si>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</si>
  <si>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</si>
  <si>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</si>
  <si>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</si>
  <si>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</si>
  <si>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</si>
  <si>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</si>
  <si>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</si>
  <si>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</si>
  <si>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</si>
  <si>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</si>
  <si>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</si>
  <si>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</si>
  <si>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</si>
  <si>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</si>
  <si>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</si>
  <si>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</si>
  <si>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</si>
  <si>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</si>
  <si>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</si>
  <si>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</si>
  <si>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</si>
  <si>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</si>
  <si>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</si>
  <si>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</si>
  <si>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</si>
  <si>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</si>
  <si>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</si>
  <si>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</si>
  <si>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</si>
  <si>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</si>
  <si>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</si>
  <si>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</si>
  <si>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</si>
  <si>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</si>
  <si>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</si>
  <si>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</si>
  <si>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</si>
  <si>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</si>
  <si>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</si>
  <si>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</si>
  <si>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</si>
  <si>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</si>
  <si>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</si>
  <si>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</si>
  <si>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</si>
  <si>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</si>
  <si>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</si>
  <si>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</si>
  <si>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</si>
  <si>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</si>
  <si>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</si>
  <si>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</si>
  <si>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</si>
  <si>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</si>
  <si>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</si>
  <si>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</si>
  <si>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</si>
  <si>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</si>
  <si>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</si>
  <si>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</si>
  <si>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</si>
  <si>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</si>
  <si>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</si>
  <si>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</si>
  <si>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</si>
  <si>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</si>
  <si>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</si>
  <si>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</si>
  <si>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</si>
  <si>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</si>
  <si>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</si>
  <si>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</si>
  <si>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</si>
  <si>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</si>
  <si>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</si>
  <si>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</si>
  <si>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</si>
  <si>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</si>
  <si>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</si>
  <si>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</si>
  <si>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</si>
  <si>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</si>
  <si>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</si>
  <si>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</si>
  <si>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</si>
  <si>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</si>
  <si>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</si>
  <si>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</si>
  <si>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</si>
  <si>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</si>
  <si>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</si>
  <si>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</si>
  <si>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</si>
  <si>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</si>
  <si>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</si>
  <si>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</si>
  <si>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</si>
  <si>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</si>
  <si>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</si>
  <si>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</si>
  <si>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</si>
  <si>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</si>
  <si>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</si>
  <si>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</si>
  <si>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</si>
  <si>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</si>
  <si>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</si>
  <si>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</si>
  <si>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</si>
  <si>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</si>
  <si>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</si>
  <si>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</si>
  <si>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</si>
  <si>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</si>
  <si>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</si>
  <si>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</si>
  <si>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</si>
  <si>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</si>
  <si>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</si>
  <si>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</si>
  <si>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</si>
  <si>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</si>
  <si>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</si>
  <si>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</si>
  <si>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</si>
  <si>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</si>
  <si>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</si>
  <si>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</si>
  <si>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</si>
  <si>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</si>
  <si>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</si>
  <si>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</si>
  <si>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</si>
  <si>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</si>
  <si>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</si>
  <si>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</si>
  <si>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</si>
  <si>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</si>
  <si>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</si>
  <si>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</si>
  <si>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</si>
  <si>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</si>
  <si>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</si>
  <si>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</si>
  <si>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</si>
  <si>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</si>
  <si>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</si>
  <si>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</si>
  <si>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</si>
  <si>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</si>
  <si>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</si>
  <si>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</si>
  <si>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</si>
  <si>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</si>
  <si>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</si>
  <si>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</si>
  <si>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</si>
  <si>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</si>
  <si>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</si>
  <si>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</si>
  <si>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</si>
  <si>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</si>
  <si>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</si>
  <si>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</si>
  <si>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</si>
  <si>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</si>
  <si>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</si>
  <si>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</si>
  <si>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</si>
  <si>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</si>
  <si>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</si>
  <si>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</si>
  <si>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</si>
  <si>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</si>
  <si>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</si>
  <si>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</si>
  <si>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</si>
  <si>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</si>
  <si>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</si>
  <si>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</si>
  <si>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</si>
  <si>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</si>
  <si>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</si>
  <si>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</si>
  <si>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</si>
  <si>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</si>
  <si>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</si>
  <si>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</si>
  <si>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</si>
  <si>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</si>
  <si>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</si>
  <si>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</si>
  <si>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</si>
  <si>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</si>
  <si>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</si>
  <si>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</si>
  <si>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</si>
  <si>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</si>
  <si>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</si>
  <si>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</si>
  <si>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</si>
  <si>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</si>
  <si>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</si>
  <si>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</si>
  <si>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</si>
  <si>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</si>
  <si>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</si>
  <si>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</si>
  <si>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</si>
  <si>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</si>
  <si>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</si>
  <si>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</si>
  <si>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</si>
  <si>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</si>
  <si>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</si>
  <si>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</si>
  <si>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</si>
  <si>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</si>
  <si>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</si>
  <si>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</si>
  <si>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</si>
  <si>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</si>
  <si>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</si>
  <si>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</si>
  <si>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</si>
  <si>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</si>
  <si>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</si>
  <si>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</si>
  <si>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</si>
  <si>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</si>
  <si>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</si>
  <si>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</si>
  <si>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</si>
  <si>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</si>
  <si>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</si>
  <si>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</si>
  <si>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</si>
  <si>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</si>
  <si>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</si>
  <si>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</si>
  <si>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</si>
  <si>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</si>
  <si>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</si>
  <si>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</si>
  <si>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</si>
  <si>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</si>
  <si>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</si>
  <si>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</si>
  <si>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</si>
  <si>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</si>
  <si>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</si>
  <si>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</si>
  <si>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</si>
  <si>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</si>
  <si>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</si>
  <si>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</si>
  <si>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</si>
  <si>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</si>
  <si>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</si>
  <si>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</si>
  <si>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</si>
  <si>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</si>
  <si>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</si>
  <si>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</si>
  <si>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</si>
  <si>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</si>
  <si>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</si>
  <si>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</si>
  <si>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</si>
  <si>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</si>
  <si>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</si>
  <si>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</si>
  <si>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</si>
  <si>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</si>
  <si>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</si>
  <si>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</si>
  <si>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</si>
  <si>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</si>
  <si>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</si>
  <si>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</si>
  <si>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</si>
  <si>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</si>
  <si>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</si>
  <si>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</si>
  <si>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</si>
  <si>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</si>
  <si>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</si>
  <si>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</si>
  <si>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</si>
  <si>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</si>
  <si>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</si>
  <si>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</si>
  <si>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</si>
  <si>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</si>
  <si>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</si>
  <si>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</si>
  <si>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</si>
  <si>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</si>
  <si>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</si>
  <si>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</si>
  <si>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</si>
  <si>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</si>
  <si>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</si>
  <si>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</si>
  <si>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</si>
  <si>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</si>
  <si>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</si>
  <si>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</si>
  <si>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</si>
  <si>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</si>
  <si>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</si>
  <si>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</si>
  <si>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</si>
  <si>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</si>
  <si>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</si>
  <si>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</si>
  <si>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</si>
  <si>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</si>
  <si>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</si>
  <si>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</si>
  <si>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</si>
  <si>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</si>
  <si>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</si>
  <si>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</si>
  <si>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</si>
  <si>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</si>
  <si>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</si>
  <si>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</si>
  <si>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</si>
  <si>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</si>
  <si>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</si>
  <si>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</si>
  <si>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</si>
  <si>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</si>
  <si>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</si>
  <si>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</si>
  <si>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</si>
  <si>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</si>
  <si>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</si>
  <si>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</si>
  <si>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</si>
  <si>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</si>
  <si>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</si>
  <si>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</si>
  <si>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</si>
  <si>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</si>
  <si>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</si>
  <si>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</si>
  <si>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</si>
  <si>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</si>
  <si>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</si>
  <si>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</si>
  <si>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</si>
  <si>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</si>
  <si>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</si>
  <si>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</si>
  <si>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</si>
  <si>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</si>
  <si>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</si>
  <si>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</si>
  <si>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</si>
  <si>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</si>
  <si>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</si>
  <si>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</si>
  <si>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</si>
  <si>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</si>
  <si>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</si>
  <si>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</si>
  <si>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</si>
  <si>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</si>
  <si>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</si>
  <si>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</si>
  <si>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</si>
  <si>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</si>
  <si>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</si>
  <si>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</si>
  <si>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</si>
  <si>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</si>
  <si>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</si>
  <si>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</si>
  <si>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</si>
  <si>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</si>
  <si>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</si>
  <si>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</si>
  <si>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</si>
  <si>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</si>
  <si>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</si>
  <si>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</si>
  <si>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</si>
  <si>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</si>
  <si>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</si>
  <si>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</si>
  <si>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</si>
  <si>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</si>
  <si>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</si>
  <si>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</si>
  <si>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</si>
  <si>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</si>
  <si>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</si>
  <si>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</si>
  <si>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</si>
  <si>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</si>
  <si>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</si>
  <si>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</si>
  <si>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</si>
  <si>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</si>
  <si>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</si>
  <si>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</si>
  <si>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</si>
  <si>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</si>
  <si>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</si>
  <si>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</si>
  <si>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</si>
  <si>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</si>
  <si>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</si>
  <si>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</si>
  <si>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</si>
  <si>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</si>
  <si>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</si>
  <si>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</si>
  <si>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</si>
  <si>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</si>
  <si>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</si>
  <si>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</si>
  <si>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</si>
  <si>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</si>
  <si>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</si>
  <si>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</si>
  <si>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</si>
  <si>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</si>
  <si>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</si>
  <si>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</si>
  <si>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</si>
  <si>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</si>
  <si>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</si>
  <si>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</si>
  <si>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</si>
  <si>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</si>
  <si>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</si>
  <si>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</si>
  <si>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</si>
  <si>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</si>
  <si>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</si>
  <si>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</si>
  <si>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</si>
  <si>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</si>
  <si>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</si>
  <si>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</si>
  <si>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</si>
  <si>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</si>
  <si>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</si>
  <si>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</si>
  <si>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</si>
  <si>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</si>
  <si>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</si>
  <si>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</si>
  <si>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</si>
  <si>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</si>
  <si>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</si>
  <si>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</si>
  <si>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</si>
  <si>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</si>
  <si>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</si>
  <si>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</si>
  <si>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</si>
  <si>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</si>
  <si>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</si>
  <si>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</si>
  <si>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</si>
  <si>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</si>
  <si>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</si>
  <si>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</si>
  <si>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</si>
  <si>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</si>
  <si>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</si>
  <si>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</si>
  <si>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</si>
  <si>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</si>
  <si>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</si>
  <si>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</si>
  <si>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</si>
  <si>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</si>
  <si>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</si>
  <si>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</si>
  <si>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</si>
  <si>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</si>
  <si>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</si>
  <si>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</si>
  <si>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</si>
  <si>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</si>
  <si>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</si>
  <si>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</si>
  <si>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</si>
  <si>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</si>
  <si>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</si>
  <si>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</si>
  <si>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</si>
  <si>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</si>
  <si>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</si>
  <si>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</si>
  <si>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</si>
  <si>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</si>
  <si>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</si>
  <si>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</si>
  <si>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</si>
  <si>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</si>
  <si>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</si>
  <si>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</si>
  <si>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</si>
  <si>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</si>
  <si>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</si>
  <si>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</si>
  <si>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</si>
  <si>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</si>
  <si>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</si>
  <si>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</si>
  <si>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</si>
  <si>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</si>
  <si>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</si>
  <si>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</si>
  <si>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</si>
  <si>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</si>
  <si>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</si>
  <si>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</si>
  <si>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</si>
  <si>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</si>
  <si>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</si>
  <si>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</si>
  <si>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</si>
  <si>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</si>
  <si>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</si>
  <si>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</si>
  <si>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</si>
  <si>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</si>
  <si>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</si>
  <si>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</si>
  <si>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</si>
  <si>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</si>
  <si>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</si>
  <si>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</si>
  <si>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</si>
  <si>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</si>
  <si>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</si>
  <si>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</si>
  <si>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</si>
  <si>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</si>
  <si>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</si>
  <si>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</si>
  <si>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</si>
  <si>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</si>
  <si>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</si>
  <si>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</si>
  <si>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</si>
  <si>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</si>
  <si>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</si>
  <si>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</si>
  <si>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</si>
  <si>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</si>
  <si>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</si>
  <si>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</si>
  <si>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</si>
  <si>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</si>
  <si>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</si>
  <si>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</si>
  <si>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</si>
  <si>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</si>
  <si>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</si>
  <si>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</si>
  <si>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</si>
  <si>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</si>
  <si>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</si>
  <si>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</si>
  <si>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</si>
  <si>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</si>
  <si>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</si>
  <si>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</si>
  <si>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</si>
  <si>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</si>
  <si>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</si>
  <si>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</si>
  <si>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</si>
  <si>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</si>
  <si>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</si>
  <si>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</si>
  <si>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</si>
  <si>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</si>
  <si>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</si>
  <si>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</si>
  <si>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</si>
  <si>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</si>
  <si>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</si>
  <si>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</si>
  <si>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</si>
  <si>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</si>
  <si>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</si>
  <si>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</si>
  <si>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</si>
  <si>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</si>
  <si>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</si>
  <si>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</si>
  <si>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</si>
  <si>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</si>
  <si>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</si>
  <si>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</si>
  <si>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</si>
  <si>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</si>
  <si>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</si>
  <si>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</si>
  <si>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</si>
  <si>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</si>
  <si>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</si>
  <si>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</si>
  <si>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</si>
  <si>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</si>
  <si>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</si>
  <si>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</si>
  <si>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</si>
  <si>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</si>
  <si>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</si>
  <si>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</si>
  <si>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</si>
  <si>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</si>
  <si>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</si>
  <si>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</si>
  <si>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</si>
  <si>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</si>
  <si>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</si>
  <si>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</si>
  <si>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</si>
  <si>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</si>
  <si>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</si>
  <si>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</si>
  <si>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</si>
  <si>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</si>
  <si>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</si>
  <si>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</si>
  <si>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</si>
  <si>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</si>
  <si>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</si>
  <si>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</si>
  <si>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</si>
  <si>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</si>
  <si>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</si>
  <si>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</si>
  <si>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</si>
  <si>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</si>
  <si>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</si>
  <si>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</si>
  <si>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</si>
  <si>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</si>
  <si>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</si>
  <si>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</si>
  <si>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</si>
  <si>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</si>
  <si>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</si>
  <si>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</si>
  <si>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</si>
  <si>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</si>
  <si>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</si>
  <si>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</si>
  <si>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</si>
  <si>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</si>
  <si>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</si>
  <si>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</si>
  <si>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</si>
  <si>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</si>
  <si>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</si>
  <si>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</si>
  <si>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</si>
  <si>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</si>
  <si>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</si>
  <si>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</si>
  <si>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</si>
  <si>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</si>
  <si>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</si>
  <si>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</si>
  <si>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</si>
  <si>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</si>
  <si>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</si>
  <si>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</si>
  <si>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</si>
  <si>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</si>
  <si>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</si>
  <si>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</si>
  <si>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</si>
  <si>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</si>
  <si>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</si>
  <si>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</si>
  <si>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</si>
  <si>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</si>
  <si>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</si>
  <si>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</si>
  <si>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</si>
  <si>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</si>
  <si>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</si>
  <si>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</si>
  <si>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</si>
  <si>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</si>
  <si>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</si>
  <si>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</si>
  <si>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</si>
  <si>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</si>
  <si>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</si>
  <si>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</si>
  <si>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</si>
  <si>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</si>
  <si>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</si>
  <si>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</si>
  <si>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</si>
  <si>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</si>
  <si>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</si>
  <si>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</si>
  <si>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</si>
  <si>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</si>
  <si>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</si>
  <si>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</si>
  <si>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</si>
  <si>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</si>
  <si>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</si>
  <si>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</si>
  <si>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</si>
  <si>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</si>
  <si>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</si>
  <si>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</si>
  <si>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</si>
  <si>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</si>
  <si>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</si>
  <si>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</si>
  <si>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</si>
  <si>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</si>
  <si>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</si>
  <si>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</si>
  <si>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</si>
  <si>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</si>
  <si>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</si>
  <si>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</si>
  <si>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</si>
  <si>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</si>
  <si>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</si>
  <si>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</si>
  <si>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</si>
  <si>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</si>
  <si>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</si>
  <si>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</si>
  <si>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</si>
  <si>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</si>
  <si>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</si>
  <si>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</si>
  <si>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</si>
  <si>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</si>
  <si>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</si>
  <si>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</si>
  <si>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</si>
  <si>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</si>
  <si>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</si>
  <si>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</si>
  <si>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</si>
  <si>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</si>
  <si>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</si>
  <si>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</si>
  <si>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</si>
  <si>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</si>
  <si>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</si>
  <si>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</si>
  <si>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</si>
  <si>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</si>
  <si>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</si>
  <si>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</si>
  <si>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</si>
  <si>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</si>
  <si>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</si>
  <si>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</si>
  <si>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</si>
  <si>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</si>
  <si>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</si>
  <si>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</si>
  <si>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</si>
  <si>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</si>
  <si>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</si>
  <si>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</si>
  <si>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</si>
  <si>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</si>
  <si>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</si>
  <si>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</si>
  <si>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</si>
  <si>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</si>
  <si>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</si>
  <si>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</si>
  <si>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</si>
  <si>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</si>
  <si>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</si>
  <si>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</si>
  <si>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</si>
  <si>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</si>
  <si>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</si>
  <si>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</si>
  <si>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</si>
  <si>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</si>
  <si>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</si>
  <si>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</si>
  <si>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</si>
  <si>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</si>
  <si>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</si>
  <si>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</si>
  <si>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</si>
  <si>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</si>
  <si>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</si>
  <si>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</si>
  <si>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</si>
  <si>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</si>
  <si>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</si>
  <si>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</si>
  <si>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</si>
  <si>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</si>
  <si>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</si>
  <si>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</si>
  <si>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</si>
  <si>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</si>
  <si>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</si>
  <si>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</si>
  <si>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</si>
  <si>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</si>
  <si>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</si>
  <si>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</si>
  <si>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</si>
  <si>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</si>
  <si>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</si>
  <si>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</si>
  <si>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</si>
  <si>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</si>
  <si>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</si>
  <si>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</si>
  <si>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</si>
  <si>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</si>
  <si>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</si>
  <si>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</si>
  <si>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</si>
  <si>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</si>
  <si>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</si>
  <si>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</si>
  <si>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</si>
  <si>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</si>
  <si>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</si>
  <si>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</si>
  <si>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</si>
  <si>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</si>
  <si>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</si>
  <si>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</si>
  <si>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</si>
  <si>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</si>
  <si>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</si>
  <si>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</si>
  <si>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</si>
  <si>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</si>
  <si>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</si>
  <si>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</si>
  <si>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</si>
  <si>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</si>
  <si>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</si>
  <si>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</si>
  <si>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</si>
  <si>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</si>
  <si>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</si>
  <si>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</si>
  <si>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</si>
  <si>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</si>
  <si>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</si>
  <si>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</si>
  <si>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</si>
  <si>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</si>
  <si>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</si>
  <si>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</si>
  <si>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</si>
  <si>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</si>
  <si>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</si>
  <si>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</si>
  <si>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</si>
  <si>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</si>
  <si>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</si>
  <si>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</si>
  <si>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</si>
  <si>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</si>
  <si>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</si>
  <si>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</si>
  <si>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</si>
  <si>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</si>
  <si>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</si>
  <si>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</si>
  <si>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</si>
  <si>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</si>
  <si>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</si>
  <si>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</si>
  <si>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</si>
  <si>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</si>
  <si>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</si>
  <si>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</si>
  <si>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</si>
  <si>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</si>
  <si>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</si>
  <si>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</si>
  <si>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</si>
  <si>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</si>
  <si>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</si>
  <si>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</si>
  <si>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</si>
  <si>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</si>
  <si>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</si>
  <si>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</si>
  <si>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</si>
  <si>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</si>
  <si>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</si>
  <si>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</si>
  <si>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</si>
  <si>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</si>
  <si>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</si>
  <si>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</si>
  <si>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</si>
  <si>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</si>
  <si>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</si>
  <si>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</si>
  <si>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</si>
  <si>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</si>
  <si>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</si>
  <si>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</si>
  <si>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</si>
  <si>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</si>
  <si>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</si>
  <si>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</si>
  <si>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</si>
  <si>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</si>
  <si>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</si>
  <si>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</si>
  <si>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</si>
  <si>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</si>
  <si>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</si>
  <si>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</si>
  <si>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</si>
  <si>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</si>
  <si>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</si>
  <si>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</si>
  <si>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</si>
  <si>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</si>
  <si>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</si>
  <si>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</si>
  <si>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</si>
  <si>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</si>
  <si>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</si>
  <si>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</si>
  <si>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</si>
  <si>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</si>
  <si>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</si>
  <si>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</si>
  <si>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</si>
  <si>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</si>
  <si>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</si>
  <si>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</si>
  <si>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</si>
  <si>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</si>
  <si>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</si>
  <si>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</si>
  <si>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</si>
  <si>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</si>
  <si>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</si>
  <si>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</si>
  <si>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</si>
  <si>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</si>
  <si>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</si>
  <si>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</si>
  <si>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</si>
  <si>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</si>
  <si>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</si>
  <si>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</si>
  <si>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</si>
  <si>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</si>
  <si>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</si>
  <si>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</si>
  <si>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</si>
  <si>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</si>
  <si>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</si>
  <si>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</si>
  <si>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</si>
  <si>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</si>
  <si>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</si>
  <si>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</si>
  <si>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</si>
  <si>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</si>
  <si>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</si>
  <si>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</si>
  <si>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</si>
  <si>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</si>
  <si>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</si>
  <si>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</si>
  <si>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</si>
  <si>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</si>
  <si>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</si>
  <si>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</si>
  <si>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</si>
  <si>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</si>
  <si>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</si>
  <si>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</si>
  <si>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</si>
  <si>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</si>
  <si>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</si>
  <si>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</si>
  <si>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</si>
  <si>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</si>
  <si>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</si>
  <si>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</si>
  <si>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</si>
  <si>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</si>
  <si>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</si>
  <si>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</si>
  <si>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</si>
  <si>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</si>
  <si>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</si>
  <si>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</si>
  <si>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</si>
  <si>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</si>
  <si>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</si>
  <si>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</si>
  <si>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</si>
  <si>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</si>
  <si>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</si>
  <si>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</si>
  <si>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</si>
  <si>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</si>
  <si>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</si>
  <si>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</si>
  <si>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</si>
  <si>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</si>
  <si>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</si>
  <si>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</si>
  <si>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</si>
  <si>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</si>
  <si>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</si>
  <si>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</si>
  <si>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</si>
  <si>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</si>
  <si>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</si>
  <si>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</si>
  <si>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</si>
  <si>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</si>
  <si>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</si>
  <si>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</si>
  <si>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</si>
  <si>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</si>
  <si>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</si>
  <si>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</si>
  <si>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</si>
  <si>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</si>
  <si>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</si>
  <si>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</si>
  <si>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</si>
  <si>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</si>
  <si>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</si>
  <si>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</si>
  <si>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</si>
  <si>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</si>
  <si>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</si>
  <si>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</si>
  <si>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</si>
  <si>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</si>
  <si>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</si>
  <si>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</si>
  <si>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</si>
  <si>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</si>
  <si>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</si>
  <si>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</si>
  <si>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</si>
  <si>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</si>
  <si>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</si>
  <si>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</si>
  <si>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</si>
  <si>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</si>
  <si>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</si>
  <si>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</si>
  <si>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</si>
  <si>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</si>
  <si>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</si>
  <si>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</si>
  <si>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</si>
  <si>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</si>
  <si>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</si>
  <si>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</si>
  <si>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</si>
  <si>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</si>
  <si>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</si>
  <si>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</si>
  <si>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</si>
  <si>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</si>
  <si>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</si>
  <si>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</si>
  <si>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</si>
  <si>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</si>
  <si>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</si>
  <si>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</si>
  <si>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</si>
  <si>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</si>
  <si>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</si>
  <si>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</si>
  <si>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</si>
  <si>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</si>
  <si>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</si>
  <si>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</si>
  <si>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</si>
  <si>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</si>
  <si>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</si>
  <si>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</si>
  <si>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</si>
  <si>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</si>
  <si>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</si>
  <si>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</si>
  <si>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</si>
  <si>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</si>
  <si>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</si>
  <si>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</si>
  <si>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</si>
  <si>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</si>
  <si>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</si>
  <si>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</si>
  <si>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</si>
  <si>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</si>
  <si>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</si>
  <si>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</si>
  <si>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</si>
  <si>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</si>
  <si>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</si>
  <si>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</si>
  <si>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</si>
  <si>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</si>
  <si>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</si>
  <si>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</si>
  <si>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</si>
  <si>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</si>
  <si>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</si>
  <si>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</si>
  <si>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</si>
  <si>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</si>
  <si>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</si>
  <si>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</si>
  <si>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</si>
  <si>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</si>
  <si>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</si>
  <si>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</si>
  <si>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</si>
  <si>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</si>
  <si>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</si>
  <si>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</si>
  <si>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</si>
  <si>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</si>
  <si>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</si>
  <si>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</si>
  <si>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</si>
  <si>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</si>
  <si>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</si>
  <si>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</si>
  <si>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</si>
  <si>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</si>
  <si>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</si>
  <si>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</si>
  <si>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</si>
  <si>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</si>
  <si>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</si>
  <si>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</si>
  <si>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</si>
  <si>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</si>
  <si>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</si>
  <si>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</si>
  <si>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</si>
  <si>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</si>
  <si>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</si>
  <si>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</si>
  <si>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</si>
  <si>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</si>
  <si>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</si>
  <si>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</si>
  <si>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</si>
  <si>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</si>
  <si>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</si>
  <si>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</si>
  <si>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</si>
  <si>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</si>
  <si>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</si>
  <si>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</si>
  <si>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</si>
  <si>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</si>
  <si>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</si>
  <si>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</si>
  <si>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</si>
  <si>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</si>
  <si>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</si>
  <si>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</si>
  <si>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</si>
  <si>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</si>
  <si>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</si>
  <si>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</si>
  <si>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</si>
  <si>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</si>
  <si>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</si>
  <si>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</si>
  <si>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</si>
  <si>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</si>
  <si>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</si>
  <si>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</si>
  <si>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</si>
  <si>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</si>
  <si>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</si>
  <si>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</si>
  <si>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</si>
  <si>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</si>
  <si>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</si>
  <si>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</si>
  <si>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</si>
  <si>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</si>
  <si>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</si>
  <si>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</si>
  <si>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</si>
  <si>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</si>
  <si>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</si>
  <si>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</si>
  <si>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</si>
  <si>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</si>
  <si>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</si>
  <si>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</si>
  <si>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</si>
  <si>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</si>
  <si>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</si>
  <si>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</si>
  <si>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</si>
  <si>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</si>
  <si>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</si>
  <si>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</si>
  <si>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</si>
  <si>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</si>
  <si>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</si>
  <si>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</si>
  <si>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</si>
  <si>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</si>
  <si>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</si>
  <si>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</si>
  <si>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</si>
  <si>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</si>
  <si>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</si>
  <si>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</si>
  <si>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</si>
  <si>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</si>
  <si>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</si>
  <si>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</si>
  <si>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</si>
  <si>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</si>
  <si>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</si>
  <si>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</si>
  <si>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</si>
  <si>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</si>
  <si>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</si>
  <si>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</si>
  <si>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</si>
  <si>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</si>
  <si>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</si>
  <si>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</si>
  <si>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</si>
  <si>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</si>
  <si>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</si>
  <si>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</si>
  <si>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</si>
  <si>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</si>
  <si>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</si>
  <si>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</si>
  <si>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</si>
  <si>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</si>
  <si>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</si>
  <si>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</si>
  <si>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</si>
  <si>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</si>
  <si>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</si>
  <si>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</si>
  <si>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</si>
  <si>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</si>
  <si>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</si>
  <si>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</si>
  <si>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</si>
  <si>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</si>
  <si>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</si>
  <si>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</si>
  <si>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</si>
  <si>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</si>
  <si>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</si>
  <si>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</si>
  <si>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</si>
  <si>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</si>
  <si>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</si>
  <si>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</si>
  <si>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</si>
  <si>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</si>
  <si>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</si>
  <si>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</si>
  <si>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</si>
  <si>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</si>
  <si>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</si>
  <si>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</si>
  <si>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</si>
  <si>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</si>
  <si>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</si>
  <si>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</si>
  <si>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</si>
  <si>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</si>
  <si>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</si>
  <si>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</si>
  <si>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</si>
  <si>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</si>
  <si>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</si>
  <si>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</si>
  <si>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</si>
  <si>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</si>
  <si>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</si>
  <si>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</si>
  <si>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</si>
  <si>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</si>
  <si>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</si>
  <si>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</si>
  <si>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</si>
  <si>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</si>
  <si>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</si>
  <si>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</si>
  <si>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</si>
  <si>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</si>
  <si>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</si>
  <si>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</si>
  <si>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</si>
  <si>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</si>
  <si>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</si>
  <si>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</si>
  <si>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</si>
  <si>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</si>
  <si>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</si>
  <si>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</si>
  <si>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</si>
  <si>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</si>
  <si>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</si>
  <si>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</si>
  <si>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</si>
  <si>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</si>
  <si>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</si>
  <si>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</si>
  <si>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</si>
  <si>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</si>
  <si>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</si>
  <si>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</si>
  <si>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</si>
  <si>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</si>
  <si>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</si>
  <si>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</si>
  <si>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</si>
  <si>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</si>
  <si>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</si>
  <si>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</si>
  <si>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</si>
  <si>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</si>
  <si>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</si>
  <si>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</si>
  <si>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</si>
  <si>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</si>
  <si>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</si>
  <si>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</si>
  <si>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</si>
  <si>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</si>
  <si>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</si>
  <si>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</si>
  <si>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</si>
  <si>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</si>
  <si>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</si>
  <si>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</si>
  <si>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</si>
  <si>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</si>
  <si>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</si>
  <si>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</si>
  <si>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</si>
  <si>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</si>
  <si>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</si>
  <si>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</si>
  <si>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</si>
  <si>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</si>
  <si>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</si>
  <si>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</si>
  <si>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</si>
  <si>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</si>
  <si>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</si>
  <si>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</si>
  <si>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</si>
  <si>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</si>
  <si>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</si>
  <si>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</si>
  <si>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</si>
  <si>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</si>
  <si>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</si>
  <si>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</si>
  <si>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</si>
  <si>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</si>
  <si>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</si>
  <si>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</si>
  <si>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</si>
  <si>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</si>
  <si>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</si>
  <si>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</si>
  <si>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</si>
  <si>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</si>
  <si>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</si>
  <si>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</si>
  <si>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</si>
  <si>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</si>
  <si>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</si>
  <si>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</si>
  <si>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</si>
  <si>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</si>
  <si>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</si>
  <si>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</si>
  <si>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</si>
  <si>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</si>
  <si>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</si>
  <si>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</si>
  <si>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</si>
  <si>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</si>
  <si>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</si>
  <si>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</si>
  <si>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</si>
  <si>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</si>
  <si>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</si>
  <si>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</si>
  <si>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</si>
  <si>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</si>
  <si>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</si>
  <si>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</si>
  <si>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</si>
  <si>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</si>
  <si>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</si>
  <si>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</si>
  <si>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</si>
  <si>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</si>
  <si>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</si>
  <si>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</si>
  <si>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</si>
  <si>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</si>
  <si>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</si>
  <si>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</si>
  <si>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</si>
  <si>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</si>
  <si>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</si>
  <si>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</si>
  <si>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</si>
  <si>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</si>
  <si>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</si>
  <si>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</si>
  <si>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</si>
  <si>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</si>
  <si>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</si>
  <si>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</si>
  <si>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</si>
  <si>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</si>
  <si>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</si>
  <si>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</si>
  <si>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</si>
  <si>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</si>
  <si>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</si>
  <si>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</si>
  <si>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</si>
  <si>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</si>
  <si>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</si>
  <si>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</si>
  <si>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</si>
  <si>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</si>
  <si>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</si>
  <si>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</si>
  <si>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</si>
  <si>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</si>
  <si>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</si>
  <si>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</si>
  <si>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</si>
  <si>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</si>
  <si>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</si>
  <si>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</si>
  <si>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</si>
  <si>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</si>
  <si>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</si>
  <si>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</si>
  <si>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</si>
  <si>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</si>
  <si>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</si>
  <si>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</si>
  <si>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</si>
  <si>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</si>
  <si>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</si>
  <si>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</si>
  <si>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</si>
  <si>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</si>
  <si>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</si>
  <si>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</si>
  <si>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</si>
  <si>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</si>
  <si>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</si>
  <si>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</si>
  <si>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</si>
  <si>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</si>
  <si>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</si>
  <si>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</si>
  <si>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</si>
  <si>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</si>
  <si>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</si>
  <si>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</si>
  <si>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</si>
  <si>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</si>
  <si>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</si>
  <si>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</si>
  <si>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</si>
  <si>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</si>
  <si>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</si>
  <si>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</si>
  <si>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</si>
  <si>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</si>
  <si>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</si>
  <si>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</si>
  <si>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</si>
  <si>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</si>
  <si>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</si>
  <si>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</si>
  <si>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</si>
  <si>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</si>
  <si>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</si>
  <si>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</si>
  <si>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</si>
  <si>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</si>
  <si>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</si>
  <si>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</si>
  <si>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</si>
  <si>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</si>
  <si>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</si>
  <si>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</si>
  <si>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</si>
  <si>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</si>
  <si>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</si>
  <si>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</si>
  <si>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</si>
  <si>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</si>
  <si>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</si>
  <si>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</si>
  <si>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</si>
  <si>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</si>
  <si>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</si>
  <si>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</si>
  <si>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</si>
  <si>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</si>
  <si>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</si>
  <si>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</si>
  <si>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</si>
  <si>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</si>
  <si>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</si>
  <si>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</si>
  <si>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</si>
  <si>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</si>
  <si>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</si>
  <si>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</si>
  <si>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</si>
  <si>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</si>
  <si>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</si>
  <si>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</si>
  <si>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</si>
  <si>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</si>
  <si>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</si>
  <si>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</si>
  <si>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</si>
  <si>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</si>
  <si>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</si>
  <si>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</si>
  <si>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</si>
  <si>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</si>
  <si>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</si>
  <si>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</si>
  <si>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</si>
  <si>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</si>
  <si>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</si>
  <si>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</si>
  <si>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</si>
  <si>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</si>
  <si>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</si>
  <si>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</si>
  <si>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</si>
  <si>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</si>
  <si>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</si>
  <si>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</si>
  <si>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</si>
  <si>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</si>
  <si>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</si>
  <si>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</si>
  <si>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</si>
  <si>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</si>
  <si>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</si>
  <si>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</si>
  <si>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</si>
  <si>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</si>
  <si>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</si>
  <si>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</si>
  <si>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</si>
  <si>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</si>
  <si>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</si>
  <si>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</si>
  <si>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</si>
  <si>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</si>
  <si>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</si>
  <si>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</si>
  <si>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</si>
  <si>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</si>
  <si>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</si>
  <si>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</si>
  <si>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</si>
  <si>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</si>
  <si>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</si>
  <si>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</si>
  <si>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</si>
  <si>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</si>
  <si>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</si>
  <si>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</si>
  <si>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</si>
  <si>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</si>
  <si>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</si>
  <si>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</si>
  <si>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</si>
  <si>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</si>
  <si>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</si>
  <si>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</si>
  <si>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</si>
  <si>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</si>
  <si>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</si>
  <si>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</si>
  <si>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</si>
  <si>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</si>
  <si>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</si>
  <si>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</si>
  <si>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</si>
  <si>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</si>
  <si>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</si>
  <si>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</si>
  <si>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</si>
  <si>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</si>
  <si>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</si>
  <si>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</si>
  <si>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</si>
  <si>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</si>
  <si>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</si>
  <si>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</si>
  <si>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</si>
  <si>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</si>
  <si>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</si>
  <si>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</si>
  <si>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</si>
  <si>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</si>
  <si>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</si>
  <si>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</si>
  <si>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</si>
  <si>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</si>
  <si>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</si>
  <si>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</si>
  <si>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</si>
  <si>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</si>
  <si>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</si>
  <si>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</si>
  <si>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</si>
  <si>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</si>
  <si>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</si>
  <si>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</si>
  <si>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</si>
  <si>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</si>
  <si>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</si>
  <si>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</si>
  <si>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</si>
  <si>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</si>
  <si>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</si>
  <si>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</si>
  <si>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</si>
  <si>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</si>
  <si>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</si>
  <si>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</si>
  <si>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</si>
  <si>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</si>
  <si>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</si>
  <si>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</si>
  <si>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</si>
  <si>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</si>
  <si>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</si>
  <si>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</si>
  <si>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</si>
  <si>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</si>
  <si>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</si>
  <si>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</si>
  <si>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</si>
  <si>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</si>
  <si>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</si>
  <si>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</si>
  <si>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</si>
  <si>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</si>
  <si>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</si>
  <si>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</si>
  <si>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</si>
  <si>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</si>
  <si>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</si>
  <si>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</si>
  <si>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</si>
  <si>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</si>
  <si>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</si>
  <si>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</si>
  <si>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</si>
  <si>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</si>
  <si>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</si>
  <si>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</si>
  <si>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</si>
  <si>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</si>
  <si>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</si>
  <si>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</si>
  <si>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</si>
  <si>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</si>
  <si>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</si>
  <si>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</si>
  <si>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</si>
  <si>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</si>
  <si>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</si>
  <si>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</si>
  <si>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</si>
  <si>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</si>
  <si>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</si>
  <si>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</si>
  <si>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</si>
  <si>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</si>
  <si>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</si>
  <si>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</si>
  <si>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</si>
  <si>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</si>
  <si>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</si>
  <si>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</si>
  <si>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</si>
  <si>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</si>
  <si>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</si>
  <si>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</si>
  <si>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</si>
  <si>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</si>
  <si>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</si>
  <si>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</si>
  <si>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</si>
  <si>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</si>
  <si>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</si>
  <si>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</si>
  <si>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</si>
  <si>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</si>
  <si>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</si>
  <si>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</si>
  <si>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</si>
  <si>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</si>
  <si>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</si>
  <si>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</si>
  <si>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</si>
  <si>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</si>
  <si>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</si>
  <si>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</si>
  <si>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</si>
  <si>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</si>
  <si>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</si>
  <si>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</si>
  <si>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</si>
  <si>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</si>
  <si>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</si>
  <si>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</si>
  <si>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</si>
  <si>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</si>
  <si>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</si>
  <si>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</si>
  <si>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</si>
  <si>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</si>
  <si>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</si>
  <si>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</si>
  <si>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</si>
  <si>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</si>
  <si>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</si>
  <si>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</si>
  <si>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</si>
  <si>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</si>
  <si>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</si>
  <si>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</si>
  <si>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</si>
  <si>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</si>
  <si>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</si>
  <si>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</si>
  <si>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</si>
  <si>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</si>
  <si>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</si>
  <si>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</si>
  <si>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</si>
  <si>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</si>
  <si>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</si>
  <si>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</si>
  <si>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</si>
  <si>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</si>
  <si>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</si>
  <si>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</si>
  <si>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</si>
  <si>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</si>
  <si>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</si>
  <si>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</si>
  <si>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</si>
  <si>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</si>
  <si>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</si>
  <si>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</si>
  <si>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</si>
  <si>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</si>
  <si>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</si>
  <si>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</si>
  <si>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</si>
  <si>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</si>
  <si>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</si>
  <si>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</si>
  <si>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</si>
  <si>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</si>
  <si>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</si>
  <si>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</si>
  <si>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</si>
  <si>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</si>
  <si>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</si>
  <si>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</si>
  <si>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</si>
  <si>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</si>
  <si>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</si>
  <si>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</si>
  <si>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</si>
  <si>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</si>
  <si>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</si>
  <si>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</si>
  <si>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</si>
  <si>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</si>
  <si>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</si>
  <si>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</si>
  <si>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</si>
  <si>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</si>
  <si>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</si>
  <si>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</si>
  <si>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</si>
  <si>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</si>
  <si>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</si>
  <si>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</si>
  <si>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</si>
  <si>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</si>
  <si>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</si>
  <si>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</si>
  <si>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</si>
  <si>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</si>
  <si>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</si>
  <si>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</si>
  <si>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</si>
  <si>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</si>
  <si>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</si>
  <si>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</si>
  <si>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</si>
  <si>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</si>
  <si>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</si>
  <si>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</si>
  <si>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</si>
  <si>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</si>
  <si>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</si>
  <si>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</si>
  <si>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</si>
  <si>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</si>
  <si>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</si>
  <si>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</si>
  <si>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</si>
  <si>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</si>
  <si>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</si>
  <si>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</si>
  <si>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</si>
  <si>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</si>
  <si>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</si>
  <si>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</si>
  <si>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</si>
  <si>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</si>
  <si>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</si>
  <si>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</si>
  <si>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</si>
  <si>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</si>
  <si>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</si>
  <si>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</si>
  <si>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</si>
  <si>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</si>
  <si>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</si>
  <si>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</si>
  <si>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</si>
  <si>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</si>
  <si>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</si>
  <si>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</si>
  <si>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</si>
  <si>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</si>
  <si>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</si>
  <si>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</si>
  <si>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</si>
  <si>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</si>
  <si>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</si>
  <si>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</si>
  <si>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</si>
  <si>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</si>
  <si>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</si>
  <si>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</si>
  <si>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</si>
  <si>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</si>
  <si>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</si>
  <si>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</si>
  <si>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</si>
  <si>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</si>
  <si>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</si>
  <si>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</si>
  <si>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</si>
  <si>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</si>
  <si>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</si>
  <si>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</si>
  <si>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</si>
  <si>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</si>
  <si>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</si>
  <si>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</si>
  <si>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</si>
  <si>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</si>
  <si>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</si>
  <si>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</si>
  <si>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</si>
  <si>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</si>
  <si>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</si>
  <si>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</si>
  <si>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</si>
  <si>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</si>
  <si>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</si>
  <si>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</si>
  <si>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</si>
  <si>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</si>
  <si>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</si>
  <si>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</si>
  <si>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</si>
  <si>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</si>
  <si>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</si>
  <si>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</si>
  <si>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</si>
  <si>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</si>
  <si>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</si>
  <si>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</si>
  <si>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</si>
  <si>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</si>
  <si>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</si>
  <si>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</si>
  <si>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</si>
  <si>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</si>
  <si>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</si>
  <si>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</si>
  <si>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</si>
  <si>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</si>
  <si>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</si>
  <si>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</si>
  <si>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</si>
  <si>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</si>
  <si>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</si>
  <si>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</si>
  <si>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</si>
  <si>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</si>
  <si>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</si>
  <si>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</si>
  <si>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</si>
  <si>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</si>
  <si>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</si>
  <si>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</si>
  <si>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</si>
  <si>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</si>
  <si>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</si>
  <si>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</si>
  <si>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</si>
  <si>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</si>
  <si>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</si>
  <si>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</si>
  <si>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</si>
  <si>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</si>
  <si>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</si>
  <si>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</si>
  <si>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</si>
  <si>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</si>
  <si>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</si>
  <si>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</si>
  <si>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</si>
  <si>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</si>
  <si>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</si>
  <si>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</si>
  <si>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</si>
  <si>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</si>
  <si>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</si>
  <si>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</si>
  <si>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</si>
  <si>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</si>
  <si>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</si>
  <si>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</si>
  <si>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</si>
  <si>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</si>
  <si>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</si>
  <si>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</si>
  <si>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</si>
  <si>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</si>
  <si>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</si>
  <si>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</si>
  <si>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</si>
  <si>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</si>
  <si>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</si>
  <si>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</si>
  <si>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</si>
  <si>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</si>
  <si>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</si>
  <si>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</si>
  <si>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</si>
  <si>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</si>
  <si>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</si>
  <si>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</si>
  <si>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</si>
  <si>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</si>
  <si>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</si>
  <si>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</si>
  <si>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</si>
  <si>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</si>
  <si>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</si>
  <si>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</si>
  <si>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</si>
  <si>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</si>
  <si>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</si>
  <si>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</si>
  <si>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</si>
  <si>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</si>
  <si>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</si>
  <si>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</si>
  <si>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</si>
  <si>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</si>
  <si>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</si>
  <si>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</si>
  <si>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</si>
  <si>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</si>
  <si>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</si>
  <si>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</si>
  <si>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</si>
  <si>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</si>
  <si>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</si>
  <si>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</si>
  <si>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</si>
  <si>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</si>
  <si>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</si>
  <si>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</si>
  <si>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</si>
  <si>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</si>
  <si>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</si>
  <si>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</si>
  <si>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</si>
  <si>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</si>
  <si>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</si>
  <si>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</si>
  <si>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</si>
  <si>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</si>
  <si>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</si>
  <si>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</si>
  <si>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</si>
  <si>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</si>
  <si>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</si>
  <si>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</si>
  <si>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</si>
  <si>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</si>
  <si>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</si>
  <si>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</si>
  <si>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</si>
  <si>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</si>
  <si>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</si>
  <si>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</si>
  <si>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</si>
  <si>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</si>
  <si>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</si>
  <si>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</si>
  <si>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</si>
  <si>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</si>
  <si>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</si>
  <si>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</si>
  <si>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</si>
  <si>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</si>
  <si>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</si>
  <si>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</si>
  <si>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</si>
  <si>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</si>
  <si>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</si>
  <si>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</si>
  <si>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</si>
  <si>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</si>
  <si>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</si>
  <si>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</si>
  <si>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</si>
  <si>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</si>
  <si>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</si>
  <si>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</si>
  <si>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</si>
  <si>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</si>
  <si>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</si>
  <si>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</si>
  <si>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</si>
  <si>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</si>
  <si>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</si>
  <si>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</si>
  <si>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</si>
  <si>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</si>
  <si>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</si>
  <si>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</si>
  <si>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</si>
  <si>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</si>
  <si>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</si>
  <si>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</si>
  <si>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</si>
  <si>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</si>
  <si>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</si>
  <si>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</si>
  <si>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</si>
  <si>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</si>
  <si>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</si>
  <si>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</si>
  <si>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</si>
  <si>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</si>
  <si>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</si>
  <si>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</si>
  <si>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</si>
  <si>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</si>
  <si>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</si>
  <si>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</si>
  <si>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</si>
  <si>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</si>
  <si>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</si>
  <si>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</si>
  <si>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</si>
  <si>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</si>
  <si>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</si>
  <si>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</si>
  <si>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</si>
  <si>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</si>
  <si>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</si>
  <si>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</si>
  <si>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</si>
  <si>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</si>
  <si>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</si>
  <si>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</si>
  <si>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</si>
  <si>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</si>
  <si>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</si>
  <si>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</si>
  <si>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</si>
  <si>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</si>
  <si>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</si>
  <si>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</si>
  <si>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</si>
  <si>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</si>
  <si>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</si>
  <si>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</si>
  <si>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</si>
  <si>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</si>
  <si>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</si>
  <si>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</si>
  <si>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</si>
  <si>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</si>
  <si>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</si>
  <si>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</si>
  <si>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</si>
  <si>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</si>
  <si>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</si>
  <si>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</si>
  <si>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</si>
  <si>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</si>
  <si>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</si>
  <si>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</si>
  <si>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</si>
  <si>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</si>
  <si>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</si>
  <si>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</si>
  <si>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</si>
  <si>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</si>
  <si>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</si>
  <si>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</si>
  <si>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</si>
  <si>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</si>
  <si>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</si>
  <si>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</si>
  <si>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</si>
  <si>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</si>
  <si>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</si>
  <si>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</si>
  <si>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</si>
  <si>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</si>
  <si>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</si>
  <si>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</si>
  <si>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</si>
  <si>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</si>
  <si>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</si>
  <si>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</si>
  <si>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</si>
  <si>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</si>
  <si>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</si>
  <si>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</si>
  <si>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</si>
  <si>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</si>
  <si>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</si>
  <si>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</si>
  <si>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</si>
  <si>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</si>
  <si>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</si>
  <si>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</si>
  <si>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</si>
  <si>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</si>
  <si>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</si>
  <si>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</si>
  <si>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</si>
  <si>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</si>
  <si>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</si>
  <si>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</si>
  <si>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</si>
  <si>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</si>
  <si>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</si>
  <si>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</si>
  <si>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</si>
  <si>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</si>
  <si>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</si>
  <si>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</si>
  <si>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</si>
  <si>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</si>
  <si>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</si>
  <si>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</si>
  <si>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</si>
  <si>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</si>
  <si>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</si>
  <si>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</si>
  <si>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</si>
  <si>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</si>
  <si>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</si>
  <si>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</si>
  <si>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</si>
  <si>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</si>
  <si>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</si>
  <si>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</si>
  <si>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</si>
  <si>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</si>
  <si>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</si>
  <si>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</si>
  <si>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</si>
  <si>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</si>
  <si>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</si>
  <si>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</si>
  <si>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</si>
  <si>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</si>
  <si>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</si>
  <si>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</si>
  <si>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</si>
  <si>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</si>
  <si>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</si>
  <si>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</si>
  <si>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</si>
  <si>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</si>
  <si>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</si>
  <si>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</si>
  <si>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</si>
  <si>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</si>
  <si>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</si>
  <si>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</si>
  <si>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</si>
  <si>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</si>
  <si>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</si>
  <si>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</si>
  <si>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</si>
  <si>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</si>
  <si>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</si>
  <si>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</si>
  <si>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</si>
  <si>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</si>
  <si>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</si>
  <si>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</si>
  <si>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</si>
  <si>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</si>
  <si>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</si>
  <si>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</si>
  <si>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</si>
  <si>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</si>
  <si>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</si>
  <si>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</si>
  <si>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</si>
  <si>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</si>
  <si>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</si>
  <si>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</si>
  <si>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</si>
  <si>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</si>
  <si>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</si>
  <si>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</si>
  <si>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</si>
  <si>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</si>
  <si>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</si>
  <si>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</si>
  <si>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</si>
  <si>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</si>
  <si>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</si>
  <si>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</si>
  <si>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</si>
  <si>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</si>
  <si>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</si>
  <si>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</si>
  <si>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</si>
  <si>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</si>
  <si>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</si>
  <si>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</si>
  <si>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</si>
  <si>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</si>
  <si>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</si>
  <si>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</si>
  <si>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</si>
  <si>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</si>
  <si>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</si>
  <si>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</si>
  <si>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</si>
  <si>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</si>
  <si>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</si>
  <si>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</si>
  <si>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</si>
  <si>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</si>
  <si>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</si>
  <si>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</si>
  <si>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</si>
  <si>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</si>
  <si>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</si>
  <si>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</si>
  <si>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</si>
  <si>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</si>
  <si>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</si>
  <si>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</si>
  <si>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</si>
  <si>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</si>
  <si>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</si>
  <si>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</si>
  <si>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</si>
  <si>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</si>
  <si>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</si>
  <si>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</si>
  <si>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</si>
  <si>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</si>
  <si>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</si>
  <si>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</si>
  <si>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</si>
  <si>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</si>
  <si>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</si>
  <si>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</si>
  <si>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</si>
  <si>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</si>
  <si>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</si>
  <si>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</si>
  <si>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</si>
  <si>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</si>
  <si>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</si>
  <si>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</si>
  <si>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</si>
  <si>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</si>
  <si>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</si>
  <si>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</si>
  <si>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</si>
  <si>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</si>
  <si>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</si>
  <si>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</si>
  <si>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</si>
  <si>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</si>
  <si>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</si>
  <si>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</si>
  <si>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</si>
  <si>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</si>
  <si>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</si>
  <si>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</si>
  <si>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</si>
  <si>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</si>
  <si>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</si>
  <si>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</si>
  <si>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</si>
  <si>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</si>
  <si>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</si>
  <si>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</si>
  <si>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</si>
  <si>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</si>
  <si>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</si>
  <si>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</si>
  <si>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</si>
  <si>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</si>
  <si>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</si>
  <si>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</si>
  <si>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</si>
  <si>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</si>
  <si>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</si>
  <si>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</si>
  <si>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</si>
  <si>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</si>
  <si>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</si>
  <si>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</si>
  <si>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</si>
  <si>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</si>
  <si>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</si>
  <si>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</si>
  <si>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</si>
  <si>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</si>
  <si>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</si>
  <si>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</si>
  <si>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</si>
  <si>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</si>
  <si>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</si>
  <si>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</si>
  <si>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</si>
  <si>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</si>
  <si>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</si>
  <si>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</si>
  <si>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</si>
  <si>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</si>
  <si>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</si>
  <si>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</si>
  <si>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</si>
  <si>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</si>
  <si>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</si>
  <si>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</si>
  <si>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</si>
  <si>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</si>
  <si>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</si>
  <si>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</si>
  <si>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</si>
  <si>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</si>
  <si>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</si>
  <si>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</si>
  <si>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</si>
  <si>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</si>
  <si>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</si>
  <si>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</si>
  <si>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</si>
  <si>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</si>
  <si>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</si>
  <si>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</si>
  <si>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</si>
  <si>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</si>
  <si>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</si>
  <si>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</si>
  <si>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</si>
  <si>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</si>
  <si>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</si>
  <si>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</si>
  <si>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</si>
  <si>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</si>
  <si>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</si>
  <si>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</si>
  <si>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</si>
  <si>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</si>
  <si>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</si>
  <si>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</si>
  <si>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</si>
  <si>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</si>
  <si>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</si>
  <si>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</si>
  <si>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</si>
  <si>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</si>
  <si>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</si>
  <si>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</si>
  <si>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</si>
  <si>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</si>
  <si>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</si>
  <si>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</si>
  <si>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</si>
  <si>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</si>
  <si>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</si>
  <si>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</si>
  <si>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</si>
  <si>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</si>
  <si>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</si>
  <si>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</si>
  <si>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</si>
  <si>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</si>
  <si>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</si>
  <si>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</si>
  <si>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</si>
  <si>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</si>
  <si>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</si>
  <si>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</si>
  <si>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</si>
  <si>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</si>
  <si>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</si>
  <si>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</si>
  <si>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</si>
  <si>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</si>
  <si>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</si>
  <si>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</si>
  <si>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</si>
  <si>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</si>
  <si>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</si>
  <si>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</si>
  <si>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</si>
  <si>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</si>
  <si>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</si>
  <si>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</si>
  <si>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</si>
  <si>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</si>
  <si>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</si>
  <si>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</si>
  <si>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</si>
  <si>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</si>
  <si>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</si>
  <si>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</si>
  <si>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</si>
  <si>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</si>
  <si>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</si>
  <si>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</si>
  <si>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</si>
  <si>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</si>
  <si>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</si>
  <si>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</si>
  <si>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</si>
  <si>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</si>
  <si>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</si>
  <si>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</si>
  <si>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</si>
  <si>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</si>
  <si>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</si>
  <si>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</si>
  <si>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</si>
  <si>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</si>
  <si>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</si>
  <si>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</si>
  <si>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</si>
  <si>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</si>
  <si>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</si>
  <si>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</si>
  <si>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</si>
  <si>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</si>
  <si>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</si>
  <si>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</si>
  <si>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</si>
  <si>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</si>
  <si>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</si>
  <si>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</si>
  <si>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</si>
  <si>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</si>
  <si>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</si>
  <si>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</si>
  <si>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</si>
  <si>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</si>
  <si>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</si>
  <si>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</si>
  <si>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</si>
  <si>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</si>
  <si>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</si>
  <si>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</si>
  <si>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</si>
  <si>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</si>
  <si>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</si>
  <si>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</si>
  <si>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</si>
  <si>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</si>
  <si>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</si>
  <si>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</si>
  <si>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</si>
  <si>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</si>
  <si>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</si>
  <si>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</si>
  <si>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</si>
  <si>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</si>
  <si>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</si>
  <si>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</si>
  <si>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</si>
  <si>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</si>
  <si>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</si>
  <si>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</si>
  <si>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</si>
  <si>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</si>
  <si>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</si>
  <si>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</si>
  <si>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</si>
  <si>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</si>
  <si>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</si>
  <si>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</si>
  <si>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</si>
  <si>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</si>
  <si>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</si>
  <si>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</si>
  <si>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</si>
  <si>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</si>
  <si>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</si>
  <si>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</si>
  <si>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</si>
  <si>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</si>
  <si>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</si>
  <si>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</si>
  <si>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</si>
  <si>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</si>
  <si>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</si>
  <si>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</si>
  <si>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</si>
  <si>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</si>
  <si>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</si>
  <si>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</si>
  <si>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</si>
  <si>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</si>
  <si>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</si>
  <si>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</si>
  <si>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</si>
  <si>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</si>
  <si>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</si>
  <si>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</si>
  <si>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</si>
  <si>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</si>
  <si>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</si>
  <si>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</si>
  <si>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</si>
  <si>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</si>
  <si>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</si>
  <si>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</si>
  <si>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</si>
  <si>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</si>
  <si>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</si>
  <si>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</si>
  <si>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</si>
  <si>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</si>
  <si>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</si>
  <si>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</si>
  <si>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</si>
  <si>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</si>
  <si>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</si>
  <si>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</si>
  <si>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</si>
  <si>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</si>
  <si>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</si>
  <si>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</si>
  <si>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</si>
  <si>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</si>
  <si>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</si>
  <si>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</si>
  <si>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</si>
  <si>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</si>
  <si>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</si>
  <si>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</si>
  <si>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</si>
  <si>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</si>
  <si>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</si>
  <si>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</si>
  <si>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</si>
  <si>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</si>
  <si>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</si>
  <si>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</si>
  <si>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</si>
  <si>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</si>
  <si>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</si>
  <si>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</si>
  <si>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</si>
  <si>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</si>
  <si>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</si>
  <si>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</si>
  <si>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</si>
  <si>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</si>
  <si>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</si>
  <si>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</si>
  <si>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</si>
  <si>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</si>
  <si>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</si>
  <si>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</si>
  <si>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</si>
  <si>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</si>
  <si>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</si>
  <si>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</si>
  <si>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</si>
  <si>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</si>
  <si>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</si>
  <si>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</si>
  <si>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</si>
  <si>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</si>
  <si>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</si>
  <si>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</si>
  <si>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</si>
  <si>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</si>
  <si>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</si>
  <si>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</si>
  <si>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</si>
  <si>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</si>
  <si>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</si>
  <si>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</si>
  <si>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</si>
  <si>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</si>
  <si>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</si>
  <si>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</si>
  <si>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</si>
  <si>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</si>
  <si>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</si>
  <si>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</si>
  <si>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</si>
  <si>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</si>
  <si>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</si>
  <si>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</si>
  <si>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</si>
  <si>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</si>
  <si>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</si>
  <si>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</si>
  <si>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</si>
  <si>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</si>
  <si>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</si>
  <si>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</si>
  <si>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</si>
  <si>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</si>
  <si>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</si>
  <si>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</si>
  <si>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</si>
  <si>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</si>
  <si>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</si>
  <si>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</si>
  <si>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</si>
  <si>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</si>
  <si>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</si>
  <si>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</si>
  <si>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</si>
  <si>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</si>
  <si>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</si>
  <si>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</si>
  <si>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</si>
  <si>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</si>
  <si>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</si>
  <si>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</si>
  <si>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</si>
  <si>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</si>
  <si>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</si>
  <si>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</si>
  <si>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</si>
  <si>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</si>
  <si>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</si>
  <si>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</si>
  <si>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</si>
  <si>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</si>
  <si>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</si>
  <si>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</si>
  <si>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</si>
  <si>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</si>
  <si>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</si>
  <si>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</si>
  <si>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</si>
  <si>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</si>
  <si>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</si>
  <si>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</si>
  <si>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</si>
  <si>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</si>
  <si>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</si>
  <si>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</si>
  <si>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</si>
  <si>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</si>
  <si>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</si>
  <si>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</si>
  <si>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</si>
  <si>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</si>
  <si>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</si>
  <si>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</si>
  <si>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</si>
  <si>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</si>
  <si>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</si>
  <si>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</si>
  <si>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</si>
  <si>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</si>
  <si>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</si>
  <si>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</si>
  <si>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</si>
  <si>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</si>
  <si>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</si>
  <si>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</si>
  <si>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</si>
  <si>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</si>
  <si>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</si>
  <si>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</si>
  <si>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</si>
  <si>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</si>
  <si>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</si>
  <si>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</si>
  <si>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</si>
  <si>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</si>
  <si>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</si>
  <si>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</si>
  <si>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</si>
  <si>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</si>
  <si>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</si>
  <si>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</si>
  <si>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</si>
  <si>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</si>
  <si>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</si>
  <si>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</si>
  <si>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</si>
  <si>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</si>
  <si>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</si>
  <si>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</si>
  <si>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</si>
  <si>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</si>
  <si>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</si>
  <si>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</si>
  <si>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</si>
  <si>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</si>
  <si>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</si>
  <si>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</si>
  <si>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</si>
  <si>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</si>
  <si>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</si>
  <si>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</si>
  <si>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</si>
  <si>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</si>
  <si>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</si>
  <si>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</si>
  <si>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</si>
  <si>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</si>
  <si>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</si>
  <si>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</si>
  <si>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</si>
  <si>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</si>
  <si>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</si>
  <si>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</si>
  <si>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</si>
  <si>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</si>
  <si>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</si>
  <si>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</si>
  <si>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</si>
  <si>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</si>
  <si>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</si>
  <si>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</si>
  <si>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</si>
  <si>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</si>
  <si>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</si>
  <si>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</si>
  <si>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</si>
  <si>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</si>
  <si>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</si>
  <si>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</si>
  <si>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</si>
  <si>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</si>
  <si>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</si>
  <si>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</si>
  <si>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</si>
  <si>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</si>
  <si>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</si>
  <si>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</si>
  <si>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</si>
  <si>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</si>
  <si>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</si>
  <si>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</si>
  <si>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</si>
  <si>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</si>
  <si>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</si>
  <si>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</si>
  <si>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</si>
  <si>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</si>
  <si>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</si>
  <si>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</si>
  <si>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</si>
  <si>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</si>
  <si>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</si>
  <si>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</si>
  <si>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</si>
  <si>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</si>
  <si>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</si>
  <si>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</si>
  <si>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</si>
  <si>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</si>
  <si>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</si>
  <si>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</si>
  <si>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</si>
  <si>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</si>
  <si>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</si>
  <si>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</si>
  <si>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</si>
  <si>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</si>
  <si>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</si>
  <si>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</si>
  <si>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</si>
  <si>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</si>
  <si>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</si>
  <si>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</si>
  <si>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</si>
  <si>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</si>
  <si>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</si>
  <si>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</si>
  <si>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</si>
  <si>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</si>
  <si>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</si>
  <si>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</si>
  <si>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</si>
  <si>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</si>
  <si>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</si>
  <si>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</si>
  <si>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</si>
  <si>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</si>
  <si>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</si>
  <si>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</si>
  <si>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</si>
  <si>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</si>
  <si>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</si>
  <si>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</si>
  <si>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</si>
  <si>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</si>
  <si>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</si>
  <si>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</si>
  <si>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</si>
  <si>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</si>
  <si>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</si>
  <si>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</si>
  <si>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</si>
  <si>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</si>
  <si>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</si>
  <si>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</si>
  <si>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</si>
  <si>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</si>
  <si>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</si>
  <si>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</si>
  <si>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</si>
  <si>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</si>
  <si>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</si>
  <si>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</si>
  <si>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</si>
  <si>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</si>
  <si>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</si>
  <si>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</si>
  <si>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</si>
  <si>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</si>
  <si>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</si>
  <si>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</si>
  <si>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</si>
  <si>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</si>
  <si>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</si>
  <si>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</si>
  <si>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</si>
  <si>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</si>
  <si>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</si>
  <si>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</si>
  <si>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</si>
  <si>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</si>
  <si>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</si>
  <si>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</si>
  <si>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</si>
  <si>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</si>
  <si>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</si>
  <si>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</si>
  <si>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</si>
  <si>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</si>
  <si>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</si>
  <si>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</si>
  <si>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</si>
  <si>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</si>
  <si>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</si>
  <si>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</si>
  <si>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</si>
  <si>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</si>
  <si>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</si>
  <si>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</si>
  <si>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</si>
  <si>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</si>
  <si>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</si>
  <si>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</si>
  <si>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</si>
  <si>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</si>
  <si>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</si>
  <si>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</si>
  <si>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</si>
  <si>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</si>
  <si>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</si>
  <si>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</si>
  <si>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</si>
  <si>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</si>
  <si>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</si>
  <si>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</si>
  <si>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</si>
  <si>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</si>
  <si>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</si>
  <si>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</si>
  <si>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</si>
  <si>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</si>
  <si>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</si>
  <si>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</si>
  <si>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</si>
  <si>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</si>
  <si>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</si>
  <si>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</si>
  <si>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</si>
  <si>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</si>
  <si>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</si>
  <si>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</si>
  <si>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</si>
  <si>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</si>
  <si>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</si>
  <si>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</si>
  <si>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</si>
  <si>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</si>
  <si>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</si>
  <si>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</si>
  <si>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</si>
  <si>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</si>
  <si>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</si>
  <si>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</si>
  <si>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</si>
  <si>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</si>
  <si>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</si>
  <si>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</si>
  <si>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</si>
  <si>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</si>
  <si>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</si>
  <si>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</si>
  <si>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</si>
  <si>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</si>
  <si>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</si>
  <si>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</si>
  <si>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</si>
  <si>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</si>
  <si>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</si>
  <si>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</si>
  <si>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</si>
  <si>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</si>
  <si>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</si>
  <si>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</si>
  <si>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</si>
  <si>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</si>
  <si>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</si>
  <si>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</si>
  <si>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</si>
  <si>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</si>
  <si>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</si>
  <si>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</si>
  <si>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</si>
  <si>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</si>
  <si>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</si>
  <si>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</si>
  <si>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</si>
  <si>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</si>
  <si>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</si>
  <si>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</si>
  <si>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</si>
  <si>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</si>
  <si>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</si>
  <si>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</si>
  <si>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</si>
  <si>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</si>
  <si>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</si>
  <si>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</si>
  <si>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</si>
  <si>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</si>
  <si>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</si>
  <si>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</si>
  <si>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</si>
  <si>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</si>
  <si>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</si>
  <si>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</si>
  <si>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</si>
  <si>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</si>
  <si>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</si>
  <si>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</si>
  <si>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</si>
  <si>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</si>
  <si>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</si>
  <si>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</si>
  <si>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</si>
  <si>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</si>
  <si>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</si>
  <si>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</si>
  <si>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</si>
  <si>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</si>
  <si>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</si>
  <si>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</si>
  <si>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</si>
  <si>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</si>
  <si>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</si>
  <si>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</si>
  <si>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</si>
  <si>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</si>
  <si>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</si>
  <si>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</si>
  <si>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</si>
  <si>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</si>
  <si>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</si>
  <si>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</si>
  <si>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</si>
  <si>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</si>
  <si>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</si>
  <si>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</si>
  <si>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</si>
  <si>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</si>
  <si>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</si>
  <si>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</si>
  <si>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</si>
  <si>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</si>
  <si>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</si>
  <si>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</si>
  <si>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</si>
  <si>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</si>
  <si>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</si>
  <si>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</si>
  <si>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</si>
  <si>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</si>
  <si>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</si>
  <si>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</si>
  <si>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</si>
  <si>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</si>
  <si>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</si>
  <si>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</si>
  <si>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</si>
  <si>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</si>
  <si>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</si>
  <si>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</si>
  <si>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</si>
  <si>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</si>
  <si>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</si>
  <si>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</si>
  <si>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</si>
  <si>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</si>
  <si>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</si>
  <si>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</si>
  <si>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</si>
  <si>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</si>
  <si>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</si>
  <si>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</si>
  <si>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</si>
  <si>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</si>
  <si>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</si>
  <si>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</si>
  <si>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</si>
  <si>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</si>
  <si>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</si>
  <si>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</si>
  <si>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</si>
  <si>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</si>
  <si>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</si>
  <si>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</si>
  <si>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</si>
  <si>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</si>
  <si>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</si>
  <si>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</si>
  <si>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</si>
  <si>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</si>
  <si>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</si>
  <si>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</si>
  <si>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</si>
  <si>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</si>
  <si>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</si>
  <si>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</si>
  <si>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</si>
  <si>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</si>
  <si>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</si>
  <si>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</si>
  <si>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</si>
  <si>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</si>
  <si>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</si>
  <si>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</si>
  <si>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</si>
  <si>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</si>
  <si>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</si>
  <si>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</si>
  <si>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</si>
  <si>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</si>
  <si>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</si>
  <si>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</si>
  <si>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</si>
  <si>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</si>
  <si>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</si>
  <si>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</si>
  <si>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</si>
  <si>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</si>
  <si>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</si>
  <si>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</si>
  <si>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</si>
  <si>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</si>
  <si>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</si>
  <si>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</si>
  <si>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</si>
  <si>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</si>
  <si>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</si>
  <si>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</si>
  <si>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</si>
  <si>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</si>
  <si>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</si>
  <si>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</si>
  <si>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</si>
  <si>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</si>
  <si>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</si>
  <si>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</si>
  <si>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</si>
  <si>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</si>
  <si>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</si>
  <si>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</si>
  <si>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</si>
  <si>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</si>
  <si>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</si>
  <si>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</si>
  <si>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</si>
  <si>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</si>
  <si>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</si>
  <si>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</si>
  <si>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</si>
  <si>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</si>
  <si>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</si>
  <si>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</si>
  <si>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</si>
  <si>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</si>
  <si>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</si>
  <si>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</si>
  <si>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</si>
  <si>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</si>
  <si>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</si>
  <si>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</si>
  <si>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</si>
  <si>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</si>
  <si>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</si>
  <si>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</si>
  <si>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</si>
  <si>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</si>
  <si>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</si>
  <si>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</si>
  <si>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</si>
  <si>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</si>
  <si>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</si>
  <si>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</si>
  <si>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</si>
  <si>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</si>
  <si>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</si>
  <si>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</si>
  <si>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</si>
  <si>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</si>
  <si>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</si>
  <si>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</si>
  <si>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</si>
  <si>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</si>
  <si>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</si>
  <si>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</si>
  <si>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</si>
  <si>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</si>
  <si>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</si>
  <si>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</si>
  <si>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</si>
  <si>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</si>
  <si>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</si>
  <si>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</si>
  <si>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</si>
  <si>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</si>
  <si>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</si>
  <si>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</si>
  <si>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</si>
  <si>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</si>
  <si>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</si>
  <si>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</si>
  <si>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</si>
  <si>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</si>
  <si>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</si>
  <si>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</si>
  <si>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</si>
  <si>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</si>
  <si>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</si>
  <si>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</si>
  <si>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</si>
  <si>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</si>
  <si>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</si>
  <si>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</si>
  <si>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</si>
  <si>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</si>
  <si>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</si>
  <si>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</si>
  <si>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</si>
  <si>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</si>
  <si>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</si>
  <si>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</si>
  <si>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</si>
  <si>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</si>
  <si>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</si>
  <si>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</si>
  <si>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</si>
  <si>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</si>
  <si>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</si>
  <si>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</si>
  <si>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</si>
  <si>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</si>
  <si>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</si>
  <si>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</si>
  <si>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</si>
  <si>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</si>
  <si>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</si>
  <si>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</si>
  <si>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</si>
  <si>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</si>
  <si>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</si>
  <si>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</si>
  <si>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</si>
  <si>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</si>
  <si>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</si>
  <si>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</si>
  <si>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</si>
  <si>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</si>
  <si>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</si>
  <si>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</si>
  <si>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</si>
  <si>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</si>
  <si>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</si>
  <si>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</si>
  <si>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</si>
  <si>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</si>
  <si>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</si>
  <si>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</si>
  <si>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</si>
  <si>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</si>
  <si>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</si>
  <si>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</si>
  <si>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</si>
  <si>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</si>
  <si>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</si>
  <si>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</si>
  <si>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</si>
  <si>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</si>
  <si>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</si>
  <si>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</si>
  <si>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</si>
  <si>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</si>
  <si>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</si>
  <si>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</si>
  <si>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</si>
  <si>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</si>
  <si>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</si>
  <si>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</si>
  <si>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</si>
  <si>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</si>
  <si>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</si>
  <si>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</si>
  <si>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</si>
  <si>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</si>
  <si>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</si>
  <si>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</si>
  <si>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</si>
  <si>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</si>
  <si>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</si>
  <si>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</si>
  <si>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</si>
  <si>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</si>
  <si>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</si>
  <si>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</si>
  <si>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</si>
  <si>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</si>
  <si>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</si>
  <si>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</si>
  <si>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</si>
  <si>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</si>
  <si>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</si>
  <si>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</si>
  <si>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</si>
  <si>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</si>
  <si>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</si>
  <si>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</si>
  <si>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</si>
  <si>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</si>
  <si>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</si>
  <si>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</si>
  <si>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</si>
  <si>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</si>
  <si>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</si>
  <si>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</si>
  <si>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</si>
  <si>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</si>
  <si>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</si>
  <si>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</si>
  <si>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</si>
  <si>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</si>
  <si>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</si>
  <si>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</si>
  <si>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</si>
  <si>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</si>
  <si>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</si>
  <si>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</si>
  <si>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</si>
  <si>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</si>
  <si>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</si>
  <si>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</si>
  <si>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</si>
  <si>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</si>
  <si>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</si>
  <si>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</si>
  <si>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</si>
  <si>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</si>
  <si>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</si>
  <si>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</si>
  <si>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</si>
  <si>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</si>
  <si>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</si>
  <si>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</si>
  <si>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</si>
  <si>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</si>
  <si>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</si>
  <si>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</si>
  <si>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</si>
  <si>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</si>
  <si>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</si>
  <si>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</si>
  <si>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</si>
  <si>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</si>
  <si>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</si>
  <si>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</si>
  <si>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</si>
  <si>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</si>
  <si>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</si>
  <si>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</si>
  <si>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</si>
  <si>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</si>
  <si>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</si>
  <si>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</si>
  <si>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</si>
  <si>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</si>
  <si>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</si>
  <si>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</si>
  <si>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</si>
  <si>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</si>
  <si>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</si>
  <si>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</si>
  <si>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</si>
  <si>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</si>
  <si>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</si>
  <si>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</si>
  <si>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</si>
  <si>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</si>
  <si>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</si>
  <si>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</si>
  <si>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</si>
  <si>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</si>
  <si>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</si>
  <si>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</si>
  <si>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</si>
  <si>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</si>
  <si>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</si>
  <si>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</si>
  <si>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</si>
  <si>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</si>
  <si>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</si>
  <si>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</si>
  <si>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</si>
  <si>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</si>
  <si>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</si>
  <si>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</si>
  <si>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</si>
  <si>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</si>
  <si>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</si>
  <si>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</si>
  <si>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</si>
  <si>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</si>
  <si>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</si>
  <si>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</si>
  <si>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</si>
  <si>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</si>
  <si>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</si>
  <si>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</si>
  <si>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</si>
  <si>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</si>
  <si>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</si>
  <si>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</si>
  <si>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</si>
  <si>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</si>
  <si>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</si>
  <si>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</si>
  <si>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</si>
  <si>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</si>
  <si>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</si>
  <si>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</si>
  <si>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</si>
  <si>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</si>
  <si>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</si>
  <si>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</si>
  <si>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</si>
  <si>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</si>
  <si>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</si>
  <si>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</si>
  <si>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</si>
  <si>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</si>
  <si>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</si>
  <si>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</si>
  <si>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</si>
  <si>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</si>
  <si>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</si>
  <si>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</si>
  <si>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</si>
  <si>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</si>
  <si>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</si>
  <si>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</si>
  <si>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</si>
  <si>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</si>
  <si>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</si>
  <si>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</si>
  <si>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</si>
  <si>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</si>
  <si>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</si>
  <si>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</si>
  <si>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</si>
  <si>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</si>
  <si>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</si>
  <si>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</si>
  <si>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</si>
  <si>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</si>
  <si>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</si>
  <si>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</si>
  <si>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</si>
  <si>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</si>
  <si>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</si>
  <si>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</si>
  <si>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</si>
  <si>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</si>
  <si>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</si>
  <si>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</si>
  <si>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</si>
  <si>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</si>
  <si>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</si>
  <si>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</si>
  <si>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</si>
  <si>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</si>
  <si>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</si>
  <si>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</si>
  <si>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</si>
  <si>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</si>
  <si>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</si>
  <si>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</si>
  <si>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</si>
  <si>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</si>
  <si>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</si>
  <si>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</si>
  <si>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</si>
  <si>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</si>
  <si>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</si>
  <si>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</si>
  <si>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</si>
  <si>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</si>
  <si>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</si>
  <si>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</si>
  <si>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</si>
  <si>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</si>
  <si>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</si>
  <si>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</si>
  <si>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</si>
  <si>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</si>
  <si>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</si>
  <si>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</si>
  <si>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</si>
  <si>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</si>
  <si>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</si>
  <si>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</si>
  <si>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</si>
  <si>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</si>
  <si>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</si>
  <si>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</si>
  <si>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</si>
  <si>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</si>
  <si>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</si>
  <si>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</si>
  <si>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</si>
  <si>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</si>
  <si>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</si>
  <si>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</si>
  <si>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</si>
  <si>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</si>
  <si>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</si>
  <si>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</si>
  <si>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</si>
  <si>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</si>
  <si>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</si>
  <si>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</si>
  <si>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</si>
  <si>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</si>
  <si>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</si>
  <si>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</si>
  <si>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</si>
  <si>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</si>
  <si>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</si>
  <si>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</si>
  <si>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</si>
  <si>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</si>
  <si>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</si>
  <si>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</si>
  <si>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</si>
  <si>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</si>
  <si>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</si>
  <si>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</si>
  <si>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</si>
  <si>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</si>
  <si>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</si>
  <si>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</si>
  <si>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</si>
  <si>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</si>
  <si>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</si>
  <si>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</si>
  <si>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</si>
  <si>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</si>
  <si>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</si>
  <si>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</si>
  <si>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</si>
  <si>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</si>
  <si>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</si>
  <si>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</si>
  <si>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</si>
  <si>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</si>
  <si>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</si>
  <si>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</si>
  <si>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</si>
  <si>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</si>
  <si>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</si>
  <si>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</si>
  <si>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</si>
  <si>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</si>
  <si>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</si>
  <si>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</si>
  <si>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</si>
  <si>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</si>
  <si>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</si>
  <si>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</si>
  <si>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</si>
  <si>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</si>
  <si>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</si>
  <si>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</si>
  <si>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</si>
  <si>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</si>
  <si>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</si>
  <si>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</si>
  <si>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</si>
  <si>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</si>
  <si>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</si>
  <si>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</si>
  <si>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</si>
  <si>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</si>
  <si>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</si>
  <si>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</si>
  <si>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</si>
  <si>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</si>
  <si>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</si>
  <si>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</si>
  <si>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</si>
  <si>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</si>
  <si>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</si>
  <si>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</si>
  <si>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</si>
  <si>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</si>
  <si>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</si>
  <si>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</si>
  <si>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</si>
  <si>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</si>
  <si>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</si>
  <si>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</si>
  <si>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</si>
  <si>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</si>
  <si>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</si>
  <si>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</si>
  <si>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</si>
  <si>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</si>
  <si>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</si>
  <si>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</si>
  <si>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</si>
  <si>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</si>
  <si>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</si>
  <si>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</si>
  <si>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</si>
  <si>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</si>
  <si>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</si>
  <si>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</si>
  <si>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</si>
  <si>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</si>
  <si>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</si>
  <si>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</si>
  <si>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</si>
  <si>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</si>
  <si>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</si>
  <si>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</si>
  <si>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</si>
  <si>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</si>
  <si>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</si>
  <si>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</si>
  <si>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</si>
  <si>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</si>
  <si>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</si>
  <si>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</si>
  <si>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</si>
  <si>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</si>
  <si>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</si>
  <si>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</si>
  <si>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</si>
  <si>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</si>
  <si>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</si>
  <si>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</si>
  <si>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</si>
  <si>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</si>
  <si>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</si>
  <si>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</si>
  <si>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</si>
  <si>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</si>
  <si>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</si>
  <si>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</si>
  <si>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</si>
  <si>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</si>
  <si>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</si>
  <si>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</si>
  <si>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</si>
  <si>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</si>
  <si>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</si>
  <si>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</si>
  <si>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</si>
  <si>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</si>
  <si>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</si>
  <si>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</si>
  <si>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</si>
  <si>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</si>
  <si>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</si>
  <si>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</si>
  <si>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</si>
  <si>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</si>
  <si>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</si>
  <si>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</si>
  <si>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</si>
  <si>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</si>
  <si>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</si>
  <si>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</si>
  <si>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</si>
  <si>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</si>
  <si>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</si>
  <si>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</si>
  <si>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</si>
  <si>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</si>
  <si>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</si>
  <si>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</si>
  <si>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</si>
  <si>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</si>
  <si>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</si>
  <si>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</si>
  <si>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</si>
  <si>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</si>
  <si>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</si>
  <si>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</si>
  <si>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</si>
  <si>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</si>
  <si>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</si>
  <si>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</si>
  <si>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</si>
  <si>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</si>
  <si>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</si>
  <si>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</si>
  <si>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</si>
  <si>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</si>
  <si>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</si>
  <si>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</si>
  <si>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</si>
  <si>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</si>
  <si>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</si>
  <si>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</si>
  <si>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</si>
  <si>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</si>
  <si>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</si>
  <si>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</si>
  <si>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</si>
  <si>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</si>
  <si>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</si>
  <si>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</si>
  <si>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</si>
  <si>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</si>
  <si>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</si>
  <si>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</si>
  <si>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</si>
  <si>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</si>
  <si>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</si>
  <si>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</si>
  <si>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</si>
  <si>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</si>
  <si>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</si>
  <si>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</si>
  <si>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</si>
  <si>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</si>
  <si>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</si>
  <si>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</si>
  <si>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</si>
  <si>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</si>
  <si>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</si>
  <si>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</si>
  <si>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</si>
  <si>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</si>
  <si>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</si>
  <si>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</si>
  <si>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</si>
  <si>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</si>
  <si>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</si>
  <si>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</si>
  <si>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</si>
  <si>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</si>
  <si>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</si>
  <si>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</si>
  <si>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</si>
  <si>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</si>
  <si>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</si>
  <si>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</si>
  <si>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</si>
  <si>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</si>
  <si>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</si>
  <si>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</si>
  <si>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</si>
  <si>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</si>
  <si>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</si>
  <si>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</si>
  <si>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</si>
  <si>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</si>
  <si>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</si>
  <si>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</si>
  <si>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</si>
  <si>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</si>
  <si>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</si>
  <si>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</si>
  <si>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</si>
  <si>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</si>
  <si>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</si>
  <si>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</si>
  <si>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</si>
  <si>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</si>
  <si>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</si>
  <si>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</si>
  <si>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</si>
  <si>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</si>
  <si>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</si>
  <si>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</si>
  <si>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</si>
  <si>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</si>
  <si>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</si>
  <si>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</si>
  <si>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</si>
  <si>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</si>
  <si>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</si>
  <si>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</si>
  <si>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</si>
  <si>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</si>
  <si>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</si>
  <si>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</si>
  <si>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</si>
  <si>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</si>
  <si>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</si>
  <si>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</si>
  <si>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</si>
  <si>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</si>
  <si>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</si>
  <si>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</si>
  <si>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</si>
  <si>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</si>
  <si>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</si>
  <si>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</si>
  <si>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</si>
  <si>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</si>
  <si>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</si>
  <si>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</si>
  <si>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</si>
  <si>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</si>
  <si>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</si>
  <si>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</si>
  <si>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</si>
  <si>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</si>
  <si>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</si>
  <si>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</si>
  <si>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</si>
  <si>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</si>
  <si>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</si>
  <si>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</si>
  <si>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</si>
  <si>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</si>
  <si>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</si>
  <si>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</si>
  <si>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</si>
  <si>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</si>
  <si>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</si>
  <si>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</si>
  <si>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</si>
  <si>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</si>
  <si>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</si>
  <si>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</si>
  <si>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</si>
  <si>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</si>
  <si>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</si>
  <si>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</si>
  <si>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</si>
  <si>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</si>
  <si>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</si>
  <si>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</si>
  <si>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</si>
  <si>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</si>
  <si>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</si>
  <si>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</si>
  <si>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</si>
  <si>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</si>
  <si>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</si>
  <si>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</si>
  <si>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</si>
  <si>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</si>
  <si>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</si>
  <si>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</si>
  <si>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</si>
  <si>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</si>
  <si>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</si>
  <si>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</si>
  <si>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</si>
  <si>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</si>
  <si>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</si>
  <si>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</si>
  <si>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</si>
  <si>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</si>
  <si>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</si>
  <si>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</si>
  <si>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</si>
  <si>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</si>
  <si>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</si>
  <si>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</si>
  <si>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</si>
  <si>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</si>
  <si>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</si>
  <si>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</si>
  <si>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</si>
  <si>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</si>
  <si>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</si>
  <si>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</si>
  <si>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</si>
  <si>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</si>
  <si>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</si>
  <si>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</si>
  <si>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</si>
  <si>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</si>
  <si>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</si>
  <si>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</si>
  <si>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</si>
  <si>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</si>
  <si>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</si>
  <si>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</si>
  <si>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</si>
  <si>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</si>
  <si>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</si>
  <si>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</si>
  <si>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</si>
  <si>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</si>
  <si>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</si>
  <si>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</si>
  <si>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</si>
  <si>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</si>
  <si>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</si>
  <si>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</si>
  <si>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</si>
  <si>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</si>
  <si>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</si>
  <si>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</si>
  <si>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</si>
  <si>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</si>
  <si>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</si>
  <si>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</si>
  <si>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</si>
  <si>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</si>
  <si>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</si>
  <si>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</si>
  <si>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</si>
  <si>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</si>
  <si>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</si>
  <si>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</si>
  <si>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</si>
  <si>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</si>
  <si>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</si>
  <si>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</si>
  <si>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</si>
  <si>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</si>
  <si>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</si>
  <si>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</si>
  <si>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</si>
  <si>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</si>
  <si>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</si>
  <si>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</si>
  <si>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</si>
  <si>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</si>
  <si>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</si>
  <si>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</si>
  <si>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</si>
  <si>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</si>
  <si>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</si>
  <si>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</si>
  <si>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</si>
  <si>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</si>
  <si>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</si>
  <si>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</si>
  <si>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</si>
  <si>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</si>
  <si>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</si>
  <si>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</si>
  <si>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</si>
  <si>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</si>
  <si>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</si>
  <si>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</si>
  <si>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</si>
  <si>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</si>
  <si>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</si>
  <si>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</si>
  <si>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</si>
  <si>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</si>
  <si>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</si>
  <si>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</si>
  <si>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</si>
  <si>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</si>
  <si>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</si>
  <si>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</si>
  <si>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</si>
  <si>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</si>
  <si>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</si>
  <si>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</si>
  <si>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</si>
  <si>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</si>
  <si>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</si>
  <si>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</si>
  <si>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</si>
  <si>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</si>
  <si>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</si>
  <si>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</si>
  <si>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</si>
  <si>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</si>
  <si>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</si>
  <si>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</si>
  <si>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</si>
  <si>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</si>
  <si>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</si>
  <si>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</si>
  <si>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</si>
  <si>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</si>
  <si>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</si>
  <si>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</si>
  <si>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</si>
  <si>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</si>
  <si>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</si>
  <si>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</si>
  <si>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</si>
  <si>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</si>
  <si>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</si>
  <si>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</si>
  <si>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</si>
  <si>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</si>
  <si>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</si>
  <si>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</si>
  <si>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</si>
  <si>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</si>
  <si>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</si>
  <si>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</si>
  <si>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</si>
  <si>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</si>
  <si>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</si>
  <si>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</si>
  <si>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</si>
  <si>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</si>
  <si>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</si>
  <si>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</si>
  <si>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</si>
  <si>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</si>
  <si>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</si>
  <si>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</si>
  <si>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</si>
  <si>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</si>
  <si>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</si>
  <si>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</si>
  <si>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</si>
  <si>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</si>
  <si>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</si>
  <si>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</si>
  <si>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</si>
  <si>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</si>
  <si>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</si>
  <si>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</si>
  <si>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</si>
  <si>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</si>
  <si>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</si>
  <si>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</si>
  <si>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</si>
  <si>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</si>
  <si>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</si>
  <si>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</si>
  <si>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</si>
  <si>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</si>
  <si>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</si>
  <si>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</si>
  <si>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</si>
  <si>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</si>
  <si>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</si>
  <si>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</si>
  <si>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</si>
  <si>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</si>
  <si>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</si>
  <si>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</si>
  <si>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</si>
  <si>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</si>
  <si>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</si>
  <si>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</si>
  <si>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</si>
  <si>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</si>
  <si>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</si>
  <si>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</si>
  <si>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</si>
  <si>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</si>
  <si>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</si>
  <si>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</si>
  <si>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</si>
  <si>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</si>
  <si>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</si>
  <si>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</si>
  <si>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</si>
  <si>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</si>
  <si>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</si>
  <si>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</si>
  <si>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</si>
  <si>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</si>
  <si>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</si>
  <si>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</si>
  <si>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</si>
  <si>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</si>
  <si>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</si>
  <si>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</si>
  <si>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</si>
  <si>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</si>
  <si>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</si>
  <si>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</si>
  <si>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</si>
  <si>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</si>
  <si>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</si>
  <si>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</si>
  <si>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</si>
  <si>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</si>
  <si>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</si>
  <si>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</si>
  <si>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</si>
  <si>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</si>
  <si>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</si>
  <si>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</si>
  <si>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</si>
  <si>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</si>
  <si>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</si>
  <si>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</si>
  <si>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</si>
  <si>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</si>
  <si>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</si>
  <si>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</si>
  <si>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</si>
  <si>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</si>
  <si>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</si>
  <si>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</si>
  <si>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</si>
  <si>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</si>
  <si>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</si>
  <si>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</si>
  <si>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</si>
  <si>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</si>
  <si>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</si>
  <si>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</si>
  <si>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</si>
  <si>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</si>
  <si>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</si>
  <si>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</si>
  <si>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</si>
  <si>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</si>
  <si>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</si>
  <si>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</si>
  <si>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</si>
  <si>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</si>
  <si>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</si>
  <si>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</si>
  <si>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</si>
  <si>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</si>
  <si>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</si>
  <si>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</si>
  <si>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</si>
  <si>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</si>
  <si>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</si>
  <si>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</si>
  <si>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</si>
  <si>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</si>
  <si>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</si>
  <si>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</si>
  <si>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</si>
  <si>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</si>
  <si>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</si>
  <si>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</si>
  <si>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</si>
  <si>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</si>
  <si>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</si>
  <si>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</si>
  <si>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</si>
  <si>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</si>
  <si>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</si>
  <si>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</si>
  <si>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</si>
  <si>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</si>
  <si>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</si>
  <si>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</si>
  <si>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</si>
  <si>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</si>
  <si>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</si>
  <si>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</si>
  <si>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</si>
  <si>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</si>
  <si>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</si>
  <si>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</si>
  <si>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</si>
  <si>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</si>
  <si>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</si>
  <si>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</si>
  <si>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</si>
  <si>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</si>
  <si>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</si>
  <si>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</si>
  <si>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</si>
  <si>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</si>
  <si>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</si>
  <si>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</si>
  <si>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</si>
  <si>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</si>
  <si>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</si>
  <si>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</si>
  <si>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</si>
  <si>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</si>
  <si>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</si>
  <si>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</si>
  <si>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</si>
  <si>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</si>
  <si>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</si>
  <si>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</si>
  <si>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</si>
  <si>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</si>
  <si>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</si>
  <si>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</si>
  <si>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</si>
  <si>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</si>
  <si>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</si>
  <si>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</si>
  <si>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</si>
  <si>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</si>
  <si>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</si>
  <si>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</si>
  <si>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</si>
  <si>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</si>
  <si>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</si>
  <si>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</si>
  <si>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</si>
  <si>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</si>
  <si>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</si>
  <si>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</si>
  <si>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</si>
  <si>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</si>
  <si>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</si>
  <si>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</si>
  <si>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</si>
  <si>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</si>
  <si>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</si>
  <si>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</si>
  <si>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</si>
  <si>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</si>
  <si>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</si>
  <si>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</si>
  <si>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</si>
  <si>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</si>
  <si>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</si>
  <si>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</si>
  <si>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</si>
  <si>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</si>
  <si>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</si>
  <si>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</si>
  <si>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</si>
  <si>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</si>
  <si>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</si>
  <si>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</si>
  <si>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</si>
  <si>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</si>
  <si>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</si>
  <si>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</si>
  <si>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</si>
  <si>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</si>
  <si>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</si>
  <si>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</si>
  <si>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</si>
  <si>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</si>
  <si>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</si>
  <si>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</si>
  <si>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</si>
  <si>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</si>
  <si>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</si>
  <si>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</si>
  <si>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</si>
  <si>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</si>
  <si>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</si>
  <si>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</si>
  <si>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</si>
  <si>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</si>
  <si>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</si>
  <si>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</si>
  <si>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</si>
  <si>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</si>
  <si>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</si>
  <si>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</si>
  <si>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</si>
  <si>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</si>
  <si>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</si>
  <si>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</si>
  <si>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</si>
  <si>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</si>
  <si>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</si>
  <si>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</si>
  <si>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</si>
  <si>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</si>
  <si>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</si>
  <si>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</si>
  <si>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</si>
  <si>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</si>
  <si>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</si>
  <si>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</si>
  <si>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</si>
  <si>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</si>
  <si>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</si>
  <si>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</si>
  <si>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</si>
  <si>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</si>
  <si>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</si>
  <si>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</si>
  <si>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</si>
  <si>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</si>
  <si>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</si>
  <si>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</si>
  <si>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</si>
  <si>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</si>
  <si>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</si>
  <si>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</si>
  <si>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</si>
  <si>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</si>
  <si>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</si>
  <si>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</si>
  <si>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</si>
  <si>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</si>
  <si>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</si>
  <si>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</si>
  <si>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</si>
  <si>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</si>
  <si>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</si>
  <si>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</si>
  <si>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</si>
  <si>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</si>
  <si>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</si>
  <si>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</si>
  <si>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</si>
  <si>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</si>
  <si>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</si>
  <si>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</si>
  <si>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</si>
  <si>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</si>
  <si>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</si>
  <si>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</si>
  <si>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</si>
  <si>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</si>
  <si>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</si>
  <si>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</si>
  <si>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</si>
  <si>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</si>
  <si>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</si>
  <si>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</si>
  <si>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</si>
  <si>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</si>
  <si>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</si>
  <si>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</si>
  <si>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</si>
  <si>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</si>
  <si>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</si>
  <si>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</si>
  <si>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</si>
  <si>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</si>
  <si>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</si>
  <si>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</si>
  <si>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</si>
  <si>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</si>
  <si>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</si>
  <si>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</si>
  <si>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</si>
  <si>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</si>
  <si>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</si>
  <si>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</si>
  <si>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</si>
  <si>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</si>
  <si>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</si>
  <si>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</si>
  <si>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</si>
  <si>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</si>
  <si>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</si>
  <si>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</si>
  <si>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</si>
  <si>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</si>
  <si>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</si>
  <si>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</si>
  <si>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</si>
  <si>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</si>
  <si>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</si>
  <si>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</si>
  <si>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</si>
  <si>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</si>
  <si>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</si>
  <si>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</si>
  <si>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</si>
  <si>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</si>
  <si>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</si>
  <si>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</si>
  <si>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</si>
  <si>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</si>
  <si>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</si>
  <si>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</si>
  <si>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</si>
  <si>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</si>
  <si>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</si>
  <si>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</si>
  <si>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</si>
  <si>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</si>
  <si>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</si>
  <si>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</si>
  <si>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</si>
  <si>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</si>
  <si>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</si>
  <si>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</si>
  <si>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</si>
  <si>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</si>
  <si>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</si>
  <si>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</si>
  <si>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</si>
  <si>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</si>
  <si>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</si>
  <si>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</si>
  <si>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</si>
  <si>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</si>
  <si>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</si>
  <si>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</si>
  <si>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</si>
  <si>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</si>
  <si>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</si>
  <si>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</si>
  <si>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</si>
  <si>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</si>
  <si>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</si>
  <si>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</si>
  <si>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</si>
  <si>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</si>
  <si>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</si>
  <si>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</si>
  <si>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</si>
  <si>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</si>
  <si>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</si>
  <si>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</si>
  <si>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</si>
  <si>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</si>
  <si>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</si>
  <si>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</si>
  <si>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</si>
  <si>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</si>
  <si>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</si>
  <si>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</si>
  <si>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</si>
  <si>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</si>
  <si>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</si>
  <si>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</si>
  <si>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</si>
  <si>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</si>
  <si>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</si>
  <si>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</si>
  <si>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</si>
  <si>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</si>
  <si>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</si>
  <si>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</si>
  <si>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</si>
  <si>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</si>
  <si>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</si>
  <si>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</si>
  <si>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</si>
  <si>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</si>
  <si>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</si>
  <si>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</si>
  <si>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</si>
  <si>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</si>
  <si>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</si>
  <si>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</si>
  <si>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</si>
  <si>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</si>
  <si>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</si>
  <si>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</si>
  <si>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</si>
  <si>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</si>
  <si>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</si>
  <si>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</si>
  <si>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</si>
  <si>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</si>
  <si>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</si>
  <si>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</si>
  <si>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</si>
  <si>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</si>
  <si>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</si>
  <si>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</si>
  <si>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</si>
  <si>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</si>
  <si>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</si>
  <si>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</si>
  <si>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</si>
  <si>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</si>
  <si>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</si>
  <si>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</si>
  <si>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</si>
  <si>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</si>
  <si>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</si>
  <si>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</si>
  <si>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</si>
  <si>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</si>
  <si>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</si>
  <si>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</si>
  <si>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</si>
  <si>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</si>
  <si>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</si>
  <si>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</si>
  <si>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</si>
  <si>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</si>
  <si>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</si>
  <si>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</si>
  <si>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</si>
  <si>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</si>
  <si>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</si>
  <si>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</si>
  <si>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</si>
  <si>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</si>
  <si>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</si>
  <si>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</si>
  <si>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</si>
  <si>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</si>
  <si>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</si>
  <si>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</si>
  <si>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</si>
  <si>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</si>
  <si>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</si>
  <si>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</si>
  <si>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</si>
  <si>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</si>
  <si>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</si>
  <si>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</si>
  <si>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</si>
  <si>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</si>
  <si>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</si>
  <si>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</si>
  <si>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</si>
  <si>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</si>
  <si>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</si>
  <si>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</si>
  <si>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</si>
  <si>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</si>
  <si>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</si>
  <si>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</si>
  <si>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</si>
  <si>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</si>
  <si>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</si>
  <si>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</si>
  <si>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</si>
  <si>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</si>
  <si>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</si>
  <si>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</si>
  <si>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</si>
  <si>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</si>
  <si>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</si>
  <si>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</si>
  <si>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</si>
  <si>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</si>
  <si>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</si>
  <si>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</si>
  <si>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</si>
  <si>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</si>
  <si>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</si>
  <si>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</si>
  <si>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</si>
  <si>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</si>
  <si>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</si>
  <si>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</si>
  <si>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</si>
  <si>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</si>
  <si>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</si>
  <si>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</si>
  <si>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</si>
  <si>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</si>
  <si>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</si>
  <si>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</si>
  <si>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</si>
  <si>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</si>
  <si>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</si>
  <si>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</si>
  <si>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</si>
  <si>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</si>
  <si>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</si>
  <si>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</si>
  <si>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</si>
  <si>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</si>
  <si>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</si>
  <si>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</si>
  <si>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</si>
  <si>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</si>
  <si>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</si>
  <si>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</si>
  <si>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</si>
  <si>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</si>
  <si>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</si>
  <si>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</si>
  <si>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</si>
  <si>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</si>
  <si>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</si>
  <si>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</si>
  <si>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</si>
  <si>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</si>
  <si>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</si>
  <si>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</si>
  <si>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</si>
  <si>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</si>
  <si>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</si>
  <si>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</si>
  <si>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</si>
  <si>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</si>
  <si>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</si>
  <si>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</si>
  <si>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</si>
  <si>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</si>
  <si>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</si>
  <si>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</si>
  <si>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</si>
  <si>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</si>
  <si>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</si>
  <si>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</si>
  <si>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</si>
  <si>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</si>
  <si>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</si>
  <si>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</si>
  <si>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</si>
  <si>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</si>
  <si>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</si>
  <si>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</si>
  <si>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</si>
  <si>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</si>
  <si>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</si>
  <si>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</si>
  <si>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</si>
  <si>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</si>
  <si>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</si>
  <si>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</si>
  <si>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</si>
  <si>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</si>
  <si>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</si>
  <si>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</si>
  <si>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</si>
  <si>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</si>
  <si>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</si>
  <si>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</si>
  <si>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</si>
  <si>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</si>
  <si>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</si>
  <si>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</si>
  <si>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</si>
  <si>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</si>
  <si>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</si>
  <si>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</si>
  <si>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</si>
  <si>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</si>
  <si>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</si>
  <si>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</si>
  <si>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</si>
  <si>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</si>
  <si>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</si>
  <si>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</si>
  <si>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</si>
  <si>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</si>
  <si>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</si>
  <si>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</si>
  <si>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</si>
  <si>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</si>
  <si>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</si>
  <si>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</si>
  <si>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</si>
  <si>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</si>
  <si>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</si>
  <si>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</si>
  <si>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</si>
  <si>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</si>
  <si>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</si>
  <si>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</si>
  <si>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</si>
  <si>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</si>
  <si>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</si>
  <si>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</si>
  <si>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</si>
  <si>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</si>
  <si>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</si>
  <si>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</si>
  <si>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</si>
  <si>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</si>
  <si>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</si>
  <si>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</si>
  <si>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</si>
  <si>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</si>
  <si>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</si>
  <si>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</si>
  <si>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</si>
  <si>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</si>
  <si>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</si>
  <si>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</si>
  <si>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</si>
  <si>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</si>
  <si>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</si>
  <si>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</si>
  <si>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</si>
  <si>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</si>
  <si>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</si>
  <si>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</si>
  <si>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</si>
  <si>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</si>
  <si>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</si>
  <si>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</si>
  <si>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</si>
  <si>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</si>
  <si>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</si>
  <si>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</si>
  <si>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</si>
  <si>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</si>
  <si>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</si>
  <si>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</si>
  <si>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</si>
  <si>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</si>
  <si>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</si>
  <si>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</si>
  <si>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</si>
  <si>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</si>
  <si>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</si>
  <si>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</si>
  <si>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</si>
  <si>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</si>
  <si>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</si>
  <si>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</si>
  <si>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</si>
  <si>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</si>
  <si>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</si>
  <si>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</si>
  <si>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</si>
  <si>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</si>
  <si>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</si>
  <si>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</si>
  <si>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</si>
  <si>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</si>
  <si>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</si>
  <si>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</si>
  <si>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</si>
  <si>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</si>
  <si>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</si>
  <si>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</si>
  <si>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</si>
  <si>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</si>
  <si>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</si>
  <si>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</si>
  <si>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</si>
  <si>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</si>
  <si>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</si>
  <si>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</si>
  <si>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</si>
  <si>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</si>
  <si>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</si>
  <si>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</si>
  <si>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</si>
  <si>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</si>
  <si>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</si>
  <si>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</si>
  <si>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</si>
  <si>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</si>
  <si>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</si>
  <si>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</si>
  <si>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</si>
  <si>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</si>
  <si>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</si>
  <si>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</si>
  <si>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</si>
  <si>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</si>
  <si>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</si>
  <si>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</si>
  <si>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</si>
  <si>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</si>
  <si>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</si>
  <si>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</si>
  <si>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</si>
  <si>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</si>
  <si>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</si>
  <si>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</si>
  <si>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</si>
  <si>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</si>
  <si>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</si>
  <si>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</si>
  <si>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</si>
  <si>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</si>
  <si>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</si>
  <si>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</si>
  <si>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</si>
  <si>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</si>
  <si>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</si>
  <si>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</si>
  <si>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</si>
  <si>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</si>
  <si>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</si>
  <si>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</si>
  <si>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</si>
  <si>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</si>
  <si>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</si>
  <si>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</si>
  <si>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</si>
  <si>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</si>
  <si>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</si>
  <si>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</si>
  <si>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</si>
  <si>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</si>
  <si>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</si>
  <si>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</si>
  <si>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</si>
  <si>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</si>
  <si>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</si>
  <si>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</si>
  <si>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</si>
  <si>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</si>
  <si>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</si>
  <si>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</si>
  <si>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</si>
  <si>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</si>
  <si>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</si>
  <si>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</si>
  <si>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</si>
  <si>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</si>
  <si>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</si>
  <si>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</si>
  <si>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</si>
  <si>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</si>
  <si>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</si>
  <si>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</si>
  <si>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</si>
  <si>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</si>
  <si>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</si>
  <si>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</si>
  <si>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</si>
  <si>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</si>
  <si>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</si>
  <si>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</si>
  <si>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</si>
  <si>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</si>
  <si>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</si>
  <si>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</si>
  <si>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</si>
  <si>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</si>
  <si>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</si>
  <si>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</si>
  <si>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</si>
  <si>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</si>
  <si>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</si>
  <si>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</si>
  <si>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</si>
  <si>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</si>
  <si>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</si>
  <si>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</si>
  <si>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</si>
  <si>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</si>
  <si>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</si>
  <si>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</si>
  <si>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</si>
  <si>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</si>
  <si>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</si>
  <si>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</si>
  <si>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</si>
  <si>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</si>
  <si>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</si>
  <si>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</si>
  <si>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</si>
  <si>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</si>
  <si>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</si>
  <si>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</si>
  <si>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</si>
  <si>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</si>
  <si>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</si>
  <si>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</si>
  <si>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</si>
  <si>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</si>
  <si>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</si>
  <si>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</si>
  <si>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</si>
  <si>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</si>
  <si>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</si>
  <si>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</si>
  <si>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</si>
  <si>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</si>
  <si>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</si>
  <si>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</si>
  <si>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</si>
  <si>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</si>
  <si>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</si>
  <si>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</si>
  <si>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</si>
  <si>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</si>
  <si>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</si>
  <si>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</si>
  <si>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</si>
  <si>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</si>
  <si>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</si>
  <si>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</si>
  <si>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</si>
  <si>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</si>
  <si>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</si>
  <si>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</si>
  <si>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</si>
  <si>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</si>
  <si>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</si>
  <si>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</si>
  <si>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</si>
  <si>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</si>
  <si>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</si>
  <si>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</si>
  <si>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</si>
  <si>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</si>
  <si>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</si>
  <si>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</si>
  <si>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</si>
  <si>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</si>
  <si>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</si>
  <si>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</si>
  <si>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</si>
  <si>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</si>
  <si>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</si>
  <si>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</si>
  <si>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</si>
  <si>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</si>
  <si>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</si>
  <si>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</si>
  <si>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</si>
  <si>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</si>
  <si>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</si>
  <si>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</si>
  <si>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</si>
  <si>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</si>
  <si>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</si>
  <si>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</si>
  <si>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</si>
  <si>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</si>
  <si>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</si>
  <si>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</si>
  <si>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</si>
  <si>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</si>
  <si>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</si>
  <si>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</si>
  <si>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</si>
  <si>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</si>
  <si>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</si>
  <si>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</si>
  <si>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</si>
  <si>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</si>
  <si>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</si>
  <si>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</si>
  <si>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</si>
  <si>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</si>
  <si>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</si>
  <si>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</si>
  <si>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</si>
  <si>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</si>
  <si>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</si>
  <si>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</si>
  <si>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</si>
  <si>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</si>
  <si>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</si>
  <si>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</si>
  <si>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</si>
  <si>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</si>
  <si>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</si>
  <si>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</si>
  <si>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</si>
  <si>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</si>
  <si>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</si>
  <si>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</si>
  <si>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</si>
  <si>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</si>
  <si>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</si>
  <si>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</si>
  <si>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</si>
  <si>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</si>
  <si>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</si>
  <si>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</si>
  <si>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</si>
  <si>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</si>
  <si>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</si>
  <si>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</si>
  <si>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</si>
  <si>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</si>
  <si>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</si>
  <si>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</si>
  <si>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</si>
  <si>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</si>
  <si>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</si>
  <si>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</si>
  <si>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</si>
  <si>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</si>
  <si>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</si>
  <si>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</si>
  <si>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</si>
  <si>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</si>
  <si>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</si>
  <si>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</si>
  <si>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</si>
  <si>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</si>
  <si>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</si>
  <si>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</si>
  <si>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</si>
  <si>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</si>
  <si>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</si>
  <si>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</si>
  <si>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</si>
  <si>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</si>
  <si>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</si>
  <si>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</si>
  <si>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</si>
  <si>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</si>
  <si>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</si>
  <si>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</si>
  <si>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</si>
  <si>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</si>
  <si>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</si>
  <si>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</si>
  <si>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</si>
  <si>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</si>
  <si>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</si>
  <si>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</si>
  <si>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</si>
  <si>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</si>
  <si>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</si>
  <si>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</si>
  <si>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</si>
  <si>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</si>
  <si>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</si>
  <si>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</si>
  <si>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</si>
  <si>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</si>
  <si>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</si>
  <si>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</si>
  <si>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</si>
  <si>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</si>
  <si>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</si>
  <si>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</si>
  <si>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</si>
  <si>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</si>
  <si>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</si>
  <si>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</si>
  <si>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</si>
  <si>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</si>
  <si>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</si>
  <si>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</si>
  <si>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</si>
  <si>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</si>
  <si>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</si>
  <si>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</si>
  <si>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</si>
  <si>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</si>
  <si>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</si>
  <si>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</si>
  <si>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</si>
  <si>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</si>
  <si>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</si>
  <si>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</si>
  <si>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</si>
  <si>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</si>
  <si>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</si>
  <si>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</si>
  <si>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</si>
  <si>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</si>
  <si>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</si>
  <si>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</si>
  <si>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</si>
  <si>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</si>
  <si>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</si>
  <si>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</si>
  <si>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</si>
  <si>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</si>
  <si>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</si>
  <si>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</si>
  <si>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</si>
  <si>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</si>
  <si>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</si>
  <si>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</si>
  <si>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</si>
  <si>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</si>
  <si>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</si>
  <si>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</si>
  <si>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</si>
  <si>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</si>
  <si>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</si>
  <si>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</si>
  <si>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</si>
  <si>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</si>
  <si>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</si>
  <si>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</si>
  <si>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</si>
  <si>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</si>
  <si>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</si>
  <si>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</si>
  <si>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</si>
  <si>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</si>
  <si>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</si>
  <si>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</si>
  <si>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</si>
  <si>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</si>
  <si>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</si>
  <si>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</si>
  <si>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</si>
  <si>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</si>
  <si>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</si>
  <si>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</si>
  <si>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</si>
  <si>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</si>
  <si>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</si>
  <si>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</si>
  <si>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</si>
  <si>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</si>
  <si>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</si>
  <si>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</si>
  <si>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</si>
  <si>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</si>
  <si>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</si>
  <si>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</si>
  <si>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</si>
  <si>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</si>
  <si>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</si>
  <si>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</si>
  <si>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</si>
  <si>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</si>
  <si>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</si>
  <si>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</si>
  <si>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</si>
  <si>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</si>
  <si>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</si>
  <si>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</si>
  <si>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</si>
  <si>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</si>
  <si>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</si>
  <si>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</si>
  <si>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</si>
  <si>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</si>
  <si>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</si>
  <si>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</si>
  <si>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</si>
  <si>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</si>
  <si>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</si>
  <si>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</si>
  <si>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</si>
  <si>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</si>
  <si>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</si>
  <si>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</si>
  <si>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</si>
  <si>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</si>
  <si>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</si>
  <si>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</si>
  <si>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</si>
  <si>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</si>
  <si>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</si>
  <si>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</si>
  <si>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</si>
  <si>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</si>
  <si>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</si>
  <si>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</si>
  <si>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</si>
  <si>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</si>
  <si>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</si>
  <si>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</si>
  <si>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</si>
  <si>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</si>
  <si>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</si>
  <si>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</si>
  <si>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</si>
  <si>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</si>
  <si>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</si>
  <si>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</si>
  <si>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</si>
  <si>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</si>
  <si>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</si>
  <si>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</si>
  <si>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</si>
  <si>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</si>
  <si>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</si>
  <si>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</si>
  <si>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</si>
  <si>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</si>
  <si>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</si>
  <si>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</si>
  <si>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</si>
  <si>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</si>
  <si>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</si>
  <si>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</si>
  <si>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</si>
  <si>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</si>
  <si>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</si>
  <si>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</si>
  <si>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</si>
  <si>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</si>
  <si>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</si>
  <si>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</si>
  <si>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</si>
  <si>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</si>
  <si>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</si>
  <si>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</si>
  <si>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</si>
  <si>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</si>
  <si>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</si>
  <si>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</si>
  <si>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</si>
  <si>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</si>
  <si>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</si>
  <si>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</si>
  <si>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</si>
  <si>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</si>
  <si>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</si>
  <si>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</si>
  <si>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</si>
  <si>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</si>
  <si>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</si>
  <si>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</si>
  <si>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</si>
  <si>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</si>
  <si>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</si>
  <si>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</si>
  <si>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</si>
  <si>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</si>
  <si>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</si>
  <si>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</si>
  <si>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</si>
  <si>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</si>
  <si>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</si>
  <si>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</si>
  <si>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</si>
  <si>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</si>
  <si>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</si>
  <si>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</si>
  <si>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</si>
  <si>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</si>
  <si>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</si>
  <si>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</si>
  <si>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</si>
  <si>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</si>
  <si>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</si>
  <si>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</si>
  <si>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</si>
  <si>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</si>
  <si>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</si>
  <si>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</si>
  <si>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</si>
  <si>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</si>
  <si>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</si>
  <si>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</si>
  <si>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</si>
  <si>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</si>
  <si>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</si>
  <si>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</si>
  <si>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</si>
  <si>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</si>
  <si>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</si>
  <si>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</si>
  <si>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</si>
  <si>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</si>
  <si>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</si>
  <si>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</si>
  <si>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</si>
  <si>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</si>
  <si>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</si>
  <si>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</si>
  <si>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</si>
  <si>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</si>
  <si>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</si>
  <si>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</si>
  <si>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</si>
  <si>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</si>
  <si>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</si>
  <si>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</si>
  <si>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</si>
  <si>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</si>
  <si>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</si>
  <si>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</si>
  <si>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</si>
  <si>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</si>
  <si>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</si>
  <si>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</si>
  <si>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</si>
  <si>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</si>
  <si>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</si>
  <si>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</si>
  <si>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</si>
  <si>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</si>
  <si>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</si>
  <si>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</si>
  <si>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</si>
  <si>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</si>
  <si>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</si>
  <si>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</si>
  <si>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</si>
  <si>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</si>
  <si>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</si>
  <si>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</si>
  <si>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</si>
  <si>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</si>
  <si>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</si>
  <si>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</si>
  <si>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</si>
  <si>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</si>
  <si>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</si>
  <si>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</si>
  <si>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</si>
  <si>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</si>
  <si>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</si>
  <si>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</si>
  <si>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</si>
  <si>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</si>
  <si>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</si>
  <si>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</si>
  <si>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</si>
  <si>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</si>
  <si>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</si>
  <si>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</si>
  <si>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</si>
  <si>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</si>
  <si>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</si>
  <si>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</si>
  <si>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</si>
  <si>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</si>
  <si>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</si>
  <si>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</si>
  <si>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</si>
  <si>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</si>
  <si>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</si>
  <si>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</si>
  <si>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</si>
  <si>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</si>
  <si>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</si>
  <si>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</si>
  <si>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</si>
  <si>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</si>
  <si>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</si>
  <si>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</si>
  <si>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</si>
  <si>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</si>
  <si>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</si>
  <si>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</si>
  <si>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</si>
  <si>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</si>
  <si>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</si>
  <si>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</si>
  <si>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</si>
  <si>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</si>
  <si>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</si>
  <si>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</si>
  <si>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</si>
  <si>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</si>
  <si>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</si>
  <si>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</si>
  <si>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</si>
  <si>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</si>
  <si>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</si>
  <si>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</si>
  <si>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</si>
  <si>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</si>
  <si>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</si>
  <si>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</si>
  <si>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</si>
  <si>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</si>
  <si>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</si>
  <si>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</si>
  <si>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</si>
  <si>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</si>
  <si>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</si>
  <si>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</si>
  <si>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</si>
  <si>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</si>
  <si>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</si>
  <si>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</si>
  <si>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</si>
  <si>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</si>
  <si>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</si>
  <si>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</si>
  <si>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</si>
  <si>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</si>
  <si>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</si>
  <si>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</si>
  <si>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</si>
  <si>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</si>
  <si>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</si>
  <si>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</si>
  <si>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</si>
  <si>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</si>
  <si>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</si>
  <si>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</si>
  <si>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</si>
  <si>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</si>
  <si>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</si>
  <si>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</si>
  <si>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</si>
  <si>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</si>
  <si>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</si>
  <si>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</si>
  <si>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</si>
  <si>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</si>
  <si>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</si>
  <si>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</si>
  <si>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</si>
  <si>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</si>
  <si>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</si>
  <si>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</si>
  <si>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</si>
  <si>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</si>
  <si>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</si>
  <si>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</si>
  <si>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</si>
  <si>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</si>
  <si>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</si>
  <si>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</si>
  <si>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</si>
  <si>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</si>
  <si>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</si>
  <si>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</si>
  <si>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</si>
  <si>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</si>
  <si>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</si>
  <si>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</si>
  <si>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</si>
  <si>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</si>
  <si>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</si>
  <si>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</si>
  <si>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</si>
  <si>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</si>
  <si>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</si>
  <si>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</si>
  <si>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</si>
  <si>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</si>
  <si>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</si>
  <si>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</si>
  <si>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</si>
  <si>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</si>
  <si>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</si>
  <si>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</si>
  <si>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</si>
  <si>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</si>
  <si>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</si>
  <si>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</si>
  <si>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</si>
  <si>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</si>
  <si>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</si>
  <si>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</si>
  <si>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</si>
  <si>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</si>
  <si>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</si>
  <si>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</si>
  <si>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</si>
  <si>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</si>
  <si>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</si>
  <si>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</si>
  <si>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</si>
  <si>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</si>
  <si>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</si>
  <si>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</si>
  <si>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</si>
  <si>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</si>
  <si>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</si>
  <si>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</si>
  <si>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</si>
  <si>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</si>
  <si>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</si>
  <si>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</si>
  <si>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</si>
  <si>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</si>
  <si>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</si>
  <si>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</si>
  <si>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</si>
  <si>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</si>
  <si>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</si>
  <si>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</si>
  <si>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</si>
  <si>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</si>
  <si>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</si>
  <si>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</si>
  <si>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</si>
  <si>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</si>
  <si>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</si>
  <si>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</si>
  <si>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</si>
  <si>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</si>
  <si>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</si>
  <si>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</si>
  <si>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</si>
  <si>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</si>
  <si>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</si>
  <si>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</si>
  <si>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</si>
  <si>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</si>
  <si>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</si>
  <si>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</si>
  <si>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</si>
  <si>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</si>
  <si>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</si>
  <si>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</si>
  <si>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</si>
  <si>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</si>
  <si>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</si>
  <si>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</si>
  <si>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</si>
  <si>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</si>
  <si>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</si>
  <si>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</si>
  <si>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</si>
  <si>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</si>
  <si>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</si>
  <si>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</si>
  <si>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</si>
  <si>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</si>
  <si>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</si>
  <si>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</si>
  <si>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</si>
  <si>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</si>
  <si>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</si>
  <si>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</si>
  <si>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</si>
  <si>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</si>
  <si>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</si>
  <si>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</si>
  <si>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</si>
  <si>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</si>
  <si>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</si>
  <si>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</si>
  <si>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</si>
  <si>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</si>
  <si>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</si>
  <si>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</si>
  <si>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</si>
  <si>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</si>
  <si>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</si>
  <si>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</si>
  <si>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</si>
  <si>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</si>
  <si>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</si>
  <si>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</si>
  <si>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</si>
  <si>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</si>
  <si>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</si>
  <si>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</si>
  <si>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</si>
  <si>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</si>
  <si>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</si>
  <si>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</si>
  <si>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</si>
  <si>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</si>
  <si>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</si>
  <si>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</si>
  <si>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</si>
  <si>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</si>
  <si>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</si>
  <si>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</si>
  <si>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</si>
  <si>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</si>
  <si>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</si>
  <si>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</si>
  <si>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</si>
  <si>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</si>
  <si>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</si>
  <si>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</si>
  <si>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</si>
  <si>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</si>
  <si>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</si>
  <si>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</si>
  <si>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</si>
  <si>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</si>
  <si>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</si>
  <si>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</si>
  <si>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</si>
  <si>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</si>
  <si>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</si>
  <si>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</si>
  <si>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</si>
  <si>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</si>
  <si>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</si>
  <si>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</si>
  <si>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</si>
  <si>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</si>
  <si>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</si>
  <si>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</si>
  <si>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</si>
  <si>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</si>
  <si>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</si>
  <si>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</si>
  <si>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</si>
  <si>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</si>
  <si>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</si>
  <si>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</si>
  <si>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</si>
  <si>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</si>
  <si>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</si>
  <si>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</si>
  <si>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</si>
  <si>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</si>
  <si>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</si>
  <si>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</si>
  <si>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</si>
  <si>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</si>
  <si>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</si>
  <si>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</si>
  <si>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</si>
  <si>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</si>
  <si>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</si>
  <si>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</si>
  <si>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</si>
  <si>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</si>
  <si>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</si>
  <si>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</si>
  <si>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</si>
  <si>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</si>
  <si>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</si>
  <si>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</si>
  <si>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</si>
  <si>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</si>
  <si>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</si>
  <si>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</si>
  <si>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</si>
  <si>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</si>
  <si>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</si>
  <si>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</si>
  <si>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</si>
  <si>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</si>
  <si>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</si>
  <si>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</si>
  <si>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</si>
  <si>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</si>
  <si>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</si>
  <si>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</si>
  <si>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</si>
  <si>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</si>
  <si>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</si>
  <si>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</si>
  <si>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</si>
  <si>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</si>
  <si>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</si>
  <si>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</si>
  <si>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</si>
  <si>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</si>
  <si>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</si>
  <si>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</si>
  <si>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</si>
  <si>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</si>
  <si>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</si>
  <si>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</si>
  <si>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</si>
  <si>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</si>
  <si>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</si>
  <si>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</si>
  <si>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</si>
  <si>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</si>
  <si>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</si>
  <si>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</si>
  <si>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</si>
  <si>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</si>
  <si>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</si>
  <si>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</si>
  <si>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</si>
  <si>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</si>
  <si>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</si>
  <si>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</si>
  <si>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</si>
  <si>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</si>
  <si>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</si>
  <si>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</si>
  <si>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</si>
  <si>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</si>
  <si>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</si>
  <si>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</si>
  <si>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</si>
  <si>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</si>
  <si>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</si>
  <si>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</si>
  <si>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</si>
  <si>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</si>
  <si>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</si>
  <si>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</si>
  <si>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</si>
  <si>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</si>
  <si>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</si>
  <si>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</si>
  <si>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</si>
  <si>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</si>
  <si>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</si>
  <si>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</si>
  <si>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</si>
  <si>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</si>
  <si>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</si>
  <si>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</si>
  <si>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</si>
  <si>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</si>
  <si>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</si>
  <si>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</si>
  <si>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</si>
  <si>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</si>
  <si>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</si>
  <si>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</si>
  <si>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</si>
  <si>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</si>
  <si>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</si>
  <si>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</si>
  <si>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</si>
  <si>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</si>
  <si>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</si>
  <si>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</si>
  <si>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</si>
  <si>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</si>
  <si>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</si>
  <si>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</si>
  <si>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</si>
  <si>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</si>
  <si>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</si>
  <si>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</si>
  <si>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</si>
  <si>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</si>
  <si>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</si>
  <si>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</si>
  <si>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</si>
  <si>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</si>
  <si>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</si>
  <si>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</si>
  <si>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</si>
  <si>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</si>
  <si>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</si>
  <si>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</si>
  <si>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</si>
  <si>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</si>
  <si>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</si>
  <si>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</si>
  <si>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</si>
  <si>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</si>
  <si>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</si>
  <si>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</si>
  <si>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</si>
  <si>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</si>
  <si>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</si>
  <si>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</si>
  <si>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</si>
  <si>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</si>
  <si>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</si>
  <si>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</si>
  <si>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</si>
  <si>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</si>
  <si>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</si>
  <si>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</si>
  <si>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</si>
  <si>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</si>
  <si>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</si>
  <si>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</si>
  <si>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</si>
  <si>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</si>
  <si>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</si>
  <si>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</si>
  <si>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</si>
  <si>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</si>
  <si>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</si>
  <si>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</si>
  <si>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</si>
  <si>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</si>
  <si>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</si>
  <si>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</si>
  <si>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</si>
  <si>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</si>
  <si>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</si>
  <si>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</si>
  <si>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</si>
  <si>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</si>
  <si>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</si>
  <si>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</si>
  <si>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</si>
  <si>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</si>
  <si>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</si>
  <si>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</si>
  <si>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</si>
  <si>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</si>
  <si>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</si>
  <si>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</si>
  <si>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</si>
  <si>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</si>
  <si>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</si>
  <si>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</si>
  <si>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</si>
  <si>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</si>
  <si>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</si>
  <si>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</si>
  <si>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</si>
  <si>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</si>
  <si>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</si>
  <si>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</si>
  <si>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</si>
  <si>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</si>
  <si>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</si>
  <si>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</si>
  <si>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</si>
  <si>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</si>
  <si>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</si>
  <si>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</si>
  <si>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</si>
  <si>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</si>
  <si>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</si>
  <si>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</si>
  <si>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</si>
  <si>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</si>
  <si>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</si>
  <si>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</si>
  <si>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</si>
  <si>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</si>
  <si>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</si>
  <si>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</si>
  <si>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</si>
  <si>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</si>
  <si>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</si>
  <si>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</si>
  <si>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</si>
  <si>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</si>
  <si>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</si>
  <si>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</si>
  <si>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</si>
  <si>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</si>
  <si>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</si>
  <si>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</si>
  <si>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</si>
  <si>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</si>
  <si>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</si>
  <si>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</si>
  <si>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</si>
  <si>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</si>
  <si>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</si>
  <si>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</si>
  <si>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</si>
  <si>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</si>
  <si>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</si>
  <si>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</si>
  <si>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</si>
  <si>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</si>
  <si>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</si>
  <si>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</si>
  <si>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</si>
  <si>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</si>
  <si>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</si>
  <si>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</si>
  <si>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</si>
  <si>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</si>
  <si>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</si>
  <si>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</si>
  <si>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</si>
  <si>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</si>
  <si>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</si>
  <si>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</si>
  <si>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</si>
  <si>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</si>
  <si>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</si>
  <si>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</si>
  <si>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</si>
  <si>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</si>
  <si>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</si>
  <si>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</si>
  <si>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</si>
  <si>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</si>
  <si>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</si>
  <si>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</si>
  <si>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</si>
  <si>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</si>
  <si>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</si>
  <si>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</si>
  <si>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</si>
  <si>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</si>
  <si>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</si>
  <si>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</si>
  <si>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</si>
  <si>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</si>
  <si>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</si>
  <si>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</si>
  <si>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</si>
  <si>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</si>
  <si>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</si>
  <si>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</si>
  <si>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</si>
  <si>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</si>
  <si>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</si>
  <si>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</si>
  <si>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</si>
  <si>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</si>
  <si>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</si>
  <si>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</si>
  <si>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</si>
  <si>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</si>
  <si>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</si>
  <si>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</si>
  <si>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</si>
  <si>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</si>
  <si>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</si>
  <si>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</si>
  <si>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</si>
  <si>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</si>
  <si>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</si>
  <si>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</si>
  <si>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</si>
  <si>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</si>
  <si>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</si>
  <si>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</si>
  <si>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</si>
  <si>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</si>
  <si>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</si>
  <si>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</si>
  <si>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</si>
  <si>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</si>
  <si>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</si>
  <si>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</si>
  <si>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</si>
  <si>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</si>
  <si>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</si>
  <si>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</si>
  <si>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</si>
  <si>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</si>
  <si>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</si>
  <si>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</si>
  <si>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</si>
  <si>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</si>
  <si>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</si>
  <si>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</si>
  <si>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</si>
  <si>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</si>
  <si>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</si>
  <si>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</si>
  <si>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</si>
  <si>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</si>
  <si>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</si>
  <si>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</si>
  <si>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</si>
  <si>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</si>
  <si>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</si>
  <si>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</si>
  <si>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</si>
  <si>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</si>
  <si>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</si>
  <si>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</si>
  <si>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</si>
  <si>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</si>
  <si>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</si>
  <si>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</si>
  <si>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</si>
  <si>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</si>
  <si>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</si>
  <si>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</si>
  <si>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</si>
  <si>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</si>
  <si>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</si>
  <si>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</si>
  <si>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</si>
  <si>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</si>
  <si>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</si>
  <si>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</si>
  <si>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</si>
  <si>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</si>
  <si>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</si>
  <si>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</si>
  <si>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</si>
  <si>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</si>
  <si>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</si>
  <si>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</si>
  <si>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</si>
  <si>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</si>
  <si>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</si>
  <si>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</si>
  <si>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</si>
  <si>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</si>
  <si>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</si>
  <si>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</si>
  <si>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</si>
  <si>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</si>
  <si>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</si>
  <si>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</si>
  <si>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</si>
  <si>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</si>
  <si>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</si>
  <si>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</si>
  <si>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</si>
  <si>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</si>
  <si>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</si>
  <si>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</si>
  <si>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</si>
  <si>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</si>
  <si>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</si>
  <si>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</si>
  <si>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</si>
  <si>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</si>
  <si>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</si>
  <si>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</si>
  <si>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</si>
  <si>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</si>
  <si>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</si>
  <si>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</si>
  <si>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</si>
  <si>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</si>
  <si>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</si>
  <si>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</si>
  <si>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</si>
  <si>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</si>
  <si>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</si>
  <si>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</si>
  <si>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</si>
  <si>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</si>
  <si>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</si>
  <si>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</si>
  <si>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</si>
  <si>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</si>
  <si>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</si>
  <si>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</si>
  <si>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</si>
  <si>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</si>
  <si>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</si>
  <si>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</si>
  <si>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</si>
  <si>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</si>
  <si>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</si>
  <si>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</si>
  <si>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</si>
  <si>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</si>
  <si>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</si>
  <si>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</si>
  <si>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</si>
  <si>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</si>
  <si>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</si>
  <si>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</si>
  <si>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</si>
  <si>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</si>
  <si>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</si>
  <si>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</si>
  <si>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</si>
  <si>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</si>
  <si>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</si>
  <si>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</si>
  <si>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</si>
  <si>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</si>
  <si>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</si>
  <si>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</si>
  <si>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</si>
  <si>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</si>
  <si>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</si>
  <si>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</si>
  <si>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</si>
  <si>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</si>
  <si>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</si>
  <si>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</si>
  <si>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</si>
  <si>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</si>
  <si>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</si>
  <si>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</si>
  <si>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</si>
  <si>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</si>
  <si>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</si>
  <si>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</si>
  <si>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</si>
  <si>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</si>
  <si>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</si>
  <si>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</si>
  <si>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</si>
  <si>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</si>
  <si>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</si>
  <si>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</si>
  <si>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</si>
  <si>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</si>
  <si>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</si>
  <si>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</si>
  <si>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</si>
  <si>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</si>
  <si>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</si>
  <si>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</si>
  <si>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</si>
  <si>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</si>
  <si>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</si>
  <si>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</si>
  <si>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</si>
  <si>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</si>
  <si>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</si>
  <si>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</si>
  <si>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</si>
  <si>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</si>
  <si>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</si>
  <si>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</si>
  <si>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</si>
  <si>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</si>
  <si>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</si>
  <si>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</si>
  <si>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</si>
  <si>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</si>
  <si>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</si>
  <si>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</si>
  <si>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</si>
  <si>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</si>
  <si>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</si>
  <si>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</si>
  <si>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</si>
  <si>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</si>
  <si>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</si>
  <si>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</si>
  <si>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</si>
  <si>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</si>
  <si>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</si>
  <si>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</si>
  <si>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</si>
  <si>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</si>
  <si>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</si>
  <si>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</si>
  <si>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</si>
  <si>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</si>
  <si>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</si>
  <si>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</si>
  <si>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</si>
  <si>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</si>
  <si>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</si>
  <si>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</si>
  <si>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</si>
  <si>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</si>
  <si>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</si>
  <si>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</si>
  <si>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</si>
  <si>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</si>
  <si>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</si>
  <si>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</si>
  <si>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</si>
  <si>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</si>
  <si>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</si>
  <si>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</si>
  <si>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</si>
  <si>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</si>
  <si>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</si>
  <si>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</si>
  <si>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</si>
  <si>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</si>
  <si>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</si>
  <si>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</si>
  <si>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</si>
  <si>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</si>
  <si>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</si>
  <si>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</si>
  <si>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</si>
  <si>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</si>
  <si>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</si>
  <si>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</si>
  <si>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</si>
  <si>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</si>
  <si>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</si>
  <si>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</si>
  <si>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</si>
  <si>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</si>
  <si>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</si>
  <si>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</si>
  <si>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</si>
  <si>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</si>
  <si>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</si>
  <si>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</si>
  <si>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</si>
  <si>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</si>
  <si>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</si>
  <si>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</si>
  <si>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</si>
  <si>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</si>
  <si>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</si>
  <si>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</si>
  <si>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</si>
  <si>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</si>
  <si>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</si>
  <si>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</si>
  <si>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</si>
  <si>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</si>
  <si>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</si>
  <si>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</si>
  <si>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</si>
  <si>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</si>
  <si>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</si>
  <si>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</si>
  <si>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</si>
  <si>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</si>
  <si>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</si>
  <si>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</si>
  <si>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</si>
  <si>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</si>
  <si>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</si>
  <si>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</si>
  <si>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</si>
  <si>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</si>
  <si>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</si>
  <si>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</si>
  <si>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</si>
  <si>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</si>
  <si>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</si>
  <si>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</si>
  <si>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</si>
  <si>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</si>
  <si>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</si>
  <si>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</si>
  <si>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</si>
  <si>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</si>
  <si>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</si>
  <si>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</si>
  <si>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</si>
  <si>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</si>
  <si>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</si>
  <si>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</si>
  <si>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</si>
  <si>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</si>
  <si>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</si>
  <si>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</si>
  <si>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</si>
  <si>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</si>
  <si>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</si>
  <si>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</si>
  <si>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</si>
  <si>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</si>
  <si>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</si>
  <si>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</si>
  <si>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</si>
  <si>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</si>
  <si>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</si>
  <si>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</si>
  <si>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</si>
  <si>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</si>
  <si>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</si>
  <si>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</si>
  <si>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</si>
  <si>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</si>
  <si>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</si>
  <si>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</si>
  <si>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</si>
  <si>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</si>
  <si>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</si>
  <si>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</si>
  <si>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</si>
  <si>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</si>
  <si>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</si>
  <si>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</si>
  <si>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</si>
  <si>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</si>
  <si>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</si>
  <si>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</si>
  <si>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</si>
  <si>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</si>
  <si>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</si>
  <si>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</si>
  <si>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</si>
  <si>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</si>
  <si>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</si>
  <si>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</si>
  <si>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</si>
  <si>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</si>
  <si>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</si>
  <si>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</si>
  <si>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</si>
  <si>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</si>
  <si>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</si>
  <si>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</si>
  <si>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</si>
  <si>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</si>
  <si>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</si>
  <si>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</si>
  <si>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</si>
  <si>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</si>
  <si>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</si>
  <si>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</si>
  <si>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</si>
  <si>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</si>
  <si>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</si>
  <si>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</si>
  <si>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</si>
  <si>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</si>
  <si>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</si>
  <si>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</si>
  <si>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</si>
  <si>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</si>
  <si>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</si>
  <si>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</si>
  <si>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</si>
  <si>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</si>
  <si>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</si>
  <si>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</si>
  <si>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</si>
  <si>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</si>
  <si>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</si>
  <si>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</si>
  <si>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</si>
  <si>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</si>
  <si>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</si>
  <si>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</si>
  <si>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</si>
  <si>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</si>
  <si>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</si>
  <si>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</si>
  <si>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</si>
  <si>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</si>
  <si>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</si>
  <si>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</si>
  <si>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</si>
  <si>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</si>
  <si>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</si>
  <si>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</si>
  <si>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</si>
  <si>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</si>
  <si>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</si>
  <si>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</si>
  <si>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</si>
  <si>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</si>
  <si>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</si>
  <si>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</si>
  <si>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</si>
  <si>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</si>
  <si>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</si>
  <si>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</si>
  <si>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</si>
  <si>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</si>
  <si>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</si>
  <si>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</si>
  <si>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</si>
  <si>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</si>
  <si>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</si>
  <si>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</si>
  <si>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</si>
  <si>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</si>
  <si>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</si>
  <si>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</si>
  <si>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</si>
  <si>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</si>
  <si>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</si>
  <si>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</si>
  <si>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</si>
  <si>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</si>
  <si>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</si>
  <si>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</si>
  <si>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</si>
  <si>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</si>
  <si>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</si>
  <si>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</si>
  <si>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</si>
  <si>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</si>
  <si>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</si>
  <si>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</si>
  <si>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</si>
  <si>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</si>
  <si>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</si>
  <si>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</si>
  <si>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</si>
  <si>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</si>
  <si>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</si>
  <si>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</si>
  <si>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</si>
  <si>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</si>
  <si>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</si>
  <si>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</si>
  <si>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</si>
  <si>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</si>
  <si>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</si>
  <si>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</si>
  <si>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</si>
  <si>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</si>
  <si>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</si>
  <si>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</si>
  <si>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</si>
  <si>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</si>
  <si>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</si>
  <si>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</si>
  <si>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</si>
  <si>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</si>
  <si>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</si>
  <si>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</si>
  <si>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</si>
  <si>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</si>
  <si>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</si>
  <si>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</si>
  <si>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</si>
  <si>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</si>
  <si>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</si>
  <si>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</si>
  <si>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</si>
  <si>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</si>
  <si>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</si>
  <si>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</si>
  <si>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</si>
  <si>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</si>
  <si>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</si>
  <si>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</si>
  <si>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</si>
  <si>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</si>
  <si>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</si>
  <si>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</si>
  <si>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</si>
  <si>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</si>
  <si>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</si>
  <si>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</si>
  <si>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</si>
  <si>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</si>
  <si>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</si>
  <si>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</si>
  <si>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</si>
  <si>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</si>
  <si>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</si>
  <si>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</si>
  <si>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</si>
  <si>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</si>
  <si>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</si>
  <si>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</si>
  <si>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</si>
  <si>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</si>
  <si>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</si>
  <si>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</si>
  <si>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</si>
  <si>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</si>
  <si>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</si>
  <si>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</si>
  <si>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</si>
  <si>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</si>
  <si>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</si>
  <si>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</si>
  <si>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</si>
  <si>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</si>
  <si>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</si>
  <si>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</si>
  <si>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</si>
  <si>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</si>
  <si>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</si>
  <si>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</si>
  <si>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</si>
  <si>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</si>
  <si>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</si>
  <si>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</si>
  <si>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</si>
  <si>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</si>
  <si>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</si>
  <si>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</si>
  <si>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</si>
  <si>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</si>
  <si>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</si>
  <si>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</si>
  <si>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</si>
  <si>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</si>
  <si>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</si>
  <si>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</si>
  <si>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</si>
  <si>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</si>
  <si>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</si>
  <si>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</si>
  <si>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</si>
  <si>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</si>
  <si>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</si>
  <si>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</si>
  <si>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</si>
  <si>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</si>
  <si>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</si>
  <si>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</si>
  <si>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</si>
  <si>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</si>
  <si>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</si>
  <si>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</si>
  <si>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</si>
  <si>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</si>
  <si>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</si>
  <si>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</si>
  <si>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</si>
  <si>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</si>
  <si>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</si>
  <si>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</si>
  <si>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</si>
  <si>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</si>
  <si>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</si>
  <si>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</si>
  <si>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</si>
  <si>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</si>
  <si>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</si>
  <si>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</si>
  <si>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</si>
  <si>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</si>
  <si>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</si>
  <si>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</si>
  <si>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</si>
  <si>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</si>
  <si>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</si>
  <si>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</si>
  <si>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</si>
  <si>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</si>
  <si>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</si>
  <si>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</si>
  <si>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</si>
  <si>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</si>
  <si>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</si>
  <si>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</si>
  <si>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</si>
  <si>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</si>
  <si>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</si>
  <si>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</si>
  <si>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</si>
  <si>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</si>
  <si>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</si>
  <si>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</si>
  <si>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</si>
  <si>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</si>
  <si>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</si>
  <si>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</si>
  <si>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</si>
  <si>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</si>
  <si>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</si>
  <si>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</si>
  <si>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</si>
  <si>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</si>
  <si>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</si>
  <si>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</si>
  <si>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</si>
  <si>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</si>
  <si>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</si>
  <si>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</si>
  <si>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</si>
  <si>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</si>
  <si>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</si>
  <si>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</si>
  <si>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</si>
  <si>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</si>
  <si>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</si>
  <si>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</si>
  <si>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</si>
  <si>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</si>
  <si>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</si>
  <si>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</si>
  <si>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</si>
  <si>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</si>
  <si>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</si>
  <si>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</si>
  <si>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</si>
  <si>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</si>
  <si>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</si>
  <si>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</si>
  <si>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</si>
  <si>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</si>
  <si>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</si>
  <si>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</si>
  <si>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</si>
  <si>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</si>
  <si>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</si>
  <si>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</si>
  <si>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</si>
  <si>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</si>
  <si>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</si>
  <si>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</si>
  <si>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</si>
  <si>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</si>
  <si>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</si>
  <si>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</si>
  <si>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</si>
  <si>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</si>
  <si>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</si>
  <si>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</si>
  <si>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</si>
  <si>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</si>
  <si>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</si>
  <si>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</si>
  <si>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</si>
  <si>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</si>
  <si>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</si>
  <si>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</si>
  <si>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</si>
  <si>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</si>
  <si>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</si>
  <si>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</si>
  <si>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</si>
  <si>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</si>
  <si>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</si>
  <si>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</si>
  <si>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</si>
  <si>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</si>
  <si>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</si>
  <si>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</si>
  <si>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</si>
  <si>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</si>
  <si>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</si>
  <si>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</si>
  <si>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</si>
  <si>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</si>
  <si>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</si>
  <si>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</si>
  <si>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</si>
  <si>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</si>
  <si>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</si>
  <si>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</si>
  <si>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</si>
  <si>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</si>
  <si>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</si>
  <si>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</si>
  <si>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</si>
  <si>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</si>
  <si>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</si>
  <si>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</si>
  <si>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</si>
  <si>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</si>
  <si>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</si>
  <si>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</si>
  <si>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</si>
  <si>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</si>
  <si>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</si>
  <si>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</si>
  <si>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</si>
  <si>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</si>
  <si>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</si>
  <si>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</si>
  <si>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</si>
  <si>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</si>
  <si>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</si>
  <si>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</si>
  <si>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</si>
  <si>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</si>
  <si>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</si>
  <si>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</si>
  <si>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</si>
  <si>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</si>
  <si>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</si>
  <si>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</si>
  <si>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</si>
  <si>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</si>
  <si>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</si>
  <si>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</si>
  <si>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</si>
  <si>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</si>
  <si>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</si>
  <si>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</si>
  <si>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</si>
  <si>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</si>
  <si>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</si>
  <si>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</si>
  <si>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</si>
  <si>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</si>
  <si>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</si>
  <si>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</si>
  <si>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</si>
  <si>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</si>
  <si>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</si>
  <si>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</si>
  <si>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</si>
  <si>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</si>
  <si>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</si>
  <si>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</si>
  <si>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</si>
  <si>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</si>
  <si>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</si>
  <si>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</si>
  <si>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</si>
  <si>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</si>
  <si>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</si>
  <si>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</si>
  <si>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</si>
  <si>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</si>
  <si>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</si>
  <si>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</si>
  <si>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</si>
  <si>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</si>
  <si>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</si>
  <si>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</si>
  <si>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</si>
  <si>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</si>
  <si>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</si>
  <si>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</si>
  <si>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</si>
  <si>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</si>
  <si>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</si>
  <si>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</si>
  <si>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</si>
  <si>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</si>
  <si>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</si>
  <si>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</si>
  <si>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</si>
  <si>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</si>
  <si>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</si>
  <si>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</si>
  <si>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</si>
  <si>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</si>
  <si>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</si>
  <si>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</si>
  <si>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</si>
  <si>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</si>
  <si>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</si>
  <si>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</si>
  <si>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</si>
  <si>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</si>
  <si>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</si>
  <si>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</si>
  <si>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</si>
  <si>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</si>
  <si>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</si>
  <si>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</si>
  <si>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</si>
  <si>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</si>
  <si>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</si>
  <si>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</si>
  <si>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</si>
  <si>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</si>
  <si>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</si>
  <si>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</si>
  <si>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</si>
  <si>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</si>
  <si>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</si>
  <si>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</si>
  <si>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</si>
  <si>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</si>
  <si>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</si>
  <si>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</si>
  <si>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</si>
  <si>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</si>
  <si>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</si>
  <si>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</si>
  <si>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</si>
  <si>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</si>
  <si>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</si>
  <si>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</si>
  <si>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</si>
  <si>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</si>
  <si>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</si>
  <si>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</si>
  <si>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</si>
  <si>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</si>
  <si>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</si>
  <si>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</si>
  <si>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</si>
  <si>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</si>
  <si>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</si>
  <si>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</si>
  <si>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</si>
  <si>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</si>
  <si>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</si>
  <si>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</si>
  <si>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</si>
  <si>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</si>
  <si>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</si>
  <si>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</si>
  <si>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</si>
  <si>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</si>
  <si>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</si>
  <si>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</si>
  <si>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</si>
  <si>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</si>
  <si>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</si>
  <si>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</si>
  <si>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</si>
  <si>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</si>
  <si>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</si>
  <si>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</si>
  <si>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</si>
  <si>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</si>
  <si>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</si>
  <si>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</si>
  <si>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</si>
  <si>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</si>
  <si>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</si>
  <si>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</si>
  <si>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</si>
  <si>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</si>
  <si>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</si>
  <si>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</si>
  <si>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</si>
  <si>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</si>
  <si>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</si>
  <si>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</si>
  <si>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</si>
  <si>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</si>
  <si>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</si>
  <si>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</si>
  <si>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</si>
  <si>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</si>
  <si>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</si>
  <si>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</si>
  <si>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</si>
  <si>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</si>
  <si>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</si>
  <si>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</si>
  <si>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</si>
  <si>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</si>
  <si>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</si>
  <si>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</si>
  <si>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</si>
  <si>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</si>
  <si>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</si>
  <si>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</si>
  <si>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</si>
  <si>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</si>
  <si>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</si>
  <si>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</si>
  <si>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</si>
  <si>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</si>
  <si>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</si>
  <si>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</si>
  <si>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</si>
  <si>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</si>
  <si>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</si>
  <si>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</si>
  <si>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</si>
  <si>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</si>
  <si>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</si>
  <si>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</si>
  <si>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</si>
  <si>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</si>
  <si>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</si>
  <si>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</si>
  <si>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</si>
  <si>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</si>
  <si>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</si>
  <si>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</si>
  <si>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</si>
  <si>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</si>
  <si>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</si>
  <si>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</si>
  <si>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</si>
  <si>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</si>
  <si>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</si>
  <si>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</si>
  <si>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</si>
  <si>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</si>
  <si>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</si>
  <si>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</si>
  <si>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</si>
  <si>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</si>
  <si>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</si>
  <si>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</si>
  <si>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</si>
  <si>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</si>
  <si>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</si>
  <si>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</si>
  <si>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</si>
  <si>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</si>
  <si>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</si>
  <si>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</si>
  <si>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</si>
  <si>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</si>
  <si>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</si>
  <si>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</si>
  <si>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</si>
  <si>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</si>
  <si>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</si>
  <si>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</si>
  <si>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</si>
  <si>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</si>
  <si>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</si>
  <si>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</si>
  <si>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</si>
  <si>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</si>
  <si>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</si>
  <si>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</si>
  <si>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</si>
  <si>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</si>
  <si>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</si>
  <si>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</si>
  <si>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</si>
  <si>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</si>
  <si>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</si>
  <si>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</si>
  <si>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</si>
  <si>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</si>
  <si>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</si>
  <si>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</si>
  <si>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</si>
  <si>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</si>
  <si>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</si>
  <si>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</si>
  <si>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</si>
  <si>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</si>
  <si>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</si>
  <si>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</si>
  <si>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</si>
  <si>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</si>
  <si>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</si>
  <si>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</si>
  <si>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</si>
  <si>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</si>
  <si>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</si>
  <si>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</si>
  <si>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</si>
  <si>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</si>
  <si>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</si>
  <si>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</si>
  <si>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</si>
  <si>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</si>
  <si>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</si>
  <si>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</si>
  <si>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</si>
  <si>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</si>
  <si>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</si>
  <si>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</si>
  <si>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</si>
  <si>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</si>
  <si>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</si>
  <si>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</si>
  <si>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</si>
  <si>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</si>
  <si>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</si>
  <si>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</si>
  <si>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</si>
  <si>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</si>
  <si>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</si>
  <si>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</si>
  <si>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</si>
  <si>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</si>
  <si>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</si>
  <si>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</si>
  <si>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</si>
  <si>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</si>
  <si>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</si>
  <si>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</si>
  <si>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</si>
  <si>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</si>
  <si>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</si>
  <si>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</si>
  <si>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</si>
  <si>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</si>
  <si>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</si>
  <si>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</si>
  <si>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</si>
  <si>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</si>
  <si>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</si>
  <si>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</si>
  <si>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</si>
  <si>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</si>
  <si>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</si>
  <si>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</si>
  <si>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</si>
  <si>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</si>
  <si>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</si>
  <si>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</si>
  <si>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</si>
  <si>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</si>
  <si>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</si>
  <si>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</si>
  <si>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</si>
  <si>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</si>
  <si>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</si>
  <si>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</si>
  <si>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</si>
  <si>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</si>
  <si>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</si>
  <si>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</si>
  <si>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</si>
  <si>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</si>
  <si>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</si>
  <si>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</si>
  <si>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</si>
  <si>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</si>
  <si>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</si>
  <si>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</si>
  <si>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</si>
  <si>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</si>
  <si>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</si>
  <si>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</si>
  <si>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</si>
  <si>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</si>
  <si>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</si>
  <si>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</si>
  <si>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</si>
  <si>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</si>
  <si>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</si>
  <si>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</si>
  <si>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</si>
  <si>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</si>
  <si>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</si>
  <si>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</si>
  <si>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</si>
  <si>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</si>
  <si>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</si>
  <si>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</si>
  <si>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</si>
  <si>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</si>
  <si>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</si>
  <si>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</si>
  <si>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</si>
  <si>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</si>
  <si>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</si>
  <si>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</si>
  <si>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</si>
  <si>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</si>
  <si>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</si>
  <si>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</si>
  <si>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</si>
  <si>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</si>
  <si>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</si>
  <si>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</si>
  <si>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</si>
  <si>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</si>
  <si>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</si>
  <si>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</si>
  <si>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</si>
  <si>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</si>
  <si>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</si>
  <si>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</si>
  <si>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</si>
  <si>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</si>
  <si>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</si>
  <si>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</si>
  <si>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</si>
  <si>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</si>
  <si>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</si>
  <si>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</si>
  <si>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</si>
  <si>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</si>
  <si>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</si>
  <si>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</si>
  <si>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</si>
  <si>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</si>
  <si>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</si>
  <si>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</si>
  <si>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</si>
  <si>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</si>
  <si>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</si>
  <si>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</si>
  <si>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</si>
  <si>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</si>
  <si>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</si>
  <si>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</si>
  <si>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</si>
  <si>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</si>
  <si>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</si>
  <si>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</si>
  <si>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</si>
  <si>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</si>
  <si>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</si>
  <si>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</si>
  <si>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</si>
  <si>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</si>
  <si>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</si>
  <si>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</si>
  <si>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</si>
  <si>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</si>
  <si>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</si>
  <si>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</si>
  <si>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</si>
  <si>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</si>
  <si>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</si>
  <si>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</si>
  <si>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</si>
  <si>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</si>
  <si>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</si>
  <si>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</si>
  <si>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</si>
  <si>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</si>
  <si>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</si>
  <si>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</si>
  <si>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</si>
  <si>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</si>
  <si>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</si>
  <si>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</si>
  <si>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</si>
  <si>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</si>
  <si>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</si>
  <si>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</si>
  <si>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</si>
  <si>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</si>
  <si>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</si>
  <si>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</si>
  <si>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</si>
  <si>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</si>
  <si>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</si>
  <si>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</si>
  <si>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</si>
  <si>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</si>
  <si>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</si>
  <si>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</si>
  <si>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</si>
  <si>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</si>
  <si>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</si>
  <si>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</si>
  <si>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</si>
  <si>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</si>
  <si>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</si>
  <si>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</si>
  <si>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</si>
  <si>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</si>
  <si>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</si>
  <si>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</si>
  <si>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</si>
  <si>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</si>
  <si>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</si>
  <si>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</si>
  <si>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</si>
  <si>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</si>
  <si>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</si>
  <si>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</si>
  <si>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</si>
  <si>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</si>
  <si>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</si>
  <si>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</si>
  <si>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</si>
  <si>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</si>
  <si>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</si>
  <si>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</si>
  <si>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</si>
  <si>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</si>
  <si>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</si>
  <si>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</si>
  <si>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</si>
  <si>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</si>
  <si>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</si>
  <si>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</si>
  <si>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</si>
  <si>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</si>
  <si>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</si>
  <si>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</si>
  <si>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</si>
  <si>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</si>
  <si>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</si>
  <si>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</si>
  <si>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</si>
  <si>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</si>
  <si>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</si>
  <si>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</si>
  <si>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</si>
  <si>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</si>
  <si>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</si>
  <si>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</si>
  <si>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</si>
  <si>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</si>
  <si>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</si>
  <si>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</si>
  <si>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</si>
  <si>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</si>
  <si>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</si>
  <si>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</si>
  <si>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</si>
  <si>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</si>
  <si>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</si>
  <si>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</si>
  <si>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</si>
  <si>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</si>
  <si>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</si>
  <si>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</si>
  <si>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</si>
  <si>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</si>
  <si>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</si>
  <si>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</si>
  <si>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</si>
  <si>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</si>
  <si>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</si>
  <si>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</si>
  <si>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</si>
  <si>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</si>
  <si>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</si>
  <si>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</si>
  <si>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</si>
  <si>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</si>
  <si>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</si>
  <si>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</si>
  <si>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</si>
  <si>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</si>
  <si>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</si>
  <si>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</si>
  <si>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</si>
  <si>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</si>
  <si>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</si>
  <si>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</si>
  <si>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</si>
  <si>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</si>
  <si>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</si>
  <si>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</si>
  <si>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</si>
  <si>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</si>
  <si>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</si>
  <si>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</si>
  <si>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</si>
  <si>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</si>
  <si>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</si>
  <si>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</si>
  <si>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</si>
  <si>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</si>
  <si>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</si>
  <si>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</si>
  <si>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</si>
  <si>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</si>
  <si>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</si>
  <si>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</si>
  <si>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</si>
  <si>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</si>
  <si>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</si>
  <si>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</si>
  <si>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</si>
  <si>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</si>
  <si>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</si>
  <si>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</si>
  <si>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</si>
  <si>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</si>
  <si>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</si>
  <si>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</si>
  <si>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</si>
  <si>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</si>
  <si>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</si>
  <si>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</si>
  <si>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</si>
  <si>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</si>
  <si>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</si>
  <si>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</si>
  <si>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</si>
  <si>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</si>
  <si>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</si>
  <si>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</si>
  <si>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</si>
  <si>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</si>
  <si>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</si>
  <si>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</si>
  <si>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</si>
  <si>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</si>
  <si>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</si>
  <si>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</si>
  <si>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</si>
  <si>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</si>
  <si>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</si>
  <si>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</si>
  <si>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</si>
  <si>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</si>
  <si>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</si>
  <si>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</si>
  <si>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</si>
  <si>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</si>
  <si>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</si>
  <si>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</si>
  <si>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</si>
  <si>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</si>
  <si>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</si>
  <si>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</si>
  <si>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</si>
  <si>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</si>
  <si>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</si>
  <si>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</si>
  <si>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</si>
  <si>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</si>
  <si>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</si>
  <si>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</si>
  <si>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</si>
  <si>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</si>
  <si>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</si>
  <si>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</si>
  <si>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</si>
  <si>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</si>
  <si>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</si>
  <si>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</si>
  <si>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</si>
  <si>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</si>
  <si>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</si>
  <si>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</si>
  <si>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</si>
  <si>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</si>
  <si>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</si>
  <si>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</si>
  <si>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</si>
  <si>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</si>
  <si>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</si>
  <si>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</si>
  <si>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</si>
  <si>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</si>
  <si>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</si>
  <si>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</si>
  <si>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</si>
  <si>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</si>
  <si>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</si>
  <si>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</si>
  <si>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</si>
  <si>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</si>
  <si>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</si>
  <si>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</si>
  <si>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</si>
  <si>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</si>
  <si>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</si>
  <si>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</si>
  <si>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</si>
  <si>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</si>
  <si>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</si>
  <si>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</si>
  <si>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</si>
  <si>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</si>
  <si>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</si>
  <si>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</si>
  <si>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</si>
  <si>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</si>
  <si>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</si>
  <si>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</si>
  <si>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</si>
  <si>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</si>
  <si>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</si>
  <si>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</si>
  <si>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</si>
  <si>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</si>
  <si>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</si>
  <si>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</si>
  <si>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</si>
  <si>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</si>
  <si>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</si>
  <si>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</si>
  <si>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</si>
  <si>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</si>
  <si>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</si>
  <si>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</si>
  <si>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</si>
  <si>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</si>
  <si>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</si>
  <si>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</si>
  <si>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</si>
  <si>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</si>
  <si>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</si>
  <si>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</si>
  <si>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</si>
  <si>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</si>
  <si>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</si>
  <si>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</si>
  <si>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</si>
  <si>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</si>
  <si>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</si>
  <si>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</si>
  <si>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</si>
  <si>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</si>
  <si>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</si>
  <si>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</si>
  <si>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</si>
  <si>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</si>
  <si>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</si>
  <si>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</si>
  <si>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</si>
  <si>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</si>
  <si>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</si>
  <si>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</si>
  <si>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</si>
  <si>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</si>
  <si>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</si>
  <si>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</si>
  <si>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</si>
  <si>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</si>
  <si>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</si>
  <si>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</si>
  <si>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</si>
  <si>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</si>
  <si>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</si>
  <si>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</si>
  <si>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</si>
  <si>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</si>
  <si>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</si>
  <si>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</si>
  <si>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</si>
  <si>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</si>
  <si>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</si>
  <si>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</si>
  <si>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</si>
  <si>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</si>
  <si>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</si>
  <si>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</si>
  <si>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</si>
  <si>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</si>
  <si>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</si>
  <si>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</si>
  <si>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</si>
  <si>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</si>
  <si>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</si>
  <si>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</si>
  <si>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</si>
  <si>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</si>
  <si>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</si>
  <si>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</si>
  <si>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</si>
  <si>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</si>
  <si>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</si>
  <si>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</si>
  <si>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</si>
  <si>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</si>
  <si>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</si>
  <si>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</si>
  <si>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</si>
  <si>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</si>
  <si>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</si>
  <si>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</si>
  <si>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</si>
  <si>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</si>
  <si>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</si>
  <si>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</si>
  <si>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</si>
  <si>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</si>
  <si>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</si>
  <si>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</si>
  <si>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</si>
  <si>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</si>
  <si>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</si>
  <si>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</si>
  <si>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</si>
  <si>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</si>
  <si>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</si>
  <si>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</si>
  <si>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</si>
  <si>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</si>
  <si>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</si>
  <si>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</si>
  <si>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</si>
  <si>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</si>
  <si>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</si>
  <si>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</si>
  <si>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</si>
  <si>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</si>
  <si>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</si>
  <si>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</si>
  <si>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</si>
  <si>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</si>
  <si>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</si>
  <si>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</si>
  <si>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</si>
  <si>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</si>
  <si>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</si>
  <si>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</si>
  <si>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</si>
  <si>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</si>
  <si>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</si>
  <si>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</si>
  <si>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</si>
  <si>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</si>
  <si>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</si>
  <si>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</si>
  <si>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</si>
  <si>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</si>
  <si>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</si>
  <si>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</si>
  <si>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</si>
  <si>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</si>
  <si>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</si>
  <si>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</si>
  <si>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</si>
  <si>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</si>
  <si>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</si>
  <si>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</si>
  <si>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</si>
  <si>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</si>
  <si>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</si>
  <si>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</si>
  <si>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</si>
  <si>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</si>
  <si>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</si>
  <si>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</si>
  <si>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</si>
  <si>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</si>
  <si>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</si>
  <si>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</si>
  <si>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</si>
  <si>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</si>
  <si>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</si>
  <si>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</si>
  <si>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</si>
  <si>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</si>
  <si>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</si>
  <si>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</si>
  <si>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</si>
  <si>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</si>
  <si>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</si>
  <si>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</si>
  <si>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</si>
  <si>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</si>
  <si>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</si>
  <si>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</si>
  <si>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</si>
  <si>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</si>
  <si>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</si>
  <si>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</si>
  <si>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</si>
  <si>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</si>
  <si>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</si>
  <si>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</si>
  <si>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</si>
  <si>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</si>
  <si>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</si>
  <si>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</si>
  <si>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</si>
  <si>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</si>
  <si>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</si>
  <si>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</si>
  <si>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</si>
  <si>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</si>
  <si>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</si>
  <si>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</si>
  <si>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</si>
  <si>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</si>
  <si>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</si>
  <si>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</si>
  <si>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</si>
  <si>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</si>
  <si>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</si>
  <si>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</si>
  <si>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</si>
  <si>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</si>
  <si>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</si>
  <si>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</si>
  <si>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</si>
  <si>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</si>
  <si>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</si>
  <si>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</si>
  <si>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</si>
  <si>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</si>
  <si>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</si>
  <si>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</si>
  <si>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</si>
  <si>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</si>
  <si>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</si>
  <si>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</si>
  <si>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</si>
  <si>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</si>
  <si>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</si>
  <si>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</si>
  <si>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</si>
  <si>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</si>
  <si>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</si>
  <si>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</si>
  <si>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</si>
  <si>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</si>
  <si>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</si>
  <si>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</si>
  <si>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</si>
  <si>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</si>
  <si>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</si>
  <si>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</si>
  <si>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</si>
  <si>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</si>
  <si>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</si>
  <si>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</si>
  <si>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</si>
  <si>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</si>
  <si>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</si>
  <si>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</si>
  <si>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</si>
  <si>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</si>
  <si>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</si>
  <si>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</si>
  <si>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</si>
  <si>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</si>
  <si>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</si>
  <si>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</si>
  <si>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</si>
  <si>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</si>
  <si>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</si>
  <si>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</si>
  <si>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</si>
  <si>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</si>
  <si>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</si>
  <si>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</si>
  <si>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</si>
  <si>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</si>
  <si>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</si>
  <si>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</si>
  <si>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</si>
  <si>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</si>
  <si>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</si>
  <si>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</si>
  <si>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</si>
  <si>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</si>
  <si>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</si>
  <si>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</si>
  <si>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</si>
  <si>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</si>
  <si>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</si>
  <si>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</si>
  <si>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</si>
  <si>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</si>
  <si>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</si>
  <si>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</si>
  <si>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</si>
  <si>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</si>
  <si>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</si>
  <si>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</si>
  <si>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</si>
  <si>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</si>
  <si>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</si>
  <si>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</si>
  <si>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</si>
  <si>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</si>
  <si>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</si>
  <si>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</si>
  <si>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</si>
  <si>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</si>
  <si>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</si>
  <si>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</si>
  <si>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</si>
  <si>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</si>
  <si>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</si>
  <si>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</si>
  <si>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</si>
  <si>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</si>
  <si>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</si>
  <si>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</si>
  <si>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</si>
  <si>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</si>
  <si>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</si>
  <si>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</si>
  <si>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</si>
  <si>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</si>
  <si>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</si>
  <si>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</si>
  <si>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</si>
  <si>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</si>
  <si>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</si>
  <si>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</si>
  <si>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</si>
  <si>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</si>
  <si>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</si>
  <si>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</si>
  <si>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</si>
  <si>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</si>
  <si>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</si>
  <si>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</si>
  <si>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</si>
  <si>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</si>
  <si>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</si>
  <si>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</si>
  <si>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</si>
  <si>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</si>
  <si>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</si>
  <si>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</si>
  <si>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</si>
  <si>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</si>
  <si>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</si>
  <si>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</si>
  <si>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</si>
  <si>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</si>
  <si>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</si>
  <si>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</si>
  <si>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</si>
  <si>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</si>
  <si>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</si>
  <si>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</si>
  <si>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</si>
  <si>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</si>
  <si>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</si>
  <si>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</si>
  <si>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</si>
  <si>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</si>
  <si>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</si>
  <si>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</si>
  <si>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</si>
  <si>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</si>
  <si>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</si>
  <si>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</si>
  <si>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</si>
  <si>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</si>
  <si>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</si>
  <si>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</si>
  <si>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</si>
  <si>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</si>
  <si>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</si>
  <si>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</si>
  <si>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</si>
  <si>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</si>
  <si>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</si>
  <si>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</si>
  <si>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</si>
  <si>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</si>
  <si>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</si>
  <si>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</si>
  <si>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</si>
  <si>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</si>
  <si>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</si>
  <si>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</si>
  <si>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</si>
  <si>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</si>
  <si>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</si>
  <si>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</si>
  <si>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</si>
  <si>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</si>
  <si>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</si>
  <si>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</si>
  <si>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</si>
  <si>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</si>
  <si>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</si>
  <si>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</si>
  <si>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</si>
  <si>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</si>
  <si>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</si>
  <si>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</si>
  <si>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</si>
  <si>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</si>
  <si>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</si>
  <si>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</si>
  <si>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</si>
  <si>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</si>
  <si>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</si>
  <si>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</si>
  <si>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</si>
  <si>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</si>
  <si>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</si>
  <si>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</si>
  <si>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</si>
  <si>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</si>
  <si>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</si>
  <si>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</si>
  <si>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</si>
  <si>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</si>
  <si>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</si>
  <si>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</si>
  <si>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</si>
  <si>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</si>
  <si>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</si>
  <si>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</si>
  <si>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</si>
  <si>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</si>
  <si>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</si>
  <si>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</si>
  <si>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</si>
  <si>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</si>
  <si>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</si>
  <si>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</si>
  <si>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</si>
  <si>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</si>
  <si>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</si>
  <si>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</si>
  <si>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</si>
  <si>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</si>
  <si>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</si>
  <si>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</si>
  <si>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</si>
  <si>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</si>
  <si>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</si>
  <si>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</si>
  <si>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</si>
  <si>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</si>
  <si>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</si>
  <si>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</si>
  <si>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</si>
  <si>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</si>
  <si>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</si>
  <si>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</si>
  <si>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</si>
  <si>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</si>
  <si>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</si>
  <si>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</si>
  <si>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</si>
  <si>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</si>
  <si>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</si>
  <si>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</si>
  <si>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</si>
  <si>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</si>
  <si>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</si>
  <si>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</si>
  <si>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</si>
  <si>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</si>
  <si>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</si>
  <si>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</si>
  <si>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</si>
  <si>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</si>
  <si>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</si>
  <si>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</si>
  <si>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</si>
  <si>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</si>
  <si>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</si>
  <si>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</si>
  <si>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</si>
  <si>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</si>
  <si>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</si>
  <si>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</si>
  <si>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</si>
  <si>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</si>
  <si>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</si>
  <si>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</si>
  <si>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</si>
  <si>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</si>
  <si>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</si>
  <si>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</si>
  <si>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</si>
  <si>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</si>
  <si>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</si>
  <si>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</si>
  <si>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</si>
  <si>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</si>
  <si>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</si>
  <si>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</si>
  <si>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</si>
  <si>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</si>
  <si>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</si>
  <si>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</si>
  <si>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</si>
  <si>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</si>
  <si>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</si>
  <si>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</si>
  <si>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</si>
  <si>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</si>
  <si>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</si>
  <si>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</si>
  <si>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</si>
  <si>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</si>
  <si>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</si>
  <si>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</si>
  <si>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</si>
  <si>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</si>
  <si>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</si>
  <si>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</si>
  <si>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</si>
  <si>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</si>
  <si>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</si>
  <si>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</si>
  <si>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</si>
  <si>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</si>
  <si>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</si>
  <si>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</si>
  <si>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</si>
  <si>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</si>
  <si>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</si>
  <si>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</si>
  <si>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</si>
  <si>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</si>
  <si>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</si>
  <si>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</si>
  <si>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</si>
  <si>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</si>
  <si>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</si>
  <si>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</si>
  <si>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</si>
  <si>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</si>
  <si>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</si>
  <si>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</si>
  <si>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</si>
  <si>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</si>
  <si>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</si>
  <si>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</si>
  <si>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</si>
  <si>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</si>
  <si>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</si>
  <si>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</si>
  <si>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</si>
  <si>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</si>
  <si>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</si>
  <si>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</si>
  <si>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</si>
  <si>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</si>
  <si>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</si>
  <si>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</si>
  <si>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</si>
  <si>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</si>
  <si>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</si>
  <si>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</si>
  <si>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</si>
  <si>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</si>
  <si>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</si>
  <si>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</si>
  <si>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</si>
  <si>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</si>
  <si>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</si>
  <si>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</si>
  <si>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</si>
  <si>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</si>
  <si>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</si>
  <si>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</si>
  <si>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</si>
  <si>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</si>
  <si>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</si>
  <si>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</si>
  <si>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</si>
  <si>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</si>
  <si>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</si>
  <si>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</si>
  <si>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</si>
  <si>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</si>
  <si>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</si>
  <si>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</si>
  <si>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</si>
  <si>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</si>
  <si>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</si>
  <si>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</si>
  <si>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</si>
  <si>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</si>
  <si>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</si>
  <si>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</si>
  <si>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</si>
  <si>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</si>
  <si>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</si>
  <si>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</si>
  <si>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</si>
  <si>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</si>
  <si>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</si>
  <si>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</si>
  <si>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</si>
  <si>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</si>
  <si>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</si>
  <si>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</si>
  <si>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</si>
  <si>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</si>
  <si>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</si>
  <si>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</si>
  <si>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</si>
  <si>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</si>
  <si>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</si>
  <si>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</si>
  <si>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</si>
  <si>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</si>
  <si>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</si>
  <si>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</si>
  <si>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</si>
  <si>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</si>
  <si>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</si>
  <si>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</si>
  <si>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</si>
  <si>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</si>
  <si>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</si>
  <si>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</si>
  <si>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</si>
  <si>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</si>
  <si>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</si>
  <si>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</si>
  <si>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</si>
  <si>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</si>
  <si>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</si>
  <si>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</si>
  <si>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</si>
  <si>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</si>
  <si>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</si>
  <si>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</si>
  <si>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</si>
  <si>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</si>
  <si>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</si>
  <si>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</si>
  <si>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</si>
  <si>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</si>
  <si>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</si>
  <si>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</si>
  <si>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</si>
  <si>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</si>
  <si>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</si>
  <si>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</si>
  <si>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</si>
  <si>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</si>
  <si>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</si>
  <si>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</si>
  <si>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</si>
  <si>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</si>
  <si>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</si>
  <si>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</si>
  <si>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</si>
  <si>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</si>
  <si>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</si>
  <si>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</si>
  <si>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</si>
  <si>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</si>
  <si>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</si>
  <si>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</si>
  <si>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</si>
  <si>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</si>
  <si>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</si>
  <si>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</si>
  <si>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</si>
  <si>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</si>
  <si>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</si>
  <si>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</si>
  <si>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</si>
  <si>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</si>
  <si>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</si>
  <si>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</si>
  <si>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</si>
  <si>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</si>
  <si>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</si>
  <si>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</si>
  <si>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</si>
  <si>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</si>
  <si>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</si>
  <si>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</si>
  <si>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</si>
  <si>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</si>
  <si>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</si>
  <si>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</si>
  <si>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</si>
  <si>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</si>
  <si>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</si>
  <si>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</si>
  <si>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</si>
  <si>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</si>
  <si>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</si>
  <si>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</si>
  <si>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</si>
  <si>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</si>
  <si>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</si>
  <si>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</si>
  <si>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</si>
  <si>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</si>
  <si>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</si>
  <si>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</si>
  <si>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</si>
  <si>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</si>
  <si>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</si>
  <si>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</si>
  <si>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</si>
  <si>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</si>
  <si>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</si>
  <si>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</si>
  <si>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</si>
  <si>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</si>
  <si>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</si>
  <si>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</si>
  <si>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</si>
  <si>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</si>
  <si>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</si>
  <si>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</si>
  <si>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</si>
  <si>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</si>
  <si>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</si>
  <si>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</si>
  <si>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</si>
  <si>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</si>
  <si>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</si>
  <si>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</si>
  <si>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</si>
  <si>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</si>
  <si>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</si>
  <si>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</si>
  <si>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</si>
  <si>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</si>
  <si>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</si>
  <si>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</si>
  <si>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</si>
  <si>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</si>
  <si>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</si>
  <si>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</si>
  <si>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</si>
  <si>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</si>
  <si>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</si>
  <si>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</si>
  <si>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</si>
  <si>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</si>
  <si>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</si>
  <si>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</si>
  <si>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</si>
  <si>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</si>
  <si>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</si>
  <si>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</si>
  <si>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</si>
  <si>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</si>
  <si>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</si>
  <si>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</si>
  <si>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</si>
  <si>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</si>
  <si>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</si>
  <si>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</si>
  <si>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</si>
  <si>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</si>
  <si>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</si>
  <si>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</si>
  <si>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</si>
  <si>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</si>
  <si>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</si>
  <si>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</si>
  <si>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</si>
  <si>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</si>
  <si>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</si>
  <si>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</si>
  <si>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</si>
  <si>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</si>
  <si>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</si>
  <si>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</si>
  <si>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</si>
  <si>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</si>
  <si>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</si>
  <si>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</si>
  <si>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</si>
  <si>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</si>
  <si>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</si>
  <si>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</si>
  <si>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</si>
  <si>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</si>
  <si>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</si>
  <si>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</si>
  <si>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</si>
  <si>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</si>
  <si>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</si>
  <si>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</si>
  <si>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</si>
  <si>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</si>
  <si>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</si>
  <si>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</si>
  <si>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</si>
  <si>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</si>
  <si>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</si>
  <si>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</si>
  <si>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</si>
  <si>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</si>
  <si>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</si>
  <si>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</si>
  <si>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</si>
  <si>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</si>
  <si>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</si>
  <si>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</si>
  <si>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</si>
  <si>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</si>
  <si>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</si>
  <si>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</si>
  <si>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</si>
  <si>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</si>
  <si>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</si>
  <si>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</si>
  <si>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</si>
  <si>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</si>
  <si>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</si>
  <si>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</si>
  <si>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</si>
  <si>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</si>
  <si>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</si>
  <si>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</si>
  <si>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</si>
  <si>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</si>
  <si>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</si>
  <si>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</si>
  <si>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</si>
  <si>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</si>
  <si>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</si>
  <si>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</si>
  <si>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</si>
  <si>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</si>
  <si>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</si>
  <si>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</si>
  <si>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</si>
  <si>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</si>
  <si>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</si>
  <si>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</si>
  <si>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</si>
  <si>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</si>
  <si>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</si>
  <si>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</si>
  <si>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</si>
  <si>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</si>
  <si>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</si>
  <si>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</si>
  <si>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</si>
  <si>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</si>
  <si>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</si>
  <si>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</si>
  <si>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</si>
  <si>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</si>
  <si>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</si>
  <si>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</si>
  <si>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</si>
  <si>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</si>
  <si>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</si>
  <si>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</si>
  <si>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</si>
  <si>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</si>
  <si>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</si>
  <si>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</si>
  <si>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</si>
  <si>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</si>
  <si>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</si>
  <si>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</si>
  <si>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</si>
  <si>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</si>
  <si>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</si>
  <si>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</si>
  <si>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</si>
  <si>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</si>
  <si>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</si>
  <si>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</si>
  <si>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</si>
  <si>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</si>
  <si>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</si>
  <si>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</si>
  <si>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</si>
  <si>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</si>
  <si>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</si>
  <si>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</si>
  <si>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</si>
  <si>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</si>
  <si>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</si>
  <si>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</si>
  <si>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</si>
  <si>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</si>
  <si>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</si>
  <si>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</si>
  <si>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</si>
  <si>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</si>
  <si>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</si>
  <si>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</si>
  <si>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</si>
  <si>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</si>
  <si>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</si>
  <si>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</si>
  <si>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</si>
  <si>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</si>
  <si>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</si>
  <si>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</si>
  <si>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</si>
  <si>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</si>
  <si>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</si>
  <si>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</si>
  <si>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</si>
  <si>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</si>
  <si>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</si>
  <si>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</si>
  <si>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</si>
  <si>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</si>
  <si>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</si>
  <si>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</si>
  <si>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</si>
  <si>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</si>
  <si>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</si>
  <si>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</si>
  <si>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</si>
  <si>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</si>
  <si>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</si>
  <si>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</si>
  <si>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</si>
  <si>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</si>
  <si>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</si>
  <si>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</si>
  <si>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</si>
  <si>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</si>
  <si>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</si>
  <si>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</si>
  <si>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</si>
  <si>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</si>
  <si>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</si>
  <si>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</si>
  <si>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</si>
  <si>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</si>
  <si>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</si>
  <si>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</si>
  <si>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</si>
  <si>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</si>
  <si>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</si>
  <si>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</si>
  <si>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</si>
  <si>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</si>
  <si>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</si>
  <si>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</si>
  <si>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</si>
  <si>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</si>
  <si>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</si>
  <si>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</si>
  <si>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</si>
  <si>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</si>
  <si>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</si>
  <si>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</si>
  <si>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</si>
  <si>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</si>
  <si>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</si>
  <si>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</si>
  <si>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</si>
  <si>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</si>
  <si>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</si>
  <si>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</si>
  <si>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</si>
  <si>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</si>
  <si>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</si>
  <si>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</si>
  <si>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</si>
  <si>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</si>
  <si>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</si>
  <si>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</si>
  <si>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</si>
  <si>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</si>
  <si>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</si>
  <si>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</si>
  <si>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</si>
  <si>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</si>
  <si>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</si>
  <si>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</si>
  <si>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</si>
  <si>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</si>
  <si>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</si>
  <si>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</si>
  <si>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</si>
  <si>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</si>
  <si>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</si>
  <si>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</si>
  <si>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</si>
  <si>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</si>
  <si>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</si>
  <si>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</si>
  <si>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</si>
  <si>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</si>
  <si>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</si>
  <si>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</si>
  <si>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</si>
  <si>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</si>
  <si>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</si>
  <si>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</si>
  <si>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</si>
  <si>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</si>
  <si>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</si>
  <si>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</si>
  <si>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</si>
  <si>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</si>
  <si>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</si>
  <si>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</si>
  <si>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</si>
  <si>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</si>
  <si>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</si>
  <si>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</si>
  <si>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</si>
  <si>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</si>
  <si>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</si>
  <si>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</si>
  <si>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</si>
  <si>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</si>
  <si>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</si>
  <si>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</si>
  <si>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</si>
  <si>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</si>
  <si>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</si>
  <si>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</si>
  <si>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</si>
  <si>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</si>
  <si>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</si>
  <si>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</si>
  <si>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</si>
  <si>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</si>
  <si>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</si>
  <si>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</si>
  <si>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</si>
  <si>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</si>
  <si>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</si>
  <si>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</si>
  <si>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</si>
  <si>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</si>
  <si>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</si>
  <si>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</si>
  <si>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</si>
  <si>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</si>
  <si>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</si>
  <si>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</si>
  <si>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</si>
  <si>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</si>
  <si>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</si>
  <si>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</si>
  <si>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</si>
  <si>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</si>
  <si>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</si>
  <si>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</si>
  <si>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</si>
  <si>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</si>
  <si>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</si>
  <si>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</si>
  <si>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</si>
  <si>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</si>
  <si>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</si>
  <si>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</si>
  <si>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</si>
  <si>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</si>
  <si>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</si>
  <si>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</si>
  <si>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</si>
  <si>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</si>
  <si>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</si>
  <si>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</si>
  <si>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</si>
  <si>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</si>
  <si>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</si>
  <si>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</si>
  <si>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</si>
  <si>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</si>
  <si>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</si>
  <si>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</si>
  <si>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</si>
  <si>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</si>
  <si>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</si>
  <si>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</si>
  <si>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</si>
  <si>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</si>
  <si>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</si>
  <si>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</si>
  <si>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</si>
  <si>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</si>
  <si>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</si>
  <si>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</si>
  <si>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</si>
  <si>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</si>
  <si>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</si>
  <si>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</si>
  <si>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</si>
  <si>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</si>
  <si>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</si>
  <si>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</si>
  <si>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</si>
  <si>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</si>
  <si>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</si>
  <si>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</si>
  <si>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</si>
  <si>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</si>
  <si>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</si>
  <si>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</si>
  <si>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</si>
  <si>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</si>
  <si>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</si>
  <si>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</si>
  <si>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</si>
  <si>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</si>
  <si>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</si>
  <si>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</si>
  <si>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</si>
  <si>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</si>
  <si>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</si>
  <si>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</si>
  <si>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</si>
  <si>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</si>
  <si>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</si>
  <si>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</si>
  <si>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</si>
  <si>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</si>
  <si>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</si>
  <si>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</si>
  <si>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</si>
  <si>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</si>
  <si>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</si>
  <si>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</si>
  <si>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</si>
  <si>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</si>
  <si>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</si>
  <si>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</si>
  <si>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</si>
  <si>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</si>
  <si>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</si>
  <si>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</si>
  <si>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</si>
  <si>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</si>
  <si>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</si>
  <si>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</si>
  <si>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</si>
  <si>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</si>
  <si>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</si>
  <si>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</si>
  <si>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</si>
  <si>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</si>
  <si>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</si>
  <si>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</si>
  <si>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</si>
  <si>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</si>
  <si>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</si>
  <si>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</si>
  <si>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</si>
  <si>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</si>
  <si>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</si>
  <si>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</si>
  <si>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</si>
  <si>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</si>
  <si>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</si>
  <si>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</si>
  <si>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</si>
  <si>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</si>
  <si>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</si>
  <si>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</si>
  <si>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</si>
  <si>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</si>
  <si>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</si>
  <si>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</si>
  <si>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</si>
  <si>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</si>
  <si>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</si>
  <si>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</si>
  <si>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</si>
  <si>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</si>
  <si>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</si>
  <si>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</si>
  <si>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</si>
  <si>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</si>
  <si>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</si>
  <si>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</si>
  <si>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</si>
  <si>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</si>
  <si>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</si>
  <si>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</si>
  <si>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</si>
  <si>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</si>
  <si>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</si>
  <si>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</si>
  <si>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</si>
  <si>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</si>
  <si>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</si>
  <si>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</si>
  <si>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</si>
  <si>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</si>
  <si>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</si>
  <si>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</si>
  <si>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</si>
  <si>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</si>
  <si>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</si>
  <si>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</si>
  <si>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</si>
  <si>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</si>
  <si>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</si>
  <si>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</si>
  <si>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</si>
  <si>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</si>
  <si>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</si>
  <si>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</si>
  <si>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</si>
  <si>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</si>
  <si>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</si>
  <si>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</si>
  <si>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</si>
  <si>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</si>
  <si>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</si>
  <si>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</si>
  <si>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</si>
  <si>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</si>
  <si>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</si>
  <si>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</si>
  <si>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</si>
  <si>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</si>
  <si>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</si>
  <si>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</si>
  <si>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</si>
  <si>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</si>
  <si>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</si>
  <si>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</si>
  <si>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</si>
  <si>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</si>
  <si>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</si>
  <si>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</si>
  <si>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</si>
  <si>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</si>
  <si>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</si>
  <si>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</si>
  <si>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</si>
  <si>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</si>
  <si>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</si>
  <si>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</si>
  <si>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</si>
  <si>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</si>
  <si>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</si>
  <si>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</si>
  <si>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</si>
  <si>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</si>
  <si>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</si>
  <si>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</si>
  <si>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</si>
  <si>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</si>
  <si>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</si>
  <si>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</si>
  <si>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</si>
  <si>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</si>
  <si>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</si>
  <si>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</si>
  <si>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</si>
  <si>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</si>
  <si>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</si>
  <si>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</si>
  <si>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</si>
  <si>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</si>
  <si>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</si>
  <si>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</si>
  <si>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</si>
  <si>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</si>
  <si>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</si>
  <si>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</si>
  <si>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</si>
  <si>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</si>
  <si>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</si>
  <si>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</si>
  <si>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</si>
  <si>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</si>
  <si>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</si>
  <si>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</si>
  <si>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</si>
  <si>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</si>
  <si>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</si>
  <si>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</si>
  <si>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</si>
  <si>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</si>
  <si>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</si>
  <si>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</si>
  <si>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</si>
  <si>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</si>
  <si>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</si>
  <si>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</si>
  <si>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</si>
  <si>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</si>
  <si>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</si>
  <si>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</si>
  <si>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</si>
  <si>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</si>
  <si>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</si>
  <si>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</si>
  <si>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</si>
  <si>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</si>
  <si>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</si>
  <si>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</si>
  <si>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</si>
  <si>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</si>
  <si>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</si>
  <si>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</si>
  <si>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</si>
  <si>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</si>
  <si>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</si>
  <si>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</si>
  <si>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</si>
  <si>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</si>
  <si>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</si>
  <si>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</si>
  <si>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</si>
  <si>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</si>
  <si>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</si>
  <si>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</si>
  <si>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</si>
  <si>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</si>
  <si>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</si>
  <si>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</si>
  <si>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</si>
  <si>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</si>
  <si>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</si>
  <si>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</si>
  <si>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</si>
  <si>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</si>
  <si>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</si>
  <si>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</si>
  <si>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</si>
  <si>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</si>
  <si>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</si>
  <si>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</si>
  <si>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</si>
  <si>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</si>
  <si>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</si>
  <si>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</si>
  <si>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</si>
  <si>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</si>
  <si>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</si>
  <si>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</si>
  <si>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</si>
  <si>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</si>
  <si>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</si>
  <si>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</si>
  <si>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</si>
  <si>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</si>
  <si>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</si>
  <si>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</si>
  <si>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</si>
  <si>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</si>
  <si>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</si>
  <si>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</si>
  <si>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</si>
  <si>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</si>
  <si>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</si>
  <si>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</si>
  <si>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</si>
  <si>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</si>
  <si>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</si>
  <si>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</si>
  <si>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</si>
  <si>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</si>
  <si>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</si>
  <si>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</si>
  <si>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</si>
  <si>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</si>
  <si>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</si>
  <si>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</si>
  <si>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</si>
  <si>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</si>
  <si>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</si>
  <si>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</si>
  <si>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</si>
  <si>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</si>
  <si>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</si>
  <si>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</si>
  <si>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</si>
  <si>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</si>
  <si>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</si>
  <si>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</si>
  <si>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</si>
  <si>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</si>
  <si>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</si>
  <si>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</si>
  <si>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</si>
  <si>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</si>
  <si>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</si>
  <si>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</si>
  <si>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</si>
  <si>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</si>
  <si>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</si>
  <si>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</si>
  <si>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</si>
  <si>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</si>
  <si>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</si>
  <si>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</si>
  <si>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</si>
  <si>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</si>
  <si>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</si>
  <si>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</si>
  <si>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</si>
  <si>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</si>
  <si>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</si>
  <si>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</si>
  <si>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</si>
  <si>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</si>
  <si>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</si>
  <si>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</si>
  <si>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</si>
  <si>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</si>
  <si>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</si>
  <si>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</si>
  <si>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</si>
  <si>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</si>
  <si>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</si>
  <si>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</si>
  <si>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</si>
  <si>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</si>
  <si>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</si>
  <si>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</si>
  <si>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</si>
  <si>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</si>
  <si>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</si>
  <si>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</si>
  <si>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</si>
  <si>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</si>
  <si>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</si>
  <si>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</si>
  <si>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</si>
  <si>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</si>
  <si>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</si>
  <si>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</si>
  <si>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</si>
  <si>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</si>
  <si>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</si>
  <si>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</si>
  <si>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</si>
  <si>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</si>
  <si>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</si>
  <si>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</si>
  <si>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</si>
  <si>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</si>
  <si>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</si>
  <si>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</si>
  <si>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</si>
  <si>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</si>
  <si>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</si>
  <si>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</si>
  <si>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</si>
  <si>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</si>
  <si>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</si>
  <si>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</si>
  <si>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</si>
  <si>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</si>
  <si>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</si>
  <si>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</si>
  <si>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</si>
  <si>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</si>
  <si>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</si>
  <si>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</si>
  <si>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</si>
  <si>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</si>
  <si>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</si>
  <si>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</si>
  <si>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</si>
  <si>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</si>
  <si>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</si>
  <si>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</si>
  <si>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</si>
  <si>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</si>
  <si>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</si>
  <si>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</si>
  <si>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</si>
  <si>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</si>
  <si>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</si>
  <si>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</si>
  <si>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</si>
  <si>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</si>
  <si>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</si>
  <si>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</si>
  <si>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</si>
  <si>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</si>
  <si>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</si>
  <si>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</si>
  <si>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</si>
  <si>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</si>
  <si>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</si>
  <si>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</si>
  <si>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</si>
  <si>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</si>
  <si>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</si>
  <si>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</si>
  <si>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</si>
  <si>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</si>
  <si>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</si>
  <si>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</si>
  <si>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</si>
  <si>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</si>
  <si>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</si>
  <si>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</si>
  <si>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</si>
  <si>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</si>
  <si>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</si>
  <si>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</si>
  <si>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</si>
  <si>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</si>
  <si>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</si>
  <si>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</si>
  <si>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</si>
  <si>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</si>
  <si>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</si>
  <si>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</si>
  <si>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</si>
  <si>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</si>
  <si>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</si>
  <si>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</si>
  <si>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</si>
  <si>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</si>
  <si>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</si>
  <si>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</si>
  <si>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</si>
  <si>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</si>
  <si>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</si>
  <si>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</si>
  <si>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</si>
  <si>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</si>
  <si>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</si>
  <si>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</si>
  <si>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</si>
  <si>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</si>
  <si>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</si>
  <si>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</si>
  <si>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</si>
  <si>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</si>
  <si>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</si>
  <si>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</si>
  <si>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</si>
  <si>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</si>
  <si>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</si>
  <si>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</si>
  <si>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</si>
  <si>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</si>
  <si>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</si>
  <si>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</si>
  <si>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</si>
  <si>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</si>
  <si>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</si>
  <si>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</si>
  <si>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</si>
  <si>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</si>
  <si>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</si>
  <si>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</si>
  <si>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</si>
  <si>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</si>
  <si>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</si>
  <si>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</si>
  <si>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</si>
  <si>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</si>
  <si>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</si>
  <si>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</si>
  <si>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</si>
  <si>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</si>
  <si>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</si>
  <si>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</si>
  <si>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</si>
  <si>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</si>
  <si>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</si>
  <si>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</si>
  <si>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</si>
  <si>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</si>
  <si>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</si>
  <si>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</si>
  <si>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</si>
  <si>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</si>
  <si>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</si>
  <si>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</si>
  <si>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</si>
  <si>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</si>
  <si>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</si>
  <si>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</si>
  <si>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</si>
  <si>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</si>
  <si>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</si>
  <si>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</si>
  <si>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</si>
  <si>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</si>
  <si>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</si>
  <si>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</si>
  <si>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</si>
  <si>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</si>
  <si>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</si>
  <si>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</si>
  <si>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</si>
  <si>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</si>
  <si>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</si>
  <si>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</si>
  <si>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</si>
  <si>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</si>
  <si>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</si>
  <si>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</si>
  <si>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</si>
  <si>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</si>
  <si>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</si>
  <si>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</si>
  <si>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</si>
  <si>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</si>
  <si>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</si>
  <si>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</si>
  <si>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</si>
  <si>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</si>
  <si>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</si>
  <si>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</si>
  <si>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</si>
  <si>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</si>
  <si>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</si>
  <si>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</si>
  <si>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</si>
  <si>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</si>
  <si>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</si>
  <si>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</si>
  <si>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</si>
  <si>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</si>
  <si>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</si>
  <si>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</si>
  <si>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</si>
  <si>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</si>
  <si>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</si>
  <si>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</si>
  <si>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</si>
  <si>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</si>
  <si>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</si>
  <si>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</si>
  <si>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</si>
  <si>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</si>
  <si>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</si>
  <si>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</si>
  <si>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</si>
  <si>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</si>
  <si>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</si>
  <si>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</si>
  <si>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</si>
  <si>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</si>
  <si>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</si>
  <si>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</si>
  <si>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</si>
  <si>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</si>
  <si>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</si>
  <si>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</si>
  <si>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</si>
  <si>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</si>
  <si>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</si>
  <si>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</si>
  <si>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</si>
  <si>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</si>
  <si>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</si>
  <si>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</si>
  <si>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</si>
  <si>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</si>
  <si>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</si>
  <si>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</si>
  <si>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</si>
  <si>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</si>
  <si>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</si>
  <si>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</si>
  <si>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</si>
  <si>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</si>
  <si>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</si>
  <si>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</si>
  <si>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</si>
  <si>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</si>
  <si>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</si>
  <si>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</si>
  <si>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</si>
  <si>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</si>
  <si>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</si>
  <si>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</si>
  <si>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</si>
  <si>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</si>
  <si>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</si>
  <si>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</si>
  <si>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</si>
  <si>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</si>
  <si>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</si>
  <si>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</si>
  <si>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</si>
  <si>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</si>
  <si>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</si>
  <si>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</si>
  <si>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</si>
  <si>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</si>
  <si>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</si>
  <si>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</si>
  <si>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</si>
  <si>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</si>
  <si>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</si>
  <si>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</si>
  <si>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</si>
  <si>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</si>
  <si>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</si>
  <si>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</si>
  <si>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</si>
  <si>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</si>
  <si>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</si>
  <si>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</si>
  <si>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</si>
  <si>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</si>
  <si>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</si>
  <si>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</si>
  <si>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</si>
  <si>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</si>
  <si>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</si>
  <si>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</si>
  <si>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</si>
  <si>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</si>
  <si>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</si>
  <si>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</si>
  <si>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</si>
  <si>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</si>
  <si>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</si>
  <si>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</si>
  <si>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</si>
  <si>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</si>
  <si>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</si>
  <si>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</si>
  <si>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</si>
  <si>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</si>
  <si>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</si>
  <si>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</si>
  <si>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</si>
  <si>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</si>
  <si>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</si>
  <si>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</si>
  <si>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</si>
  <si>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</si>
  <si>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</si>
  <si>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</si>
  <si>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</si>
  <si>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</si>
  <si>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</si>
  <si>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</si>
  <si>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</si>
  <si>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</si>
  <si>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</si>
  <si>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</si>
  <si>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</si>
  <si>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</si>
  <si>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</si>
  <si>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</si>
  <si>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</si>
  <si>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</si>
  <si>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</si>
  <si>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</si>
  <si>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</si>
  <si>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</si>
  <si>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</si>
  <si>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</si>
  <si>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</si>
  <si>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</si>
  <si>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</si>
  <si>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</si>
  <si>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</si>
  <si>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</si>
  <si>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</si>
  <si>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</si>
  <si>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</si>
  <si>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</si>
  <si>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</si>
  <si>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</si>
  <si>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</si>
  <si>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</si>
  <si>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</si>
  <si>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</si>
  <si>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</si>
  <si>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</si>
  <si>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</si>
  <si>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</si>
  <si>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</si>
  <si>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</si>
  <si>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</si>
  <si>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</si>
  <si>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</si>
  <si>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</si>
  <si>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</si>
  <si>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</si>
  <si>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</si>
  <si>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</si>
  <si>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</si>
  <si>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</si>
  <si>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</si>
  <si>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</si>
  <si>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</si>
  <si>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</si>
  <si>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</si>
  <si>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</si>
  <si>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</si>
  <si>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</si>
  <si>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</si>
  <si>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</si>
  <si>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</si>
  <si>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</si>
  <si>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</si>
  <si>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</si>
  <si>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</si>
  <si>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</si>
  <si>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</si>
  <si>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</si>
  <si>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</si>
  <si>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</si>
  <si>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</si>
  <si>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</si>
  <si>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</si>
  <si>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</si>
  <si>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</si>
  <si>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</si>
  <si>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</si>
  <si>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</si>
  <si>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</si>
  <si>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</si>
  <si>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</si>
  <si>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</si>
  <si>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</si>
  <si>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</si>
  <si>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</si>
  <si>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</si>
  <si>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</si>
  <si>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</si>
  <si>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</si>
  <si>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</si>
  <si>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</si>
  <si>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</si>
  <si>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</si>
  <si>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</si>
  <si>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</si>
  <si>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</si>
  <si>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</si>
  <si>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</si>
  <si>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</si>
  <si>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</si>
  <si>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</si>
  <si>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</si>
  <si>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</si>
  <si>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</si>
  <si>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</si>
  <si>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</si>
  <si>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</si>
  <si>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</si>
  <si>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</si>
  <si>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</si>
  <si>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</si>
  <si>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</si>
  <si>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</si>
  <si>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</si>
  <si>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</si>
  <si>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</si>
  <si>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</si>
  <si>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</si>
  <si>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</si>
  <si>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</si>
  <si>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</si>
  <si>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</si>
  <si>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</si>
  <si>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</si>
  <si>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</si>
  <si>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</si>
  <si>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</si>
  <si>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</si>
  <si>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</si>
  <si>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</si>
  <si>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</si>
  <si>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</si>
  <si>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</si>
  <si>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</si>
  <si>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</si>
  <si>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</si>
  <si>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</si>
  <si>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</si>
  <si>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</si>
  <si>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</si>
  <si>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</si>
  <si>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</si>
  <si>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</si>
  <si>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</si>
  <si>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</si>
  <si>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</si>
  <si>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</si>
  <si>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</si>
  <si>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</si>
  <si>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</si>
  <si>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</si>
  <si>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</si>
  <si>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</si>
  <si>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</si>
  <si>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</si>
  <si>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</si>
  <si>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</si>
  <si>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</si>
  <si>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</si>
  <si>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</si>
  <si>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</si>
  <si>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</si>
  <si>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</si>
  <si>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</si>
  <si>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</si>
  <si>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</si>
  <si>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</si>
  <si>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</si>
  <si>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</si>
  <si>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</si>
  <si>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</si>
  <si>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</si>
  <si>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</si>
  <si>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</si>
  <si>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</si>
  <si>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</si>
  <si>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</si>
  <si>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</si>
  <si>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</si>
  <si>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</si>
  <si>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</si>
  <si>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</si>
  <si>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</si>
  <si>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</si>
  <si>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</si>
  <si>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</si>
  <si>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</si>
  <si>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</si>
  <si>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</si>
  <si>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</si>
  <si>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</si>
  <si>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</si>
  <si>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</si>
  <si>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</si>
  <si>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</si>
  <si>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</si>
  <si>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</si>
  <si>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</si>
  <si>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</si>
  <si>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</si>
  <si>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</si>
  <si>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</si>
  <si>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</si>
  <si>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</si>
  <si>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</si>
  <si>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</si>
  <si>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</si>
  <si>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</si>
  <si>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</si>
  <si>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</si>
  <si>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</si>
  <si>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</si>
  <si>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</si>
  <si>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</si>
  <si>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</si>
  <si>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</si>
  <si>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</si>
  <si>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</si>
  <si>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</si>
  <si>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</si>
  <si>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</si>
  <si>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</si>
  <si>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</si>
  <si>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</si>
  <si>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</si>
  <si>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</si>
  <si>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</si>
  <si>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</si>
  <si>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</si>
  <si>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</si>
  <si>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</si>
  <si>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</si>
  <si>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</si>
  <si>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</si>
  <si>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</si>
  <si>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</si>
  <si>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</si>
  <si>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</si>
  <si>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</si>
  <si>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</si>
  <si>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</si>
  <si>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</si>
  <si>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</si>
  <si>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</si>
  <si>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</si>
  <si>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</si>
  <si>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</si>
  <si>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</si>
  <si>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</si>
  <si>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</si>
  <si>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</si>
  <si>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</si>
  <si>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</si>
  <si>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</si>
  <si>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</si>
  <si>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</si>
  <si>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</si>
  <si>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</si>
  <si>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</si>
  <si>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</si>
  <si>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</si>
  <si>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</si>
  <si>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</si>
  <si>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</si>
  <si>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</si>
  <si>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</si>
  <si>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</si>
  <si>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</si>
  <si>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</si>
  <si>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</si>
  <si>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</si>
  <si>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</si>
  <si>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</si>
  <si>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</si>
  <si>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</si>
  <si>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</si>
  <si>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</si>
  <si>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</si>
  <si>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</si>
  <si>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</si>
  <si>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</si>
  <si>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</si>
  <si>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</si>
  <si>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</si>
  <si>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</si>
  <si>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</si>
  <si>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</si>
  <si>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</si>
  <si>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</si>
  <si>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</si>
  <si>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</si>
  <si>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</si>
  <si>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</si>
  <si>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</si>
  <si>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</si>
  <si>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</si>
  <si>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</si>
  <si>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</si>
  <si>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</si>
  <si>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</si>
  <si>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</si>
  <si>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</si>
  <si>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</si>
  <si>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</si>
  <si>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</si>
  <si>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</si>
  <si>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</si>
  <si>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</si>
  <si>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</si>
  <si>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</si>
  <si>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</si>
  <si>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</si>
  <si>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</si>
  <si>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</si>
  <si>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</si>
  <si>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</si>
  <si>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</si>
  <si>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</si>
  <si>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</si>
  <si>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</si>
  <si>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</si>
  <si>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</si>
  <si>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</si>
  <si>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</si>
  <si>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</si>
  <si>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</si>
  <si>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</si>
  <si>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</si>
  <si>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</si>
  <si>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</si>
  <si>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</si>
  <si>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</si>
  <si>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</si>
  <si>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</si>
  <si>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</si>
  <si>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</si>
  <si>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</si>
  <si>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</si>
  <si>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</si>
  <si>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</si>
  <si>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</si>
  <si>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</si>
  <si>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</si>
  <si>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</si>
  <si>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</si>
  <si>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</si>
  <si>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</si>
  <si>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</si>
  <si>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</si>
  <si>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</si>
  <si>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</si>
  <si>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</si>
  <si>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</si>
  <si>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</si>
  <si>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</si>
  <si>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</si>
  <si>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</si>
  <si>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</si>
  <si>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</si>
  <si>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</si>
  <si>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</si>
  <si>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</si>
  <si>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</si>
  <si>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</si>
  <si>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</si>
  <si>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</si>
  <si>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</si>
  <si>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</si>
  <si>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</si>
  <si>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</si>
  <si>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</si>
  <si>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</si>
  <si>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</si>
  <si>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</si>
  <si>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</si>
  <si>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</si>
  <si>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</si>
  <si>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</si>
  <si>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</si>
  <si>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</si>
  <si>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</si>
  <si>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</si>
  <si>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</si>
  <si>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</si>
  <si>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</si>
  <si>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</si>
  <si>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</si>
  <si>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</si>
  <si>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</si>
  <si>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</si>
  <si>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</si>
  <si>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</si>
  <si>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</si>
  <si>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</si>
  <si>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</si>
  <si>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</si>
  <si>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</si>
  <si>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</si>
  <si>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</si>
  <si>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</si>
  <si>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</si>
  <si>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</si>
  <si>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</si>
  <si>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</si>
  <si>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</si>
  <si>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</si>
  <si>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</si>
  <si>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</si>
  <si>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</si>
  <si>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</si>
  <si>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</si>
  <si>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</si>
  <si>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</si>
  <si>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</si>
  <si>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</si>
  <si>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</si>
  <si>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</si>
  <si>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</si>
  <si>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</si>
  <si>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</si>
  <si>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</si>
  <si>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</si>
  <si>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</si>
  <si>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</si>
  <si>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</si>
  <si>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</si>
  <si>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</si>
  <si>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</si>
  <si>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</si>
  <si>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</si>
  <si>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</si>
  <si>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</si>
  <si>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</si>
  <si>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</si>
  <si>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</si>
  <si>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</si>
  <si>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</si>
  <si>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</si>
  <si>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</si>
  <si>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</si>
  <si>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</si>
  <si>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</si>
  <si>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</si>
  <si>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</si>
  <si>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</si>
  <si>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</si>
  <si>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</si>
  <si>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</si>
  <si>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</si>
  <si>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</si>
  <si>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</si>
  <si>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</si>
  <si>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</si>
  <si>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</si>
  <si>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</si>
  <si>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</si>
  <si>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</si>
  <si>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</si>
  <si>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</si>
  <si>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</si>
  <si>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</si>
  <si>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</si>
  <si>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</si>
  <si>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</si>
  <si>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</si>
  <si>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</si>
  <si>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</si>
  <si>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</si>
  <si>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</si>
  <si>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</si>
  <si>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</si>
  <si>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</si>
  <si>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</si>
  <si>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</si>
  <si>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</si>
  <si>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</si>
  <si>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</si>
  <si>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</si>
  <si>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</si>
  <si>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</si>
  <si>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</si>
  <si>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</si>
  <si>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</si>
  <si>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</si>
  <si>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</si>
  <si>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</si>
  <si>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</si>
  <si>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</si>
  <si>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</si>
  <si>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</si>
  <si>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</si>
  <si>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</si>
  <si>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</si>
  <si>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</si>
  <si>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</si>
  <si>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</si>
  <si>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</si>
  <si>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</si>
  <si>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</si>
  <si>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</si>
  <si>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</si>
  <si>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</si>
  <si>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</si>
  <si>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</si>
  <si>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</si>
  <si>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</si>
  <si>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</si>
  <si>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</si>
  <si>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</si>
  <si>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</si>
  <si>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</si>
  <si>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</si>
  <si>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</si>
  <si>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</si>
  <si>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</si>
  <si>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</si>
  <si>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</si>
  <si>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</si>
  <si>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</si>
  <si>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</si>
  <si>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</si>
  <si>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</si>
  <si>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</si>
  <si>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</si>
  <si>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</si>
  <si>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</si>
  <si>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</si>
  <si>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</si>
  <si>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</si>
  <si>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</si>
  <si>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</si>
  <si>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</si>
  <si>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</si>
  <si>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</si>
  <si>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</si>
  <si>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</si>
  <si>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</si>
  <si>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</si>
  <si>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</si>
  <si>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</si>
  <si>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</si>
  <si>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</si>
  <si>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</si>
  <si>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</si>
  <si>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</si>
  <si>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</si>
  <si>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</si>
  <si>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</si>
  <si>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</si>
  <si>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</si>
  <si>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</si>
  <si>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</si>
  <si>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</si>
  <si>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</si>
  <si>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</si>
  <si>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</si>
  <si>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</si>
  <si>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</si>
  <si>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</si>
  <si>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</si>
  <si>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</si>
  <si>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</si>
  <si>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</si>
  <si>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</si>
  <si>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</si>
  <si>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</si>
  <si>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</si>
  <si>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</si>
  <si>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</si>
  <si>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</si>
  <si>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</si>
  <si>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</si>
  <si>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</si>
  <si>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</si>
  <si>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</si>
  <si>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</si>
  <si>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</si>
  <si>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</si>
  <si>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</si>
  <si>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</si>
  <si>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</si>
  <si>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</si>
  <si>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</si>
  <si>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</si>
  <si>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</si>
  <si>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</si>
  <si>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</si>
  <si>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</si>
  <si>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</si>
  <si>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</si>
  <si>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</si>
  <si>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</si>
  <si>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</si>
  <si>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</si>
  <si>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</si>
  <si>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</si>
  <si>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</si>
  <si>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</si>
  <si>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</si>
  <si>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</si>
  <si>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</si>
  <si>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</si>
  <si>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</si>
  <si>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</si>
  <si>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</si>
  <si>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</si>
  <si>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</si>
  <si>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</si>
  <si>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</si>
  <si>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</si>
  <si>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</si>
  <si>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</si>
  <si>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</si>
  <si>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</si>
  <si>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</si>
  <si>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</si>
  <si>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</si>
  <si>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</si>
  <si>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</si>
  <si>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</si>
  <si>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</si>
  <si>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</si>
  <si>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</si>
  <si>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</si>
  <si>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</si>
  <si>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</si>
  <si>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</si>
  <si>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</si>
  <si>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</si>
  <si>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</si>
  <si>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</si>
  <si>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</si>
  <si>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</si>
  <si>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</si>
  <si>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</si>
  <si>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</si>
  <si>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</si>
  <si>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</si>
  <si>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</si>
  <si>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</si>
  <si>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</si>
  <si>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</si>
  <si>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</si>
  <si>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</si>
  <si>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</si>
  <si>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</si>
  <si>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</si>
  <si>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</si>
  <si>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</si>
  <si>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</si>
  <si>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</si>
  <si>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</si>
  <si>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</si>
  <si>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</si>
  <si>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</si>
  <si>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</si>
  <si>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</si>
  <si>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</si>
  <si>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</si>
  <si>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</si>
  <si>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</si>
  <si>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</si>
  <si>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</si>
  <si>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</si>
  <si>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</si>
  <si>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</si>
  <si>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</si>
  <si>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</si>
  <si>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</si>
  <si>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</si>
  <si>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</si>
  <si>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</si>
  <si>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</si>
  <si>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</si>
  <si>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</si>
  <si>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</si>
  <si>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</si>
  <si>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</si>
  <si>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</si>
  <si>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</si>
  <si>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</si>
  <si>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</si>
  <si>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</si>
  <si>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</si>
  <si>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</si>
  <si>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</si>
  <si>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</si>
  <si>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</si>
  <si>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</si>
  <si>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</si>
  <si>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</si>
  <si>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</si>
  <si>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</si>
  <si>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</si>
  <si>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</si>
  <si>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</si>
  <si>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</si>
  <si>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</si>
  <si>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</si>
  <si>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</si>
  <si>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</si>
  <si>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</si>
  <si>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</si>
  <si>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</si>
  <si>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</si>
  <si>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</si>
  <si>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</si>
  <si>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</si>
  <si>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</si>
  <si>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</si>
  <si>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</si>
  <si>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</si>
  <si>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</si>
  <si>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</si>
  <si>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</si>
  <si>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</si>
  <si>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</si>
  <si>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</si>
  <si>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</si>
  <si>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</si>
  <si>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</si>
  <si>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</si>
  <si>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</si>
  <si>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</si>
  <si>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</si>
  <si>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</si>
  <si>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</si>
  <si>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</si>
  <si>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</si>
  <si>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</si>
  <si>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</si>
  <si>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</si>
  <si>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</si>
  <si>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</si>
  <si>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</si>
  <si>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</si>
  <si>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</si>
  <si>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</si>
  <si>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</si>
  <si>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</si>
  <si>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</si>
  <si>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</si>
  <si>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</si>
  <si>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</si>
  <si>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</si>
  <si>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</si>
  <si>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</si>
  <si>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</si>
  <si>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</si>
  <si>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</si>
  <si>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</si>
  <si>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</si>
  <si>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</si>
  <si>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</si>
  <si>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</si>
  <si>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</si>
  <si>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</si>
  <si>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</si>
  <si>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</si>
  <si>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</si>
  <si>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</si>
  <si>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</si>
  <si>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</si>
  <si>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</si>
  <si>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</si>
  <si>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</si>
  <si>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</si>
  <si>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</si>
  <si>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</si>
  <si>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</si>
  <si>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</si>
  <si>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</si>
  <si>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</si>
  <si>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</si>
  <si>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</si>
  <si>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</si>
  <si>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</si>
  <si>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</si>
  <si>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</si>
  <si>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</si>
  <si>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</si>
  <si>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</si>
  <si>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</si>
  <si>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</si>
  <si>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</si>
  <si>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</si>
  <si>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</si>
  <si>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</si>
  <si>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</si>
  <si>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</si>
  <si>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</si>
  <si>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</si>
  <si>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</si>
  <si>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</si>
  <si>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</si>
  <si>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</si>
  <si>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</si>
  <si>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</si>
  <si>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</si>
  <si>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</si>
  <si>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</si>
  <si>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</si>
  <si>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</si>
  <si>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</si>
  <si>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</si>
  <si>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</si>
  <si>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</si>
  <si>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</si>
  <si>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</si>
  <si>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</si>
  <si>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</si>
  <si>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</si>
  <si>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</si>
  <si>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</si>
  <si>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</si>
  <si>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</si>
  <si>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</si>
  <si>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</si>
  <si>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</si>
  <si>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</si>
  <si>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</si>
  <si>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</si>
  <si>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</si>
  <si>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</si>
  <si>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</si>
  <si>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</si>
  <si>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</si>
  <si>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</si>
  <si>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</si>
  <si>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</si>
  <si>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</si>
  <si>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</si>
  <si>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</si>
  <si>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</si>
  <si>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</si>
  <si>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</si>
  <si>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</si>
  <si>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</si>
  <si>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</si>
  <si>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</si>
  <si>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</si>
  <si>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</si>
  <si>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</si>
  <si>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</si>
  <si>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</si>
  <si>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</si>
  <si>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</si>
  <si>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</si>
  <si>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</si>
  <si>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</si>
  <si>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</si>
  <si>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</si>
  <si>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</si>
  <si>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</si>
  <si>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</si>
  <si>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</si>
  <si>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</si>
  <si>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</si>
  <si>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</si>
  <si>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</si>
  <si>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</si>
  <si>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</si>
  <si>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</si>
  <si>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</si>
  <si>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</si>
  <si>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</si>
  <si>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</si>
  <si>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</si>
  <si>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</si>
  <si>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</si>
  <si>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</si>
  <si>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</si>
  <si>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</si>
  <si>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</si>
  <si>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</si>
  <si>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</si>
  <si>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</si>
  <si>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</si>
  <si>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</si>
  <si>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</si>
  <si>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</si>
  <si>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</si>
  <si>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</si>
  <si>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</si>
  <si>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</si>
  <si>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</si>
  <si>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</si>
  <si>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</si>
  <si>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</si>
  <si>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</si>
  <si>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</si>
  <si>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</si>
  <si>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</si>
  <si>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</si>
  <si>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</si>
  <si>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</si>
  <si>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</si>
  <si>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</si>
  <si>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</si>
  <si>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</si>
  <si>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</si>
  <si>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</si>
  <si>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</si>
  <si>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</si>
  <si>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</si>
  <si>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</si>
  <si>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</si>
  <si>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</si>
  <si>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</si>
  <si>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</si>
  <si>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</si>
  <si>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</si>
  <si>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</si>
  <si>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</si>
  <si>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</si>
  <si>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</si>
  <si>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</si>
  <si>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</si>
  <si>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</si>
  <si>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</si>
  <si>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</si>
  <si>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</si>
  <si>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</si>
  <si>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</si>
  <si>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</si>
  <si>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</si>
  <si>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</si>
  <si>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</si>
  <si>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</si>
  <si>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</si>
  <si>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</si>
  <si>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</si>
  <si>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</si>
  <si>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</si>
  <si>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</si>
  <si>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</si>
  <si>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</si>
  <si>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</si>
  <si>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</si>
  <si>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</si>
  <si>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</si>
  <si>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</si>
  <si>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</si>
  <si>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</si>
  <si>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</si>
  <si>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</si>
  <si>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</si>
  <si>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</si>
  <si>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</si>
  <si>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</si>
  <si>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</si>
  <si>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</si>
  <si>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</si>
  <si>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</si>
  <si>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</si>
  <si>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</si>
  <si>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</si>
  <si>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</si>
  <si>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</si>
  <si>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</si>
  <si>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</si>
  <si>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</si>
  <si>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</si>
  <si>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</si>
  <si>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</si>
  <si>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</si>
  <si>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</si>
  <si>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</si>
  <si>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</si>
  <si>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</si>
  <si>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</si>
  <si>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</si>
  <si>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</si>
  <si>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</si>
  <si>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</si>
  <si>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</si>
  <si>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</si>
  <si>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</si>
  <si>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</si>
  <si>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</si>
  <si>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</si>
  <si>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</si>
  <si>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</si>
  <si>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</si>
  <si>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</si>
  <si>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</si>
  <si>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</si>
  <si>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</si>
  <si>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</si>
  <si>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</si>
  <si>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</si>
  <si>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</si>
  <si>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</si>
  <si>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</si>
  <si>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</si>
  <si>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</si>
  <si>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</si>
  <si>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</si>
  <si>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</si>
  <si>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</si>
  <si>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</si>
  <si>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</si>
  <si>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</si>
  <si>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</si>
  <si>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</si>
  <si>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</si>
  <si>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</si>
  <si>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</si>
  <si>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</si>
  <si>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</si>
  <si>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</si>
  <si>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</si>
  <si>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</si>
  <si>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</si>
  <si>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</si>
  <si>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</si>
  <si>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</si>
  <si>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</si>
  <si>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</si>
  <si>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</si>
  <si>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</si>
  <si>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</si>
  <si>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</si>
  <si>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</si>
  <si>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</si>
  <si>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</si>
  <si>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</si>
  <si>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</si>
  <si>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</si>
  <si>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</si>
  <si>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</si>
  <si>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</si>
  <si>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</si>
  <si>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</si>
  <si>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</si>
  <si>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</si>
  <si>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</si>
  <si>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</si>
  <si>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</si>
  <si>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</si>
  <si>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</si>
  <si>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</si>
  <si>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</si>
  <si>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</si>
  <si>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</si>
  <si>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</si>
  <si>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</si>
  <si>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</si>
  <si>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</si>
  <si>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</si>
  <si>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</si>
  <si>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</si>
  <si>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</si>
  <si>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</si>
  <si>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</si>
  <si>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</si>
  <si>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</si>
  <si>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</si>
  <si>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</si>
  <si>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</si>
  <si>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</si>
  <si>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</si>
  <si>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</si>
  <si>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</si>
  <si>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</si>
  <si>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</si>
  <si>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</si>
  <si>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</si>
  <si>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</si>
  <si>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</si>
  <si>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</si>
  <si>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</si>
  <si>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</si>
  <si>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</si>
  <si>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</si>
  <si>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</si>
  <si>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</si>
  <si>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</si>
  <si>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</si>
  <si>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</si>
  <si>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</si>
  <si>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</si>
  <si>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</si>
  <si>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</si>
  <si>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</si>
  <si>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</si>
  <si>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</si>
  <si>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</si>
  <si>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</si>
  <si>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</si>
  <si>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</si>
  <si>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</si>
  <si>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</si>
  <si>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</si>
  <si>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</si>
  <si>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</si>
  <si>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</si>
  <si>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</si>
  <si>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</si>
  <si>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</si>
  <si>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</si>
  <si>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</si>
  <si>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</si>
  <si>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</si>
  <si>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</si>
  <si>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</si>
  <si>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</si>
  <si>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</si>
  <si>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</si>
  <si>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</si>
  <si>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</si>
  <si>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</si>
  <si>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</si>
  <si>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</si>
  <si>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</si>
  <si>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</si>
  <si>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</si>
  <si>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</si>
  <si>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</si>
  <si>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</si>
  <si>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</si>
  <si>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</si>
  <si>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</si>
  <si>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</si>
  <si>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</si>
  <si>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</si>
  <si>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</si>
  <si>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</si>
  <si>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</si>
  <si>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</si>
  <si>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</si>
  <si>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</si>
  <si>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</si>
  <si>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</si>
  <si>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</si>
  <si>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</si>
  <si>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</si>
  <si>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</si>
  <si>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</si>
  <si>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</si>
  <si>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</si>
  <si>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</si>
  <si>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</si>
  <si>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</si>
  <si>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</si>
  <si>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</si>
  <si>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</si>
  <si>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</si>
  <si>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</si>
  <si>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</si>
  <si>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</si>
  <si>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</si>
  <si>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</si>
  <si>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</si>
  <si>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</si>
  <si>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</si>
  <si>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</si>
  <si>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</si>
  <si>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</si>
  <si>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</si>
  <si>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</si>
  <si>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</si>
  <si>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</si>
  <si>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</si>
  <si>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</si>
  <si>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</si>
  <si>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</si>
  <si>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</si>
  <si>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</si>
  <si>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</si>
  <si>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</si>
  <si>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</si>
  <si>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</si>
  <si>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</si>
  <si>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</si>
  <si>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</si>
  <si>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</si>
  <si>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</si>
  <si>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</si>
  <si>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</si>
  <si>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</si>
  <si>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</si>
  <si>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</si>
  <si>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</si>
  <si>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</si>
  <si>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</si>
  <si>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</si>
  <si>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</si>
  <si>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</si>
  <si>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</si>
  <si>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</si>
  <si>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</si>
  <si>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</si>
  <si>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</si>
  <si>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</si>
  <si>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</si>
  <si>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</si>
  <si>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</si>
  <si>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</si>
  <si>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</si>
  <si>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</si>
  <si>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</si>
  <si>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</si>
  <si>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</si>
  <si>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</si>
  <si>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</si>
  <si>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</si>
  <si>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</si>
  <si>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</si>
  <si>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</si>
  <si>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</si>
  <si>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</si>
  <si>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</si>
  <si>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</si>
  <si>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</si>
  <si>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</si>
  <si>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</si>
  <si>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</si>
  <si>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</si>
  <si>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</si>
  <si>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</si>
  <si>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</si>
  <si>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</si>
  <si>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</si>
  <si>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</si>
  <si>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</si>
  <si>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</si>
  <si>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</si>
  <si>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</si>
  <si>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</si>
  <si>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</si>
  <si>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</si>
  <si>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</si>
  <si>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</si>
  <si>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</si>
  <si>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</si>
  <si>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</si>
  <si>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</si>
  <si>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</si>
  <si>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</si>
  <si>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</si>
  <si>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</si>
  <si>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</si>
  <si>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</si>
  <si>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</si>
  <si>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</si>
  <si>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</si>
  <si>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</si>
  <si>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</si>
  <si>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</si>
  <si>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</si>
  <si>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</si>
  <si>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</si>
  <si>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</si>
  <si>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</si>
  <si>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</si>
  <si>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</si>
  <si>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</si>
  <si>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</si>
  <si>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</si>
  <si>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</si>
  <si>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</si>
  <si>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</si>
  <si>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</si>
  <si>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</si>
  <si>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</si>
  <si>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</si>
  <si>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</si>
  <si>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</si>
  <si>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</si>
  <si>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</si>
  <si>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</si>
  <si>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</si>
  <si>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</si>
  <si>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</si>
  <si>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</si>
  <si>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</si>
  <si>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</si>
  <si>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</si>
  <si>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</si>
  <si>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</si>
  <si>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</si>
  <si>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</si>
  <si>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</si>
  <si>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</si>
  <si>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</si>
  <si>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</si>
  <si>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</si>
  <si>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</si>
  <si>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</si>
  <si>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</si>
  <si>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</si>
  <si>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</si>
  <si>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</si>
  <si>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</si>
  <si>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</si>
  <si>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</si>
  <si>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</si>
  <si>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</si>
  <si>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</si>
  <si>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</si>
  <si>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</si>
  <si>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</si>
  <si>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</si>
  <si>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</si>
  <si>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</si>
  <si>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</si>
  <si>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</si>
  <si>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</si>
  <si>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</si>
  <si>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</si>
  <si>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</si>
  <si>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</si>
  <si>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</si>
  <si>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</si>
  <si>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</si>
  <si>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</si>
  <si>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</si>
  <si>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</si>
  <si>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</si>
  <si>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</si>
  <si>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</si>
  <si>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</si>
  <si>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</si>
  <si>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</si>
  <si>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</si>
  <si>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</si>
  <si>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</si>
  <si>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</si>
  <si>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</si>
  <si>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</si>
  <si>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</si>
  <si>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</si>
  <si>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</si>
  <si>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</si>
  <si>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</si>
  <si>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</si>
  <si>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</si>
  <si>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</si>
  <si>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</si>
  <si>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</si>
  <si>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</si>
  <si>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</si>
  <si>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</si>
  <si>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</si>
  <si>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</si>
  <si>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</si>
  <si>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</si>
  <si>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</si>
  <si>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</si>
  <si>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</si>
  <si>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</si>
  <si>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</si>
  <si>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</si>
  <si>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</si>
  <si>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</si>
  <si>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</si>
  <si>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</si>
  <si>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</si>
  <si>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</si>
  <si>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</si>
  <si>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</si>
  <si>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</si>
  <si>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</si>
  <si>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</si>
  <si>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</si>
  <si>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</si>
  <si>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</si>
  <si>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</si>
  <si>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</si>
  <si>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</si>
  <si>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</si>
  <si>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</si>
  <si>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</si>
  <si>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</si>
  <si>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</si>
  <si>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</si>
  <si>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</si>
  <si>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</si>
  <si>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</si>
  <si>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</si>
  <si>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</si>
  <si>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</si>
  <si>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</si>
  <si>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</si>
  <si>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</si>
  <si>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</si>
  <si>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</si>
  <si>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</si>
  <si>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</si>
  <si>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</si>
  <si>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</si>
  <si>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</si>
  <si>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</si>
  <si>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</si>
  <si>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</si>
  <si>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</si>
  <si>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</si>
  <si>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</si>
  <si>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</si>
  <si>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</si>
  <si>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</si>
  <si>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</si>
  <si>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</si>
  <si>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</si>
  <si>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</si>
  <si>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</si>
  <si>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</si>
  <si>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</si>
  <si>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</si>
  <si>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</si>
  <si>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</si>
  <si>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</si>
  <si>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</si>
  <si>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</si>
  <si>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</si>
  <si>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</si>
  <si>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</si>
  <si>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</si>
  <si>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</si>
  <si>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</si>
  <si>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</si>
  <si>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</si>
  <si>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</si>
  <si>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</si>
  <si>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</si>
  <si>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</si>
  <si>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</si>
  <si>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</si>
  <si>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</si>
  <si>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</si>
  <si>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</si>
  <si>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</si>
  <si>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</si>
  <si>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</si>
  <si>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</si>
  <si>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</si>
  <si>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</si>
  <si>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</si>
  <si>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</si>
  <si>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</si>
  <si>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</si>
  <si>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</si>
  <si>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</si>
  <si>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</si>
  <si>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</si>
  <si>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</si>
  <si>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</si>
  <si>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</si>
  <si>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</si>
  <si>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</si>
  <si>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</si>
  <si>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</si>
  <si>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</si>
  <si>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</si>
  <si>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</si>
  <si>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</si>
  <si>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</si>
  <si>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</si>
  <si>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</si>
  <si>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</si>
  <si>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</si>
  <si>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</si>
  <si>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</si>
  <si>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</si>
  <si>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</si>
  <si>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</si>
  <si>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</si>
  <si>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</si>
  <si>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</si>
  <si>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</si>
  <si>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</si>
  <si>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</si>
  <si>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</si>
  <si>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</si>
  <si>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</si>
  <si>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</si>
  <si>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</si>
  <si>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</si>
  <si>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</si>
  <si>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</si>
  <si>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</si>
  <si>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</si>
  <si>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</si>
  <si>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</si>
  <si>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</si>
  <si>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</si>
  <si>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</si>
  <si>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</si>
  <si>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</si>
  <si>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</si>
  <si>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</si>
  <si>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</si>
  <si>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</si>
  <si>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</si>
  <si>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</si>
  <si>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</si>
  <si>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</si>
  <si>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</si>
  <si>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</si>
  <si>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</si>
  <si>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</si>
  <si>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</si>
  <si>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</si>
  <si>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</si>
  <si>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</si>
  <si>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</si>
  <si>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</si>
  <si>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</si>
  <si>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</si>
  <si>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</si>
  <si>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</si>
  <si>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</si>
  <si>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</si>
  <si>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</si>
  <si>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</si>
  <si>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</si>
  <si>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</si>
  <si>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</si>
  <si>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</si>
  <si>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</si>
  <si>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</si>
  <si>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</si>
  <si>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</si>
  <si>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</si>
  <si>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</si>
  <si>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</si>
  <si>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</si>
  <si>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</si>
  <si>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</si>
  <si>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</si>
  <si>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</si>
  <si>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</si>
  <si>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</si>
  <si>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</si>
  <si>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</si>
  <si>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</si>
  <si>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</si>
  <si>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</si>
  <si>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</si>
  <si>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</si>
  <si>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</si>
  <si>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</si>
  <si>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</si>
  <si>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</si>
  <si>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</si>
  <si>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</si>
  <si>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</si>
  <si>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</si>
  <si>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</si>
  <si>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</si>
  <si>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</si>
  <si>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</si>
  <si>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</si>
  <si>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</si>
  <si>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</si>
  <si>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</si>
  <si>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</si>
  <si>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</si>
  <si>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</si>
  <si>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</si>
  <si>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</si>
  <si>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</si>
  <si>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</si>
  <si>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</si>
  <si>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</si>
  <si>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</si>
  <si>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</si>
  <si>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</si>
  <si>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</si>
  <si>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</si>
  <si>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</si>
  <si>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</si>
  <si>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</si>
  <si>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</si>
  <si>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</si>
  <si>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</si>
  <si>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</si>
  <si>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</si>
  <si>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</si>
  <si>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</si>
  <si>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</si>
  <si>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</si>
  <si>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</si>
  <si>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</si>
  <si>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</si>
  <si>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</si>
  <si>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</si>
  <si>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</si>
  <si>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</si>
  <si>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</si>
  <si>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</si>
  <si>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</si>
  <si>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</si>
  <si>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</si>
  <si>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</si>
  <si>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</si>
  <si>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</si>
  <si>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</si>
  <si>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</si>
  <si>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</si>
  <si>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</si>
  <si>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</si>
  <si>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</si>
  <si>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</si>
  <si>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</si>
  <si>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</si>
  <si>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</si>
  <si>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</si>
  <si>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</si>
  <si>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</si>
  <si>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</si>
  <si>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</si>
  <si>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</si>
  <si>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</si>
  <si>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</si>
  <si>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</si>
  <si>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</si>
  <si>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</si>
  <si>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</si>
  <si>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</si>
  <si>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</si>
  <si>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</si>
  <si>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</si>
  <si>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</si>
  <si>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</si>
  <si>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</si>
  <si>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</si>
  <si>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</si>
  <si>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</si>
  <si>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</si>
  <si>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</si>
  <si>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</si>
  <si>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</si>
  <si>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</si>
  <si>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</si>
  <si>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</si>
  <si>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</si>
  <si>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</si>
  <si>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</si>
  <si>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</si>
  <si>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</si>
  <si>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</si>
  <si>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</si>
  <si>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</si>
  <si>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</si>
  <si>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</si>
  <si>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</si>
  <si>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</si>
  <si>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</si>
  <si>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</si>
  <si>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</si>
  <si>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</si>
  <si>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</si>
  <si>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</si>
  <si>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</si>
  <si>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</si>
  <si>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</si>
  <si>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</si>
  <si>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</si>
  <si>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</si>
  <si>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</si>
  <si>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</si>
  <si>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</si>
  <si>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</si>
  <si>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</si>
  <si>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</si>
  <si>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</si>
  <si>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</si>
  <si>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</si>
  <si>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</si>
  <si>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</si>
  <si>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</si>
  <si>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</si>
  <si>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</si>
  <si>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</si>
  <si>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</si>
  <si>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</si>
  <si>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</si>
  <si>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</si>
  <si>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</si>
  <si>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</si>
  <si>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</si>
  <si>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</si>
  <si>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</si>
  <si>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</si>
  <si>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</si>
  <si>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</si>
  <si>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</si>
  <si>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</si>
  <si>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</si>
  <si>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</si>
  <si>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</si>
  <si>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</si>
  <si>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</si>
  <si>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</si>
  <si>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</si>
  <si>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</si>
  <si>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</si>
  <si>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</si>
  <si>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</si>
  <si>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</si>
  <si>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</si>
  <si>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</si>
  <si>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</si>
  <si>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</si>
  <si>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</si>
  <si>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</si>
  <si>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</si>
  <si>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</si>
  <si>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</si>
  <si>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</si>
  <si>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</si>
  <si>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</si>
  <si>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</si>
  <si>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</si>
  <si>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</si>
  <si>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</si>
  <si>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</si>
  <si>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</si>
  <si>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</si>
  <si>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</si>
  <si>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</si>
  <si>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</si>
  <si>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</si>
  <si>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</si>
  <si>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</si>
  <si>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</si>
  <si>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</si>
  <si>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</si>
  <si>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</si>
  <si>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</si>
  <si>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</si>
  <si>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</si>
  <si>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</si>
  <si>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</si>
  <si>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</si>
  <si>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</si>
  <si>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</si>
  <si>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</si>
  <si>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</si>
  <si>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</si>
  <si>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</si>
  <si>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</si>
  <si>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</si>
  <si>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</si>
  <si>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</si>
  <si>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</si>
  <si>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</si>
  <si>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</si>
  <si>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</si>
  <si>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</si>
  <si>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</si>
  <si>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</si>
  <si>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</si>
  <si>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</si>
  <si>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</si>
  <si>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</si>
  <si>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</si>
  <si>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</si>
  <si>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</si>
  <si>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</si>
  <si>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</si>
  <si>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</si>
  <si>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</si>
  <si>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</si>
  <si>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</si>
  <si>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</si>
  <si>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</si>
  <si>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</si>
  <si>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</si>
  <si>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</si>
  <si>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</si>
  <si>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</si>
  <si>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</si>
  <si>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</si>
  <si>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</si>
  <si>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</si>
  <si>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</si>
  <si>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</si>
  <si>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</si>
  <si>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</si>
  <si>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</si>
  <si>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</si>
  <si>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</si>
  <si>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</si>
  <si>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</si>
  <si>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</si>
  <si>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</si>
  <si>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</si>
  <si>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</si>
  <si>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</si>
  <si>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</si>
  <si>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</si>
  <si>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</si>
  <si>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</si>
  <si>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</si>
  <si>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</si>
  <si>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</si>
  <si>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</si>
  <si>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</si>
  <si>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</si>
  <si>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</si>
  <si>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</si>
  <si>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</si>
  <si>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</si>
  <si>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</si>
  <si>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</si>
  <si>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</si>
  <si>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</si>
  <si>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</si>
  <si>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</si>
  <si>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</si>
  <si>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</si>
  <si>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</si>
  <si>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</si>
  <si>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</si>
  <si>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</si>
  <si>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</si>
  <si>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</si>
  <si>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</si>
  <si>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</si>
  <si>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</si>
  <si>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</si>
  <si>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</si>
  <si>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</si>
  <si>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</si>
  <si>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</si>
  <si>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</si>
  <si>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</si>
  <si>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</si>
  <si>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</si>
  <si>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</si>
  <si>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</si>
  <si>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</si>
  <si>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</si>
  <si>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</si>
  <si>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</si>
  <si>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</si>
  <si>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</si>
  <si>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</si>
  <si>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</si>
  <si>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</si>
  <si>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</si>
  <si>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</si>
  <si>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</si>
  <si>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</si>
  <si>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</si>
  <si>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</si>
  <si>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</si>
  <si>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</si>
  <si>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</si>
  <si>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</si>
  <si>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</si>
  <si>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</si>
  <si>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</si>
  <si>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</si>
  <si>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</si>
  <si>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</si>
  <si>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</si>
  <si>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</si>
  <si>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</si>
  <si>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</si>
  <si>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</si>
  <si>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</si>
  <si>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</si>
  <si>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</si>
  <si>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</si>
  <si>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</si>
  <si>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</si>
  <si>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</si>
  <si>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</si>
  <si>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</si>
  <si>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</si>
  <si>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</si>
  <si>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</si>
  <si>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</si>
  <si>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</si>
  <si>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</si>
  <si>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</si>
  <si>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</si>
  <si>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</si>
  <si>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</si>
  <si>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</si>
  <si>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</si>
  <si>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</si>
  <si>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</si>
  <si>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</si>
  <si>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</si>
  <si>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</si>
  <si>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</si>
  <si>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</si>
  <si>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</si>
  <si>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</si>
  <si>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</si>
  <si>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</si>
  <si>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</si>
  <si>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</si>
  <si>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</si>
  <si>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</si>
  <si>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</si>
  <si>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</si>
  <si>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</si>
  <si>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</si>
  <si>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</si>
  <si>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</si>
  <si>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</si>
  <si>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</si>
  <si>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</si>
  <si>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</si>
  <si>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</si>
  <si>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</si>
  <si>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</si>
  <si>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</si>
  <si>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</si>
  <si>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</si>
  <si>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</si>
  <si>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</si>
  <si>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</si>
  <si>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</si>
  <si>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</si>
  <si>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</si>
  <si>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</si>
  <si>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</si>
  <si>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</si>
  <si>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</si>
  <si>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</si>
  <si>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</si>
  <si>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</si>
  <si>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</si>
  <si>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</si>
  <si>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</si>
  <si>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</si>
  <si>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</si>
  <si>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</si>
  <si>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</si>
  <si>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</si>
  <si>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</si>
  <si>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</si>
  <si>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</si>
  <si>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</si>
  <si>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</si>
  <si>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</si>
  <si>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</si>
  <si>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</si>
  <si>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</si>
  <si>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</si>
  <si>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</si>
  <si>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</si>
  <si>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</si>
  <si>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</si>
  <si>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</si>
  <si>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</si>
  <si>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</si>
  <si>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</si>
  <si>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</si>
  <si>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</si>
  <si>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</si>
  <si>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</si>
  <si>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</si>
  <si>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</si>
  <si>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</si>
  <si>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</si>
  <si>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</si>
  <si>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</si>
  <si>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</si>
  <si>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</si>
  <si>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</si>
  <si>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</si>
  <si>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</si>
  <si>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</si>
  <si>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</si>
  <si>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</si>
  <si>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</si>
  <si>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</si>
  <si>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</si>
  <si>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</si>
  <si>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</si>
  <si>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</si>
  <si>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</si>
  <si>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</si>
  <si>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</si>
  <si>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</si>
  <si>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</si>
  <si>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</si>
  <si>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</si>
  <si>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</si>
  <si>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</si>
  <si>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</si>
  <si>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</si>
  <si>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</si>
  <si>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</si>
  <si>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</si>
  <si>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</si>
  <si>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</si>
  <si>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</si>
  <si>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</si>
  <si>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</si>
  <si>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</si>
  <si>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</si>
  <si>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</si>
  <si>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</si>
  <si>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</si>
  <si>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</si>
  <si>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</si>
  <si>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</si>
  <si>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</si>
  <si>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</si>
  <si>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</si>
  <si>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</si>
  <si>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</si>
  <si>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</si>
  <si>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</si>
  <si>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</si>
  <si>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</si>
  <si>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</si>
  <si>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</si>
  <si>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</si>
  <si>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</si>
  <si>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</si>
  <si>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</si>
  <si>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</si>
  <si>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</si>
  <si>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</si>
  <si>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</si>
  <si>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</si>
  <si>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</si>
  <si>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</si>
  <si>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</si>
  <si>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</si>
  <si>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</si>
  <si>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</si>
  <si>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</si>
  <si>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</si>
  <si>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</si>
  <si>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</si>
  <si>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</si>
  <si>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</si>
  <si>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</si>
  <si>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</si>
  <si>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</si>
  <si>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</si>
  <si>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</si>
  <si>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</si>
  <si>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</si>
  <si>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</si>
  <si>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</si>
  <si>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</si>
  <si>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</si>
  <si>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</si>
  <si>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</si>
  <si>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</si>
  <si>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</si>
  <si>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</si>
  <si>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</si>
  <si>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</si>
  <si>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</si>
  <si>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</si>
  <si>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</si>
  <si>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</si>
  <si>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</si>
  <si>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</si>
  <si>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</si>
  <si>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</si>
  <si>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</si>
  <si>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</si>
  <si>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</si>
  <si>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</si>
  <si>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</si>
  <si>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</si>
  <si>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</si>
  <si>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</si>
  <si>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</si>
  <si>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</si>
  <si>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</si>
  <si>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</si>
  <si>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</si>
  <si>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</si>
  <si>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</si>
  <si>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</si>
  <si>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</si>
  <si>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</si>
  <si>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</si>
  <si>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</si>
  <si>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</si>
  <si>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</si>
  <si>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</si>
  <si>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</si>
  <si>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</si>
  <si>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</si>
  <si>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</si>
  <si>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</si>
  <si>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</si>
  <si>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</si>
  <si>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</si>
  <si>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</si>
  <si>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</si>
  <si>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</si>
  <si>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</si>
  <si>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</si>
  <si>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</si>
  <si>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</si>
  <si>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</si>
  <si>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</si>
  <si>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</si>
  <si>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</si>
  <si>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</si>
  <si>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</si>
  <si>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</si>
  <si>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</si>
  <si>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</si>
  <si>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</si>
  <si>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</si>
  <si>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</si>
  <si>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</si>
  <si>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</si>
  <si>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</si>
  <si>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</si>
  <si>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</si>
  <si>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</si>
  <si>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</si>
  <si>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</si>
  <si>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</si>
  <si>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</si>
  <si>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</si>
  <si>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</si>
  <si>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</si>
  <si>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</si>
  <si>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</si>
  <si>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</si>
  <si>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</si>
  <si>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</si>
  <si>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</si>
  <si>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</si>
  <si>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</si>
  <si>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</si>
  <si>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</si>
  <si>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</si>
  <si>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</si>
  <si>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</si>
  <si>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</si>
  <si>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</si>
  <si>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</si>
  <si>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</si>
  <si>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</si>
  <si>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</si>
  <si>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</si>
  <si>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</si>
  <si>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</si>
  <si>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</si>
  <si>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</si>
  <si>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</si>
  <si>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</si>
  <si>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</si>
  <si>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</si>
  <si>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</si>
  <si>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</si>
  <si>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</si>
  <si>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</si>
  <si>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</si>
  <si>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</si>
  <si>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</si>
  <si>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</si>
  <si>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</si>
  <si>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</si>
  <si>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</si>
  <si>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</si>
  <si>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</si>
  <si>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</si>
  <si>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</si>
  <si>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</si>
  <si>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</si>
  <si>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</si>
  <si>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</si>
  <si>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</si>
  <si>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</si>
  <si>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</si>
  <si>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</si>
  <si>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</si>
  <si>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</si>
  <si>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</si>
  <si>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</si>
  <si>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</si>
  <si>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</si>
  <si>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</si>
  <si>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</si>
  <si>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</si>
  <si>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</si>
  <si>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</si>
  <si>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</si>
  <si>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</si>
  <si>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</si>
  <si>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</si>
  <si>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</si>
  <si>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</si>
  <si>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</si>
  <si>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</si>
  <si>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</si>
  <si>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</si>
  <si>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</si>
  <si>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</si>
  <si>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</si>
  <si>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</si>
  <si>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</si>
  <si>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</si>
  <si>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</si>
  <si>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</si>
  <si>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</si>
  <si>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</si>
  <si>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</si>
  <si>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</si>
  <si>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</si>
  <si>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</si>
  <si>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</si>
  <si>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</si>
  <si>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</si>
  <si>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</si>
  <si>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</si>
  <si>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</si>
  <si>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</si>
  <si>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</si>
  <si>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</si>
  <si>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</si>
  <si>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</si>
  <si>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</si>
  <si>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</si>
  <si>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</si>
  <si>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</si>
  <si>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</si>
  <si>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</si>
  <si>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</si>
  <si>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</si>
  <si>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</si>
  <si>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</si>
  <si>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</si>
  <si>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</si>
  <si>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</si>
  <si>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</si>
  <si>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</si>
  <si>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</si>
  <si>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</si>
  <si>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</si>
  <si>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</si>
  <si>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</si>
  <si>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</si>
  <si>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</si>
  <si>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</si>
  <si>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</si>
  <si>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</si>
  <si>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</si>
  <si>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</si>
  <si>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</si>
  <si>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</si>
  <si>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</si>
  <si>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</si>
  <si>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</si>
  <si>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</si>
  <si>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</si>
  <si>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</si>
  <si>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</si>
  <si>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</si>
  <si>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</si>
  <si>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</si>
  <si>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</si>
  <si>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</si>
  <si>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</si>
  <si>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</si>
  <si>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</si>
  <si>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</si>
  <si>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</si>
  <si>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</si>
  <si>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</si>
  <si>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</si>
  <si>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</si>
  <si>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</si>
  <si>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</si>
  <si>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</si>
  <si>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Alikategorioissa esiintyvien koodien määrä YHTEENSÄ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</si>
  <si>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</si>
  <si>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</si>
  <si>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</si>
  <si>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</si>
  <si>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</si>
  <si>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</si>
  <si>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</si>
  <si>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</si>
  <si>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</si>
  <si>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</si>
  <si>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</si>
  <si>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</si>
  <si>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</si>
  <si>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</si>
  <si>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</si>
  <si>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</si>
  <si>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</si>
  <si>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</si>
  <si>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</si>
  <si>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</si>
  <si>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</si>
  <si>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</si>
  <si>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</si>
  <si>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</si>
  <si>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</si>
  <si>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</si>
  <si>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</si>
  <si>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</si>
  <si>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</si>
  <si>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</si>
  <si>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</si>
  <si>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</si>
  <si>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</si>
  <si>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</si>
  <si>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</si>
  <si>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</si>
  <si>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</si>
  <si>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</si>
  <si>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</si>
  <si>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</si>
  <si>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</si>
  <si>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</si>
  <si>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</si>
  <si>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</si>
  <si>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</si>
  <si>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</si>
  <si>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</si>
  <si>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</si>
  <si>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</si>
  <si>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</si>
  <si>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</si>
  <si>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</si>
  <si>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</si>
  <si>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</si>
  <si>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</si>
  <si>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</si>
  <si>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</si>
  <si>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</si>
  <si>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</si>
  <si>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</si>
  <si>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</si>
  <si>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</si>
  <si>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</si>
  <si>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</si>
  <si>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</si>
  <si>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</si>
  <si>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</si>
  <si>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</si>
  <si>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</si>
  <si>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</si>
  <si>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</si>
  <si>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</si>
  <si>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</si>
  <si>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</si>
  <si>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</si>
  <si>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</si>
  <si>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</si>
  <si>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</si>
  <si>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</si>
  <si>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</si>
  <si>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</si>
  <si>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</si>
  <si>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</si>
  <si>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</si>
  <si>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</si>
  <si>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</si>
  <si>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</si>
  <si>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</si>
  <si>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</si>
  <si>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</si>
  <si>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</si>
  <si>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</si>
  <si>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</si>
  <si>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</si>
  <si>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</si>
  <si>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</si>
  <si>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</si>
  <si>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</si>
  <si>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</si>
  <si>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</si>
  <si>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</si>
  <si>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</si>
  <si>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</si>
  <si>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</si>
  <si>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</si>
  <si>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</si>
  <si>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</si>
  <si>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</si>
  <si>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</si>
  <si>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</si>
  <si>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</si>
  <si>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</si>
  <si>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</si>
  <si>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</si>
  <si>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</si>
  <si>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</si>
  <si>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</si>
  <si>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</si>
  <si>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</si>
  <si>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</si>
  <si>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</si>
  <si>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</si>
  <si>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</si>
  <si>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</si>
  <si>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</si>
  <si>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</si>
  <si>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</si>
  <si>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</si>
  <si>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</si>
  <si>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</si>
  <si>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</si>
  <si>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</si>
  <si>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</si>
  <si>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</si>
  <si>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</si>
  <si>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</si>
  <si>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</si>
  <si>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</si>
  <si>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</si>
  <si>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</si>
  <si>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</si>
  <si>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</si>
  <si>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</si>
  <si>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</si>
  <si>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</si>
  <si>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</si>
  <si>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</si>
  <si>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</si>
  <si>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</si>
  <si>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</si>
  <si>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</si>
  <si>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</si>
  <si>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</si>
  <si>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</si>
  <si>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</si>
  <si>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</si>
  <si>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</si>
  <si>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</si>
  <si>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</si>
  <si>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</si>
  <si>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</si>
  <si>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</si>
  <si>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</si>
  <si>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</si>
  <si>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</si>
  <si>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</si>
  <si>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</si>
  <si>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</si>
  <si>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</si>
  <si>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</si>
  <si>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</si>
  <si>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</si>
  <si>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</si>
  <si>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</si>
  <si>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</si>
  <si>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</si>
  <si>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</si>
  <si>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</si>
  <si>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</si>
  <si>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</si>
  <si>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</si>
  <si>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</si>
  <si>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</si>
  <si>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Montako prosenttia tämän haastattelun koodeista löytyy kaikista yhteensä (joista on yli 4 havaintoa)</t>
  </si>
  <si>
    <t>Uniikkeja koodeja on näistä haastattelun koodeista puolestaan näin monta prosenttia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</si>
</sst>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9" fillId="0" borderId="0" xfId="0" applyFont="1"/>
    <xf numFmtId="0" fontId="8" fillId="0" borderId="0" xfId="0" applyFont="1"/>
    <xf numFmtId="0" fontId="4" fillId="0" borderId="1" xfId="11"/>
    <xf numFmtId="0" fontId="6" fillId="3" borderId="0" xfId="13"/>
    <xf numFmtId="0" fontId="5" fillId="2" borderId="0" xfId="12"/>
    <xf numFmtId="0" fontId="5" fillId="4" borderId="0" xfId="0" applyFont="1" applyFill="1"/>
    <xf numFmtId="0" fontId="4" fillId="0" borderId="1" xfId="11" applyBorder="1"/>
    <xf numFmtId="0" fontId="8" fillId="0" borderId="0" xfId="0" applyFont="1" applyBorder="1"/>
    <xf numFmtId="0" fontId="9" fillId="0" borderId="0" xfId="0" applyFont="1" applyBorder="1"/>
    <xf numFmtId="0" fontId="0" fillId="0" borderId="0" xfId="0" applyBorder="1"/>
    <xf numFmtId="0" fontId="0" fillId="0" borderId="0" xfId="0" applyFont="1"/>
    <xf numFmtId="0" fontId="7" fillId="0" borderId="2" xfId="14"/>
    <xf numFmtId="0" fontId="0" fillId="0" borderId="0" xfId="0" applyAlignment="1">
      <alignment horizontal="center"/>
    </xf>
    <xf numFmtId="0" fontId="10" fillId="0" borderId="3" xfId="421"/>
    <xf numFmtId="0" fontId="4" fillId="0" borderId="1" xfId="11" applyAlignment="1">
      <alignment horizontal="center"/>
    </xf>
    <xf numFmtId="0" fontId="4" fillId="0" borderId="1" xfId="11" applyFill="1"/>
    <xf numFmtId="9" fontId="7" fillId="0" borderId="2" xfId="14" applyNumberFormat="1"/>
  </cellXfs>
  <cellStyles count="6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Good" xfId="12" builtinId="26"/>
    <cellStyle name="Heading 1" xfId="11" builtinId="16"/>
    <cellStyle name="Heading 2" xfId="421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Neutral" xfId="13" builtinId="28"/>
    <cellStyle name="Normal" xfId="0" builtinId="0"/>
    <cellStyle name="Total" xfId="14" builtinId="25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589368"/>
        <c:axId val="2106592408"/>
      </c:barChart>
      <c:catAx>
        <c:axId val="2106589368"/>
        <c:scaling>
          <c:orientation val="maxMin"/>
        </c:scaling>
        <c:delete val="0"/>
        <c:axPos val="l"/>
        <c:majorTickMark val="out"/>
        <c:minorTickMark val="none"/>
        <c:tickLblPos val="nextTo"/>
        <c:crossAx val="2106592408"/>
        <c:crosses val="autoZero"/>
        <c:auto val="1"/>
        <c:lblAlgn val="ctr"/>
        <c:lblOffset val="100"/>
        <c:noMultiLvlLbl val="0"/>
      </c:catAx>
      <c:valAx>
        <c:axId val="210659240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6589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Subcategories!$B$1</c:f>
              <c:strCache>
                <c:ptCount val="1"/>
                <c:pt idx="0">
                  <c:v>Alikategorioissa esiintyvien koodien määrä YHTEENSÄ</c:v>
                </c:pt>
              </c:strCache>
            </c:strRef>
          </c:tx>
          <c:invertIfNegative val="0"/>
          <c:cat>
            <c:strRef>
              <c:f>Subcategories!$A$2:$A$181</c:f>
              <c:strCache>
                <c:ptCount val="30"/>
                <c:pt idx="0">
                  <c:v>Tietojenkäsittely</c:v>
                </c:pt>
                <c:pt idx="1">
                  <c:v>Muutos</c:v>
                </c:pt>
                <c:pt idx="2">
                  <c:v>Maatalous</c:v>
                </c:pt>
                <c:pt idx="3">
                  <c:v>Ratkaisu/tuote</c:v>
                </c:pt>
                <c:pt idx="4">
                  <c:v>Tietojärjestelmät</c:v>
                </c:pt>
                <c:pt idx="5">
                  <c:v>Teknologia</c:v>
                </c:pt>
                <c:pt idx="6">
                  <c:v>Tietoliikenne</c:v>
                </c:pt>
                <c:pt idx="7">
                  <c:v>Data</c:v>
                </c:pt>
                <c:pt idx="8">
                  <c:v>Laitteet</c:v>
                </c:pt>
                <c:pt idx="9">
                  <c:v>Tehostaminen</c:v>
                </c:pt>
                <c:pt idx="10">
                  <c:v>Tuotantoketju</c:v>
                </c:pt>
                <c:pt idx="11">
                  <c:v>Laitejärjestelmät</c:v>
                </c:pt>
                <c:pt idx="12">
                  <c:v>Teknologioiden omaksunta</c:v>
                </c:pt>
                <c:pt idx="13">
                  <c:v>Alustaratkaisut</c:v>
                </c:pt>
                <c:pt idx="14">
                  <c:v>Teknologiasovellus</c:v>
                </c:pt>
                <c:pt idx="15">
                  <c:v>Sato</c:v>
                </c:pt>
                <c:pt idx="16">
                  <c:v>Laitevalmistaja</c:v>
                </c:pt>
                <c:pt idx="17">
                  <c:v>Ohjelmistotuotanto</c:v>
                </c:pt>
                <c:pt idx="18">
                  <c:v>Säädökset</c:v>
                </c:pt>
                <c:pt idx="19">
                  <c:v>Talous</c:v>
                </c:pt>
                <c:pt idx="20">
                  <c:v>Tuotantopanokset</c:v>
                </c:pt>
                <c:pt idx="21">
                  <c:v>Tuotantotapatieto</c:v>
                </c:pt>
                <c:pt idx="22">
                  <c:v>Tuotantotavat</c:v>
                </c:pt>
                <c:pt idx="23">
                  <c:v>Standardi</c:v>
                </c:pt>
                <c:pt idx="24">
                  <c:v>Tuotantojärjestelmät</c:v>
                </c:pt>
                <c:pt idx="25">
                  <c:v>Järjestö</c:v>
                </c:pt>
                <c:pt idx="26">
                  <c:v>Maatila</c:v>
                </c:pt>
                <c:pt idx="27">
                  <c:v>Työ</c:v>
                </c:pt>
                <c:pt idx="28">
                  <c:v>Tuotekehitys</c:v>
                </c:pt>
                <c:pt idx="29">
                  <c:v>Yhtiö</c:v>
                </c:pt>
              </c:strCache>
            </c:strRef>
          </c:cat>
          <c:val>
            <c:numRef>
              <c:f>Subcategories!$B$2:$B$181</c:f>
              <c:numCache>
                <c:formatCode>General</c:formatCode>
                <c:ptCount val="30"/>
                <c:pt idx="0">
                  <c:v>28.0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7.0</c:v>
                </c:pt>
                <c:pt idx="9">
                  <c:v>6.0</c:v>
                </c:pt>
                <c:pt idx="10">
                  <c:v>6.0</c:v>
                </c:pt>
                <c:pt idx="11">
                  <c:v>6.0</c:v>
                </c:pt>
                <c:pt idx="12">
                  <c:v>6.0</c:v>
                </c:pt>
                <c:pt idx="13">
                  <c:v>5.0</c:v>
                </c:pt>
                <c:pt idx="14">
                  <c:v>5.0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2.0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361832"/>
        <c:axId val="2108364776"/>
      </c:barChart>
      <c:catAx>
        <c:axId val="2108361832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364776"/>
        <c:crosses val="autoZero"/>
        <c:auto val="1"/>
        <c:lblAlgn val="ctr"/>
        <c:lblOffset val="100"/>
        <c:noMultiLvlLbl val="0"/>
      </c:catAx>
      <c:valAx>
        <c:axId val="210836477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361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Järjestetty!$A$1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Järjestetty!$D$2:$D$181</c:f>
              <c:strCache>
                <c:ptCount val="180"/>
                <c:pt idx="0">
                  <c:v>Teknologioiden mahdollisuudet hyödyt edut</c:v>
                </c:pt>
                <c:pt idx="1">
                  <c:v>Digitalisaatio</c:v>
                </c:pt>
                <c:pt idx="2">
                  <c:v>Teollisuusautomaatio</c:v>
                </c:pt>
                <c:pt idx="3">
                  <c:v>Täsmäviljely</c:v>
                </c:pt>
                <c:pt idx="4">
                  <c:v>Pilvipalvelut</c:v>
                </c:pt>
                <c:pt idx="5">
                  <c:v>Maatalouden toiminnan yleiskuva</c:v>
                </c:pt>
                <c:pt idx="6">
                  <c:v>Laitteiston ROI</c:v>
                </c:pt>
                <c:pt idx="7">
                  <c:v>Laatuerien tunnistaminen</c:v>
                </c:pt>
                <c:pt idx="8">
                  <c:v>Avoimet</c:v>
                </c:pt>
                <c:pt idx="9">
                  <c:v>Sensoridata ja Digitaalinen mitattu tieto</c:v>
                </c:pt>
                <c:pt idx="10">
                  <c:v>Tiedon tuottama lisäarvo</c:v>
                </c:pt>
                <c:pt idx="11">
                  <c:v>Tuotantoketjun data</c:v>
                </c:pt>
                <c:pt idx="12">
                  <c:v>Lannoitus Ravinteet Syötteet</c:v>
                </c:pt>
                <c:pt idx="13">
                  <c:v>Tuotantotapatieto yleensä</c:v>
                </c:pt>
                <c:pt idx="14">
                  <c:v>Full-liner-tuote/järjestelmä</c:v>
                </c:pt>
                <c:pt idx="15">
                  <c:v>Muut</c:v>
                </c:pt>
                <c:pt idx="16">
                  <c:v>Datan alustapalvelu/järjestelmä</c:v>
                </c:pt>
                <c:pt idx="17">
                  <c:v>Analytiikka</c:v>
                </c:pt>
                <c:pt idx="18">
                  <c:v>Langaton</c:v>
                </c:pt>
                <c:pt idx="19">
                  <c:v>Yhteydet/Verkot</c:v>
                </c:pt>
                <c:pt idx="20">
                  <c:v>Maatalouden toimintaympäristön hajanaisuus Pirstaleinen kenttä</c:v>
                </c:pt>
                <c:pt idx="21">
                  <c:v>Uudet liiketoimintamallit</c:v>
                </c:pt>
                <c:pt idx="22">
                  <c:v>Liiketoiminnan ekosysteemi</c:v>
                </c:pt>
                <c:pt idx="23">
                  <c:v>Dataperustainen laatuhinnoittelu</c:v>
                </c:pt>
                <c:pt idx="24">
                  <c:v>Integraatio laitteiden yhteensopivuus</c:v>
                </c:pt>
                <c:pt idx="25">
                  <c:v>Ã„lykkäät Operatiivinen laitteiden älykkyys</c:v>
                </c:pt>
                <c:pt idx="26">
                  <c:v>Perustellut investoinnit</c:v>
                </c:pt>
                <c:pt idx="27">
                  <c:v>Päätöksentekon avustaminen</c:v>
                </c:pt>
                <c:pt idx="28">
                  <c:v>Tuotantoketjun Verkostoitumisalusta myyntiin ja ostoihin</c:v>
                </c:pt>
                <c:pt idx="29">
                  <c:v>Lisäarvo maatalouden tuotteelle</c:v>
                </c:pt>
                <c:pt idx="30">
                  <c:v>Viljelijöiden Verkostoitumisalusta myyntiin ja ostoihin</c:v>
                </c:pt>
                <c:pt idx="31">
                  <c:v>Viljelijöiden ja kuluttajien yhteydet</c:v>
                </c:pt>
                <c:pt idx="32">
                  <c:v>Kasvihuoneautomaatio</c:v>
                </c:pt>
                <c:pt idx="33">
                  <c:v>Farmersbusinessnetwork.com</c:v>
                </c:pt>
                <c:pt idx="34">
                  <c:v>Farmobile.com</c:v>
                </c:pt>
                <c:pt idx="35">
                  <c:v>Keinoäly</c:v>
                </c:pt>
                <c:pt idx="36">
                  <c:v>Asteittain</c:v>
                </c:pt>
                <c:pt idx="37">
                  <c:v>Käyttäjäystävällisyys-käytettävyys</c:v>
                </c:pt>
                <c:pt idx="38">
                  <c:v>Suomalaisen viljely-ympäristön erityispiirteet</c:v>
                </c:pt>
                <c:pt idx="39">
                  <c:v>Liiketoimintamainen toiminta</c:v>
                </c:pt>
                <c:pt idx="40">
                  <c:v>Kannattavuus</c:v>
                </c:pt>
                <c:pt idx="41">
                  <c:v>Resurssien käyttö panokset lannoitteet jne.</c:v>
                </c:pt>
                <c:pt idx="42">
                  <c:v>Viljelyprosessien (tuotanto-) optimointi/automatisointi</c:v>
                </c:pt>
                <c:pt idx="43">
                  <c:v>Urakointi</c:v>
                </c:pt>
                <c:pt idx="44">
                  <c:v>Tiedon vaihdanta</c:v>
                </c:pt>
                <c:pt idx="45">
                  <c:v>ISOBUS</c:v>
                </c:pt>
                <c:pt idx="46">
                  <c:v>Telemetria</c:v>
                </c:pt>
                <c:pt idx="47">
                  <c:v>Laajuus</c:v>
                </c:pt>
                <c:pt idx="48">
                  <c:v>Yleinen</c:v>
                </c:pt>
                <c:pt idx="49">
                  <c:v>Analytiikkapalvelut</c:v>
                </c:pt>
                <c:pt idx="50">
                  <c:v>Datan integraatio</c:v>
                </c:pt>
                <c:pt idx="51">
                  <c:v>Maatilanhallintajärjestelmä FMIS Kokonaisvaltainen</c:v>
                </c:pt>
                <c:pt idx="52">
                  <c:v>Tulevaisuuden tietojärjestelmät</c:v>
                </c:pt>
                <c:pt idx="53">
                  <c:v>Haasteet</c:v>
                </c:pt>
                <c:pt idx="54">
                  <c:v>Matkapuhelinverkot</c:v>
                </c:pt>
                <c:pt idx="55">
                  <c:v>Datan omistajuus</c:v>
                </c:pt>
                <c:pt idx="56">
                  <c:v>Yhden valmistajan suljettu ympäristö/Walled garden</c:v>
                </c:pt>
                <c:pt idx="57">
                  <c:v>Yhteen valmistajaan lukittuminen</c:v>
                </c:pt>
                <c:pt idx="58">
                  <c:v>Maatilojen yksilöllisyys</c:v>
                </c:pt>
                <c:pt idx="59">
                  <c:v>Olosuhteiden vaihtelut/Ilmastonmuutos tilannehallinta</c:v>
                </c:pt>
                <c:pt idx="60">
                  <c:v>Siirtymä datan käyttöön</c:v>
                </c:pt>
                <c:pt idx="61">
                  <c:v>Tilakoon kasvu</c:v>
                </c:pt>
                <c:pt idx="62">
                  <c:v>Toimijoiden verkostomainen toiminta</c:v>
                </c:pt>
                <c:pt idx="63">
                  <c:v>Tuotantoketju yleensä</c:v>
                </c:pt>
                <c:pt idx="64">
                  <c:v>Datan merkitys ja merkityksen ymmärrys</c:v>
                </c:pt>
                <c:pt idx="65">
                  <c:v>UA-laitteet</c:v>
                </c:pt>
                <c:pt idx="66">
                  <c:v>Erillinen arvoerä</c:v>
                </c:pt>
                <c:pt idx="67">
                  <c:v>Sadonlisä</c:v>
                </c:pt>
                <c:pt idx="68">
                  <c:v>Investointien laskentaan ei ole tietoa</c:v>
                </c:pt>
                <c:pt idx="69">
                  <c:v>Työn helpottaminen</c:v>
                </c:pt>
                <c:pt idx="70">
                  <c:v>Viljelysuositukset</c:v>
                </c:pt>
                <c:pt idx="71">
                  <c:v>Automaattinen/automatisoitu viljelyyn vaikuttaminen</c:v>
                </c:pt>
                <c:pt idx="72">
                  <c:v>Järjestelmäintegraatio</c:v>
                </c:pt>
                <c:pt idx="73">
                  <c:v>Kuluttajien ymmärryshaaste</c:v>
                </c:pt>
                <c:pt idx="74">
                  <c:v>Smart Farming</c:v>
                </c:pt>
                <c:pt idx="75">
                  <c:v>Datan julkaisu ja jakaminen</c:v>
                </c:pt>
                <c:pt idx="76">
                  <c:v>Viljelijöiden sosiaalinen verkostoituminen</c:v>
                </c:pt>
                <c:pt idx="77">
                  <c:v>Automaattiset huoltokutsut ja huollon yhteys laitteisiin verkon yli</c:v>
                </c:pt>
                <c:pt idx="78">
                  <c:v>Etätuki</c:v>
                </c:pt>
                <c:pt idx="79">
                  <c:v>Kasvitehtaat Monikerrosviljely</c:v>
                </c:pt>
                <c:pt idx="80">
                  <c:v>Farmidiili</c:v>
                </c:pt>
                <c:pt idx="81">
                  <c:v>VTT Owela</c:v>
                </c:pt>
                <c:pt idx="82">
                  <c:v>Aidot IoT-järjestelmät laitteet</c:v>
                </c:pt>
                <c:pt idx="83">
                  <c:v>Automaattiohjaus</c:v>
                </c:pt>
                <c:pt idx="84">
                  <c:v>Elinkaaret (maatalouskone/tiedostoformaatti/automatiikka/ohjelmisto/IoT-laite/IoT-palvelu)</c:v>
                </c:pt>
                <c:pt idx="85">
                  <c:v>Sensoriteknologia</c:v>
                </c:pt>
                <c:pt idx="86">
                  <c:v>Teollinen Ethernet</c:v>
                </c:pt>
                <c:pt idx="87">
                  <c:v>Kynnys</c:v>
                </c:pt>
                <c:pt idx="88">
                  <c:v>Viljelijöiden uusien teknologoiden ymmärrys-asiantuntemus-taidot</c:v>
                </c:pt>
                <c:pt idx="89">
                  <c:v>Analytiikka Viljelijän Maatilan oma räätälöity</c:v>
                </c:pt>
                <c:pt idx="90">
                  <c:v>Datan laatu ja laatuhaasteet</c:v>
                </c:pt>
                <c:pt idx="91">
                  <c:v>Datan osto ja myynti</c:v>
                </c:pt>
                <c:pt idx="92">
                  <c:v>Datan siirreltävyys</c:v>
                </c:pt>
                <c:pt idx="93">
                  <c:v>Koneoppiminen</c:v>
                </c:pt>
                <c:pt idx="94">
                  <c:v>Paikkatieto</c:v>
                </c:pt>
                <c:pt idx="95">
                  <c:v>Sadon tunnistetieto (Ruoan identiteetti)</c:v>
                </c:pt>
                <c:pt idx="96">
                  <c:v>Systeemiautomaatio</c:v>
                </c:pt>
                <c:pt idx="97">
                  <c:v>Tietoturva yleensä</c:v>
                </c:pt>
                <c:pt idx="98">
                  <c:v>Työtiedostot</c:v>
                </c:pt>
                <c:pt idx="99">
                  <c:v>Valmistajien datan keräys</c:v>
                </c:pt>
                <c:pt idx="100">
                  <c:v>Rajapinnat</c:v>
                </c:pt>
                <c:pt idx="101">
                  <c:v>3G-verkko</c:v>
                </c:pt>
                <c:pt idx="102">
                  <c:v>5G-verkko</c:v>
                </c:pt>
                <c:pt idx="103">
                  <c:v>Datan/tiedon saatavuus</c:v>
                </c:pt>
                <c:pt idx="104">
                  <c:v>AEF</c:v>
                </c:pt>
                <c:pt idx="105">
                  <c:v>OADA OpenAG Data Alliance</c:v>
                </c:pt>
                <c:pt idx="106">
                  <c:v>Laitevalmistajien yhteistyö</c:v>
                </c:pt>
                <c:pt idx="107">
                  <c:v>Yhden valmistajan kokonaisratkaisu</c:v>
                </c:pt>
                <c:pt idx="108">
                  <c:v>Käyttötarpeiden suuri kirjo</c:v>
                </c:pt>
                <c:pt idx="109">
                  <c:v>Ruokaturvan parantaminen</c:v>
                </c:pt>
                <c:pt idx="110">
                  <c:v>Tutkimuksen/kehityksen pitkä aikajänne</c:v>
                </c:pt>
                <c:pt idx="111">
                  <c:v>Ilmastonmuutoksen uhat</c:v>
                </c:pt>
                <c:pt idx="112">
                  <c:v>Tilamäärän väheneminen</c:v>
                </c:pt>
                <c:pt idx="113">
                  <c:v>Verkostoituminen ja kokemustiedon jako</c:v>
                </c:pt>
                <c:pt idx="114">
                  <c:v>Väestönkasvu</c:v>
                </c:pt>
                <c:pt idx="115">
                  <c:v>EU-maataloustuki</c:v>
                </c:pt>
                <c:pt idx="116">
                  <c:v>Datan oikea-aikainen esitys käyttäjälle</c:v>
                </c:pt>
                <c:pt idx="117">
                  <c:v>Tuotannon historiatiedot</c:v>
                </c:pt>
                <c:pt idx="118">
                  <c:v>Hintojen halpeneminen</c:v>
                </c:pt>
                <c:pt idx="119">
                  <c:v>Toimintavarmuus</c:v>
                </c:pt>
                <c:pt idx="120">
                  <c:v>Vaatimukset maataloudessa</c:v>
                </c:pt>
                <c:pt idx="121">
                  <c:v>Ennusteet Arviot</c:v>
                </c:pt>
                <c:pt idx="122">
                  <c:v>Koneiden käyttö</c:v>
                </c:pt>
                <c:pt idx="123">
                  <c:v>Logistiikka</c:v>
                </c:pt>
                <c:pt idx="124">
                  <c:v>Maatilan toiminnassa yleisesti</c:v>
                </c:pt>
                <c:pt idx="125">
                  <c:v>Lannoitepanokset</c:v>
                </c:pt>
                <c:pt idx="126">
                  <c:v>Tuotantopanokset yleensä</c:v>
                </c:pt>
                <c:pt idx="127">
                  <c:v>Urbaaniviljely</c:v>
                </c:pt>
                <c:pt idx="128">
                  <c:v>Konttiviljelmät</c:v>
                </c:pt>
                <c:pt idx="129">
                  <c:v>365FarmNet</c:v>
                </c:pt>
                <c:pt idx="130">
                  <c:v>Agrirouter</c:v>
                </c:pt>
                <c:pt idx="131">
                  <c:v>Agrismart (Agrineuvos)</c:v>
                </c:pt>
                <c:pt idx="132">
                  <c:v>MyYara -viljelijäportaaliohjelmisto</c:v>
                </c:pt>
                <c:pt idx="133">
                  <c:v>Valtra Smart</c:v>
                </c:pt>
                <c:pt idx="134">
                  <c:v>Yara N-sensor</c:v>
                </c:pt>
                <c:pt idx="135">
                  <c:v>Prototyypit</c:v>
                </c:pt>
                <c:pt idx="136">
                  <c:v>Siirrettävät muistivälineet</c:v>
                </c:pt>
                <c:pt idx="137">
                  <c:v>Autonomiset traktorit ja muut työkoneet</c:v>
                </c:pt>
                <c:pt idx="138">
                  <c:v>Sensoriverkot</c:v>
                </c:pt>
                <c:pt idx="139">
                  <c:v>Sääasemat</c:v>
                </c:pt>
                <c:pt idx="140">
                  <c:v>Ihminen datan tulkitsijana/päätöksentekijänä</c:v>
                </c:pt>
                <c:pt idx="141">
                  <c:v>Karttatiedostot</c:v>
                </c:pt>
                <c:pt idx="142">
                  <c:v>Karttatiedot Ortomosaiikkikartta</c:v>
                </c:pt>
                <c:pt idx="143">
                  <c:v>Kuvantamisdata</c:v>
                </c:pt>
                <c:pt idx="144">
                  <c:v>Mallinnus</c:v>
                </c:pt>
                <c:pt idx="145">
                  <c:v>Metadata</c:v>
                </c:pt>
                <c:pt idx="146">
                  <c:v>Satelliitti (data/kuvaus)</c:v>
                </c:pt>
                <c:pt idx="147">
                  <c:v>Tiedostoformaatit</c:v>
                </c:pt>
                <c:pt idx="148">
                  <c:v>Tietoturva haittaohjelmat</c:v>
                </c:pt>
                <c:pt idx="149">
                  <c:v>Avoin lähdekoodi</c:v>
                </c:pt>
                <c:pt idx="150">
                  <c:v>Käyttöliittymä Viljelijän oma räätälöity</c:v>
                </c:pt>
                <c:pt idx="151">
                  <c:v>Käyttöliittymät</c:v>
                </c:pt>
                <c:pt idx="152">
                  <c:v>Maatilanhallintajärjestelmä FMIS</c:v>
                </c:pt>
                <c:pt idx="153">
                  <c:v>Viljelysuositusjärjestelmä</c:v>
                </c:pt>
                <c:pt idx="154">
                  <c:v>Viljelysuunnittelujärjestelmä/ohjelmisto</c:v>
                </c:pt>
                <c:pt idx="155">
                  <c:v>SMS-viestit</c:v>
                </c:pt>
                <c:pt idx="156">
                  <c:v>Satelliitti</c:v>
                </c:pt>
                <c:pt idx="157">
                  <c:v>Valokuituverkot</c:v>
                </c:pt>
                <c:pt idx="158">
                  <c:v>Asiakaslähtöinen tuotekehitys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Järjestetty!$A$2:$A$181</c:f>
              <c:numCache>
                <c:formatCode>General</c:formatCode>
                <c:ptCount val="180"/>
                <c:pt idx="0">
                  <c:v>11.0</c:v>
                </c:pt>
                <c:pt idx="1">
                  <c:v>8.0</c:v>
                </c:pt>
                <c:pt idx="2">
                  <c:v>7.0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5.0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521928"/>
        <c:axId val="2108524280"/>
      </c:barChart>
      <c:catAx>
        <c:axId val="2108521928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524280"/>
        <c:crosses val="autoZero"/>
        <c:auto val="1"/>
        <c:lblAlgn val="ctr"/>
        <c:lblOffset val="100"/>
        <c:noMultiLvlLbl val="0"/>
      </c:catAx>
      <c:valAx>
        <c:axId val="210852428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521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Järjestetty!$F$1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Järjestetty!$I$2:$I$181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Teknologioiden mahdollisuudet hyödyt edut</c:v>
                </c:pt>
                <c:pt idx="4">
                  <c:v>Yara N-sensor</c:v>
                </c:pt>
                <c:pt idx="5">
                  <c:v>Datan alustapalvelu/järjestelmä</c:v>
                </c:pt>
                <c:pt idx="6">
                  <c:v>Yleinen</c:v>
                </c:pt>
                <c:pt idx="7">
                  <c:v>Kannattavuus</c:v>
                </c:pt>
                <c:pt idx="8">
                  <c:v>Viljelyprosessien (tuotanto-) optimointi/automatisointi</c:v>
                </c:pt>
                <c:pt idx="9">
                  <c:v>Sensoriteknologia</c:v>
                </c:pt>
                <c:pt idx="10">
                  <c:v>Ihminen datan tulkitsijana/päätöksentekijänä</c:v>
                </c:pt>
                <c:pt idx="11">
                  <c:v>Analytiikka</c:v>
                </c:pt>
                <c:pt idx="12">
                  <c:v>Tiedon tuottama lisäarvo</c:v>
                </c:pt>
                <c:pt idx="13">
                  <c:v>Tulevaisuuden tietojärjestelmät</c:v>
                </c:pt>
                <c:pt idx="14">
                  <c:v>Datan merkitys ja merkityksen ymmärrys</c:v>
                </c:pt>
                <c:pt idx="15">
                  <c:v>Tuotannon historiatiedot</c:v>
                </c:pt>
                <c:pt idx="16">
                  <c:v>Ennusteet Arviot</c:v>
                </c:pt>
                <c:pt idx="17">
                  <c:v>Lannoitepanokset</c:v>
                </c:pt>
                <c:pt idx="18">
                  <c:v>Tuotantopanokset yleensä</c:v>
                </c:pt>
                <c:pt idx="19">
                  <c:v>Urakointi</c:v>
                </c:pt>
                <c:pt idx="20">
                  <c:v>Datan julkaisu ja jakaminen</c:v>
                </c:pt>
                <c:pt idx="21">
                  <c:v>Kynnys</c:v>
                </c:pt>
                <c:pt idx="22">
                  <c:v>Datan integraatio</c:v>
                </c:pt>
                <c:pt idx="23">
                  <c:v>Datan siirreltävyys</c:v>
                </c:pt>
                <c:pt idx="24">
                  <c:v>Mallinnus</c:v>
                </c:pt>
                <c:pt idx="25">
                  <c:v>Sensoridata ja Digitaalinen mitattu tieto</c:v>
                </c:pt>
                <c:pt idx="26">
                  <c:v>Käyttöliittymät</c:v>
                </c:pt>
                <c:pt idx="27">
                  <c:v>Rajapinnat</c:v>
                </c:pt>
                <c:pt idx="28">
                  <c:v>Olosuhteiden vaihtelut/Ilmastonmuutos tilannehallinta</c:v>
                </c:pt>
                <c:pt idx="29">
                  <c:v>Laitteiston ROI</c:v>
                </c:pt>
                <c:pt idx="30">
                  <c:v>Sadonlisä</c:v>
                </c:pt>
                <c:pt idx="31">
                  <c:v>Maatilan toiminnassa yleisesti</c:v>
                </c:pt>
                <c:pt idx="32">
                  <c:v>Resurssien käyttö panokset lannoitteet jne.</c:v>
                </c:pt>
                <c:pt idx="33">
                  <c:v>Lannoitus Ravinteet Syötteet</c:v>
                </c:pt>
                <c:pt idx="34">
                  <c:v>Täsmäviljely</c:v>
                </c:pt>
                <c:pt idx="35">
                  <c:v>Asteittain</c:v>
                </c:pt>
                <c:pt idx="36">
                  <c:v>Karttatiedostot</c:v>
                </c:pt>
                <c:pt idx="37">
                  <c:v>Koneoppiminen</c:v>
                </c:pt>
                <c:pt idx="38">
                  <c:v>Kuvantamisdata</c:v>
                </c:pt>
                <c:pt idx="39">
                  <c:v>Pilvipalvelut</c:v>
                </c:pt>
                <c:pt idx="40">
                  <c:v>Satelliitti (data/kuvaus)</c:v>
                </c:pt>
                <c:pt idx="41">
                  <c:v>Käyttäjäystävällisyys-käytettävyys</c:v>
                </c:pt>
                <c:pt idx="42">
                  <c:v>Maatilanhallintajärjestelmä FMIS</c:v>
                </c:pt>
                <c:pt idx="43">
                  <c:v>Maatilanhallintajärjestelmä FMIS Kokonaisvaltainen</c:v>
                </c:pt>
                <c:pt idx="44">
                  <c:v>Erilaiset ratkaisut tilakoon mukaan</c:v>
                </c:pt>
                <c:pt idx="45">
                  <c:v>Maatalouden toiminnan yleiskuva</c:v>
                </c:pt>
                <c:pt idx="46">
                  <c:v>Suomalaisen viljely-ympäristön erityispiirteet</c:v>
                </c:pt>
                <c:pt idx="47">
                  <c:v>Tilakoon kasvu</c:v>
                </c:pt>
                <c:pt idx="48">
                  <c:v>Integraatio laitteiden yhteensopivuus</c:v>
                </c:pt>
                <c:pt idx="49">
                  <c:v>UA-laitteet</c:v>
                </c:pt>
                <c:pt idx="50">
                  <c:v>Ã„lykkäät Operatiivinen laitteiden älykkyys</c:v>
                </c:pt>
                <c:pt idx="51">
                  <c:v>Liiketoimintamainen toiminta</c:v>
                </c:pt>
                <c:pt idx="52">
                  <c:v>Perustellut investoinnit</c:v>
                </c:pt>
                <c:pt idx="53">
                  <c:v>Työn helpottaminen</c:v>
                </c:pt>
                <c:pt idx="54">
                  <c:v>Tiedon vaihdanta</c:v>
                </c:pt>
                <c:pt idx="55">
                  <c:v>365FarmNet</c:v>
                </c:pt>
                <c:pt idx="56">
                  <c:v>MyYara -viljelijäportaaliohjelmisto</c:v>
                </c:pt>
                <c:pt idx="57">
                  <c:v>Muut</c:v>
                </c:pt>
                <c:pt idx="58">
                  <c:v>Aidot IoT-järjestelmät laitteet</c:v>
                </c:pt>
                <c:pt idx="59">
                  <c:v>Siirrettävät muistivälineet</c:v>
                </c:pt>
                <c:pt idx="60">
                  <c:v>Autonomiset traktorit ja muut työkoneet</c:v>
                </c:pt>
                <c:pt idx="61">
                  <c:v>Laajuus</c:v>
                </c:pt>
                <c:pt idx="62">
                  <c:v>Viljelijöiden uusien teknologoiden ymmärrys-asiantuntemus-taidot</c:v>
                </c:pt>
                <c:pt idx="63">
                  <c:v>Analytiikka Viljelijän Maatilan oma räätälöity</c:v>
                </c:pt>
                <c:pt idx="64">
                  <c:v>Datan laatu ja laatuhaasteet</c:v>
                </c:pt>
                <c:pt idx="65">
                  <c:v>Datan osto ja myynti</c:v>
                </c:pt>
                <c:pt idx="66">
                  <c:v>Karttatiedot Ortomosaiikkikartta</c:v>
                </c:pt>
                <c:pt idx="67">
                  <c:v>Työtiedostot</c:v>
                </c:pt>
                <c:pt idx="68">
                  <c:v>Valmistajien datan keräys</c:v>
                </c:pt>
                <c:pt idx="69">
                  <c:v>Viljelysuositusjärjestelmä</c:v>
                </c:pt>
                <c:pt idx="70">
                  <c:v>Viljelysuunnittelujärjestelmä/ohjelmisto</c:v>
                </c:pt>
                <c:pt idx="71">
                  <c:v>Haasteet</c:v>
                </c:pt>
                <c:pt idx="72">
                  <c:v>Langaton</c:v>
                </c:pt>
                <c:pt idx="73">
                  <c:v>Yhteydet/Verkot</c:v>
                </c:pt>
                <c:pt idx="74">
                  <c:v>Asiakaslähtöinen tuotekehitys</c:v>
                </c:pt>
                <c:pt idx="75">
                  <c:v>Datan omistajuus</c:v>
                </c:pt>
                <c:pt idx="76">
                  <c:v>Datan/tiedon saatavuus</c:v>
                </c:pt>
                <c:pt idx="77">
                  <c:v>Maatilojen yksilöllisyys</c:v>
                </c:pt>
                <c:pt idx="78">
                  <c:v>Ruokaturvan parantaminen</c:v>
                </c:pt>
                <c:pt idx="79">
                  <c:v>Tutkimuksen/kehityksen pitkä aikajänne</c:v>
                </c:pt>
                <c:pt idx="80">
                  <c:v>Viljelijä-laitevalmistaja yhteistyö partneri</c:v>
                </c:pt>
                <c:pt idx="81">
                  <c:v>Digitalisaatio</c:v>
                </c:pt>
                <c:pt idx="82">
                  <c:v>Ilmastonmuutoksen uhat</c:v>
                </c:pt>
                <c:pt idx="83">
                  <c:v>Teknologiaharppaus (leap frog)</c:v>
                </c:pt>
                <c:pt idx="84">
                  <c:v>Tilamäärän väheneminen</c:v>
                </c:pt>
                <c:pt idx="85">
                  <c:v>Liiketoiminnan ekosysteemi</c:v>
                </c:pt>
                <c:pt idx="86">
                  <c:v>Tuotantoketju yleensä</c:v>
                </c:pt>
                <c:pt idx="87">
                  <c:v>Tuotantoketjun data</c:v>
                </c:pt>
                <c:pt idx="88">
                  <c:v>Datan oikea-aikainen esitys käyttäjälle</c:v>
                </c:pt>
                <c:pt idx="89">
                  <c:v>Dataperustainen laatuhinnoittelu</c:v>
                </c:pt>
                <c:pt idx="90">
                  <c:v>Hintojen halpeneminen</c:v>
                </c:pt>
                <c:pt idx="91">
                  <c:v>Toimintavarmuus</c:v>
                </c:pt>
                <c:pt idx="92">
                  <c:v>Vaatimukset maataloudessa</c:v>
                </c:pt>
                <c:pt idx="93">
                  <c:v>Erillinen arvoerä</c:v>
                </c:pt>
                <c:pt idx="94">
                  <c:v>Laatuerien tunnistaminen</c:v>
                </c:pt>
                <c:pt idx="95">
                  <c:v>Investointien laskentaan ei ole tietoa</c:v>
                </c:pt>
                <c:pt idx="96">
                  <c:v>Koneiden käyttö</c:v>
                </c:pt>
                <c:pt idx="97">
                  <c:v>Logistiikka</c:v>
                </c:pt>
                <c:pt idx="98">
                  <c:v>Automaattinen/automatisoitu viljelyyn vaikuttaminen</c:v>
                </c:pt>
                <c:pt idx="99">
                  <c:v>Tuotantoketjun Verkostoitumisalusta myyntiin ja ostoihin</c:v>
                </c:pt>
                <c:pt idx="100">
                  <c:v>Kuluttajien ymmärryshaaste</c:v>
                </c:pt>
                <c:pt idx="101">
                  <c:v>Lisäarvo maatalouden tuotteelle</c:v>
                </c:pt>
                <c:pt idx="102">
                  <c:v>Tuotantotapatieto yleensä</c:v>
                </c:pt>
                <c:pt idx="103">
                  <c:v>Smart Farming</c:v>
                </c:pt>
                <c:pt idx="104">
                  <c:v>Urbaaniviljely</c:v>
                </c:pt>
                <c:pt idx="105">
                  <c:v>Viljelijöiden Verkostoitumisalusta myyntiin ja ostoihin</c:v>
                </c:pt>
                <c:pt idx="106">
                  <c:v>Viljelijöiden ja kuluttajien yhteydet</c:v>
                </c:pt>
                <c:pt idx="107">
                  <c:v>Viljelijöiden sosiaalinen verkostoituminen</c:v>
                </c:pt>
                <c:pt idx="108">
                  <c:v>Automaattiset huoltokutsut ja huollon yhteys laitteisiin verkon yli</c:v>
                </c:pt>
                <c:pt idx="109">
                  <c:v>Etätuki</c:v>
                </c:pt>
                <c:pt idx="110">
                  <c:v>Full-liner-tuote/järjestelmä</c:v>
                </c:pt>
                <c:pt idx="111">
                  <c:v>Kasvihuoneautomaatio</c:v>
                </c:pt>
                <c:pt idx="112">
                  <c:v>Kasvitehtaat Monikerrosviljely</c:v>
                </c:pt>
                <c:pt idx="113">
                  <c:v>Konttiviljelmät</c:v>
                </c:pt>
                <c:pt idx="114">
                  <c:v>Agrirouter</c:v>
                </c:pt>
                <c:pt idx="115">
                  <c:v>Agrismart (Agrineuvos)</c:v>
                </c:pt>
                <c:pt idx="116">
                  <c:v>Farmersbusinessnetwork.com</c:v>
                </c:pt>
                <c:pt idx="117">
                  <c:v>Farmidiili</c:v>
                </c:pt>
                <c:pt idx="118">
                  <c:v>Farmobile.com</c:v>
                </c:pt>
                <c:pt idx="119">
                  <c:v>VTT Owela</c:v>
                </c:pt>
                <c:pt idx="120">
                  <c:v>Valtra Smart</c:v>
                </c:pt>
                <c:pt idx="121">
                  <c:v>Avoimet</c:v>
                </c:pt>
                <c:pt idx="122">
                  <c:v>ISOBUS</c:v>
                </c:pt>
                <c:pt idx="123">
                  <c:v>Automaattiohjaus</c:v>
                </c:pt>
                <c:pt idx="124">
                  <c:v>Elinkaaret (maatalouskone/tiedostoformaatti/automatiikka/ohjelmisto/IoT-laite/IoT-palvelu)</c:v>
                </c:pt>
                <c:pt idx="125">
                  <c:v>Keinoäly</c:v>
                </c:pt>
                <c:pt idx="126">
                  <c:v>Prototyypit</c:v>
                </c:pt>
                <c:pt idx="127">
                  <c:v>Teollinen Ethernet</c:v>
                </c:pt>
                <c:pt idx="128">
                  <c:v>Teollisuusautomaatio</c:v>
                </c:pt>
                <c:pt idx="129">
                  <c:v>Sensoriverkot</c:v>
                </c:pt>
                <c:pt idx="130">
                  <c:v>Sääasemat</c:v>
                </c:pt>
                <c:pt idx="131">
                  <c:v>Telemetria</c:v>
                </c:pt>
                <c:pt idx="132">
                  <c:v>Analytiikkapalvelut</c:v>
                </c:pt>
                <c:pt idx="133">
                  <c:v>Metadata</c:v>
                </c:pt>
                <c:pt idx="134">
                  <c:v>Paikkatieto</c:v>
                </c:pt>
                <c:pt idx="135">
                  <c:v>Sadon tunnistetieto (Ruoan identiteetti)</c:v>
                </c:pt>
                <c:pt idx="136">
                  <c:v>Systeemiautomaatio</c:v>
                </c:pt>
                <c:pt idx="137">
                  <c:v>Tiedostoformaatit</c:v>
                </c:pt>
                <c:pt idx="138">
                  <c:v>Tietoturva haittaohjelmat</c:v>
                </c:pt>
                <c:pt idx="139">
                  <c:v>Tietoturva yleensä</c:v>
                </c:pt>
                <c:pt idx="140">
                  <c:v>Avoin lähdekoodi</c:v>
                </c:pt>
                <c:pt idx="141">
                  <c:v>Käyttöliittymä Viljelijän oma räätälöity</c:v>
                </c:pt>
                <c:pt idx="142">
                  <c:v>3G-verkko</c:v>
                </c:pt>
                <c:pt idx="143">
                  <c:v>5G-verkko</c:v>
                </c:pt>
                <c:pt idx="144">
                  <c:v>Matkapuhelinverkot</c:v>
                </c:pt>
                <c:pt idx="145">
                  <c:v>SMS-viestit</c:v>
                </c:pt>
                <c:pt idx="146">
                  <c:v>Satelliitti</c:v>
                </c:pt>
                <c:pt idx="147">
                  <c:v>Valokuituverkot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Järjestetty!$F$2:$F$181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561128"/>
        <c:axId val="2108564072"/>
      </c:barChart>
      <c:catAx>
        <c:axId val="2108561128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564072"/>
        <c:crosses val="autoZero"/>
        <c:auto val="1"/>
        <c:lblAlgn val="ctr"/>
        <c:lblOffset val="100"/>
        <c:noMultiLvlLbl val="0"/>
      </c:catAx>
      <c:valAx>
        <c:axId val="210856407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561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Järjestetty!$K$1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Järjestetty!$N$2:$N$181</c:f>
              <c:strCache>
                <c:ptCount val="180"/>
                <c:pt idx="0">
                  <c:v>ISOBUS</c:v>
                </c:pt>
                <c:pt idx="1">
                  <c:v>Sensoriteknologia</c:v>
                </c:pt>
                <c:pt idx="2">
                  <c:v>Laajuus</c:v>
                </c:pt>
                <c:pt idx="3">
                  <c:v>Aidot IoT-järjestelmät laitteet</c:v>
                </c:pt>
                <c:pt idx="4">
                  <c:v>Telemetria</c:v>
                </c:pt>
                <c:pt idx="5">
                  <c:v>Langaton</c:v>
                </c:pt>
                <c:pt idx="6">
                  <c:v>Hintojen halpeneminen</c:v>
                </c:pt>
                <c:pt idx="7">
                  <c:v>Teollisuusautomaatio</c:v>
                </c:pt>
                <c:pt idx="8">
                  <c:v>Tiedostoformaatit</c:v>
                </c:pt>
                <c:pt idx="9">
                  <c:v>Yhteydet/Verkot</c:v>
                </c:pt>
                <c:pt idx="10">
                  <c:v>Maatalouden toiminnan yleiskuva</c:v>
                </c:pt>
                <c:pt idx="11">
                  <c:v>Tuotantotapatieto yleensä</c:v>
                </c:pt>
                <c:pt idx="12">
                  <c:v>Elinkaaret (maatalouskone/tiedostoformaatti/automatiikka/ohjelmisto/IoT-laite/IoT-palvelu)</c:v>
                </c:pt>
                <c:pt idx="13">
                  <c:v>Datan alustapalvelu/järjestelmä</c:v>
                </c:pt>
                <c:pt idx="14">
                  <c:v>Tiedon tuottama lisäarvo</c:v>
                </c:pt>
                <c:pt idx="15">
                  <c:v>Haasteet</c:v>
                </c:pt>
                <c:pt idx="16">
                  <c:v>SMS-viestit</c:v>
                </c:pt>
                <c:pt idx="17">
                  <c:v>Tuotantoketju yleensä</c:v>
                </c:pt>
                <c:pt idx="18">
                  <c:v>UA-laitteet</c:v>
                </c:pt>
                <c:pt idx="19">
                  <c:v>Viljelyprosessien (tuotanto-) optimointi/automatisointi</c:v>
                </c:pt>
                <c:pt idx="20">
                  <c:v>Muut</c:v>
                </c:pt>
                <c:pt idx="21">
                  <c:v>Sensoriverkot</c:v>
                </c:pt>
                <c:pt idx="22">
                  <c:v>Sääasemat</c:v>
                </c:pt>
                <c:pt idx="23">
                  <c:v>Teknologioiden mahdollisuudet hyödyt edut</c:v>
                </c:pt>
                <c:pt idx="24">
                  <c:v>Analytiikkapalvelut</c:v>
                </c:pt>
                <c:pt idx="25">
                  <c:v>Kuvantamisdata</c:v>
                </c:pt>
                <c:pt idx="26">
                  <c:v>Sensoridata ja Digitaalinen mitattu tieto</c:v>
                </c:pt>
                <c:pt idx="27">
                  <c:v>Maatilanhallintajärjestelmä FMIS Kokonaisvaltainen</c:v>
                </c:pt>
                <c:pt idx="28">
                  <c:v>Suomalaisen viljely-ympäristön erityispiirteet</c:v>
                </c:pt>
                <c:pt idx="29">
                  <c:v>Digitalisaatio Riskit</c:v>
                </c:pt>
                <c:pt idx="30">
                  <c:v>Kolmannen osapuolen ohjelmistokehitys</c:v>
                </c:pt>
                <c:pt idx="31">
                  <c:v>Ohjelmistojen tekijänoikeudet</c:v>
                </c:pt>
                <c:pt idx="32">
                  <c:v>Ohjelmistotuotannon ala</c:v>
                </c:pt>
                <c:pt idx="33">
                  <c:v>EU-maataloustuki</c:v>
                </c:pt>
                <c:pt idx="34">
                  <c:v>Tuotevastuu</c:v>
                </c:pt>
                <c:pt idx="35">
                  <c:v>Liiketoiminnan ekosysteemi</c:v>
                </c:pt>
                <c:pt idx="36">
                  <c:v>Tuotantoketjun data</c:v>
                </c:pt>
                <c:pt idx="37">
                  <c:v>Tuotantoketjun valvonta</c:v>
                </c:pt>
                <c:pt idx="38">
                  <c:v>Integraatio laitteiden yhteensopivuus</c:v>
                </c:pt>
                <c:pt idx="39">
                  <c:v>Laitteiston ROI</c:v>
                </c:pt>
                <c:pt idx="40">
                  <c:v>Toimintavarmuus</c:v>
                </c:pt>
                <c:pt idx="41">
                  <c:v>Vaatimukset maataloudessa</c:v>
                </c:pt>
                <c:pt idx="42">
                  <c:v>Kannattavuus</c:v>
                </c:pt>
                <c:pt idx="43">
                  <c:v>Perustellut investoinnit</c:v>
                </c:pt>
                <c:pt idx="44">
                  <c:v>Päätöksentekon avustaminen</c:v>
                </c:pt>
                <c:pt idx="45">
                  <c:v>Järjestelmäintegraatio</c:v>
                </c:pt>
                <c:pt idx="46">
                  <c:v>Lannoitus Ravinteet Syötteet</c:v>
                </c:pt>
                <c:pt idx="47">
                  <c:v>Täsmäviljely</c:v>
                </c:pt>
                <c:pt idx="48">
                  <c:v>Datan julkaisu ja jakaminen</c:v>
                </c:pt>
                <c:pt idx="49">
                  <c:v>Automaattiset huoltokutsut ja huollon yhteys laitteisiin verkon yli</c:v>
                </c:pt>
                <c:pt idx="50">
                  <c:v>Valtra Smart</c:v>
                </c:pt>
                <c:pt idx="51">
                  <c:v>Yara N-sensor</c:v>
                </c:pt>
                <c:pt idx="52">
                  <c:v>Prototyypit</c:v>
                </c:pt>
                <c:pt idx="53">
                  <c:v>Asteittain</c:v>
                </c:pt>
                <c:pt idx="54">
                  <c:v>Analytiikka</c:v>
                </c:pt>
                <c:pt idx="55">
                  <c:v>Datan integraatio</c:v>
                </c:pt>
                <c:pt idx="56">
                  <c:v>Datan osto ja myynti</c:v>
                </c:pt>
                <c:pt idx="57">
                  <c:v>Datan siirreltävyys</c:v>
                </c:pt>
                <c:pt idx="58">
                  <c:v>Karttatiedot Ortomosaiikkikartta</c:v>
                </c:pt>
                <c:pt idx="59">
                  <c:v>Metadata</c:v>
                </c:pt>
                <c:pt idx="60">
                  <c:v>Pilvipalvelut</c:v>
                </c:pt>
                <c:pt idx="61">
                  <c:v>Sadon tunnistetieto (Ruoan identiteetti)</c:v>
                </c:pt>
                <c:pt idx="62">
                  <c:v>Satelliitti (data/kuvaus)</c:v>
                </c:pt>
                <c:pt idx="63">
                  <c:v>Tietoturva yleensä</c:v>
                </c:pt>
                <c:pt idx="64">
                  <c:v>Avoin lähdekoodi</c:v>
                </c:pt>
                <c:pt idx="65">
                  <c:v>Viljelysuunnittelujärjestelmä/ohjelmisto</c:v>
                </c:pt>
                <c:pt idx="66">
                  <c:v>5G-verkko</c:v>
                </c:pt>
                <c:pt idx="67">
                  <c:v>Matkapuhelinverkot</c:v>
                </c:pt>
                <c:pt idx="68">
                  <c:v>Valokuituverkot</c:v>
                </c:pt>
                <c:pt idx="69">
                  <c:v>Laitevalmistajien yhteistyö</c:v>
                </c:pt>
                <c:pt idx="70">
                  <c:v>Kasvukausi</c:v>
                </c:pt>
                <c:pt idx="71">
                  <c:v>Maatalouden toimintaympäristön hajanaisuus Pirstaleinen kenttä</c:v>
                </c:pt>
                <c:pt idx="72">
                  <c:v>Maatalouskoneiden automatiikan kehitys/historia</c:v>
                </c:pt>
                <c:pt idx="73">
                  <c:v>Ruokaturvan parantaminen</c:v>
                </c:pt>
                <c:pt idx="74">
                  <c:v>Teknologia-aalto Digitalisaatio Murroskohta</c:v>
                </c:pt>
                <c:pt idx="75">
                  <c:v>Ohjelmistopäivitykset</c:v>
                </c:pt>
                <c:pt idx="76">
                  <c:v>Datan merkitys ja merkityksen ymmärrys</c:v>
                </c:pt>
                <c:pt idx="77">
                  <c:v>Datan oikea-aikainen esitys käyttäjälle</c:v>
                </c:pt>
                <c:pt idx="78">
                  <c:v>Dataperustainen laatuhinnoittelu</c:v>
                </c:pt>
                <c:pt idx="79">
                  <c:v>Tuotannon historiatiedot</c:v>
                </c:pt>
                <c:pt idx="80">
                  <c:v>Ã„lykkäät Operatiivinen laitteiden älykkyys</c:v>
                </c:pt>
                <c:pt idx="81">
                  <c:v>Liiketoimintamainen toiminta</c:v>
                </c:pt>
                <c:pt idx="82">
                  <c:v>Ennusteet Arviot</c:v>
                </c:pt>
                <c:pt idx="83">
                  <c:v>Erillinen arvoerä</c:v>
                </c:pt>
                <c:pt idx="84">
                  <c:v>Laatuerien tunnistaminen</c:v>
                </c:pt>
                <c:pt idx="85">
                  <c:v>Sadonlisä</c:v>
                </c:pt>
                <c:pt idx="86">
                  <c:v>Investointien laskentaan ei ole tietoa</c:v>
                </c:pt>
                <c:pt idx="87">
                  <c:v>Koneiden käyttö</c:v>
                </c:pt>
                <c:pt idx="88">
                  <c:v>Logistiikka</c:v>
                </c:pt>
                <c:pt idx="89">
                  <c:v>Maatilan toiminnassa yleisesti</c:v>
                </c:pt>
                <c:pt idx="90">
                  <c:v>Resurssien käyttö panokset lannoitteet jne.</c:v>
                </c:pt>
                <c:pt idx="91">
                  <c:v>Työn helpottaminen</c:v>
                </c:pt>
                <c:pt idx="92">
                  <c:v>Viljelysuositukset</c:v>
                </c:pt>
                <c:pt idx="93">
                  <c:v>Automaattinen/automatisoitu viljelyyn vaikuttaminen</c:v>
                </c:pt>
                <c:pt idx="94">
                  <c:v>Tuotantoketjun Verkostoitumisalusta myyntiin ja ostoihin</c:v>
                </c:pt>
                <c:pt idx="95">
                  <c:v>Lannoitepanokset</c:v>
                </c:pt>
                <c:pt idx="96">
                  <c:v>Tuotantopanokset yleensä</c:v>
                </c:pt>
                <c:pt idx="97">
                  <c:v>Kuluttajien ymmärryshaaste</c:v>
                </c:pt>
                <c:pt idx="98">
                  <c:v>Lisäarvo maatalouden tuotteelle</c:v>
                </c:pt>
                <c:pt idx="99">
                  <c:v>Smart Farming</c:v>
                </c:pt>
                <c:pt idx="100">
                  <c:v>Urbaaniviljely</c:v>
                </c:pt>
                <c:pt idx="101">
                  <c:v>Urakointi</c:v>
                </c:pt>
                <c:pt idx="102">
                  <c:v>Tiedon vaihdanta</c:v>
                </c:pt>
                <c:pt idx="103">
                  <c:v>Viljelijöiden Verkostoitumisalusta myyntiin ja ostoihin</c:v>
                </c:pt>
                <c:pt idx="104">
                  <c:v>Viljelijöiden ja kuluttajien yhteydet</c:v>
                </c:pt>
                <c:pt idx="105">
                  <c:v>Viljelijöiden sosiaalinen verkostoituminen</c:v>
                </c:pt>
                <c:pt idx="106">
                  <c:v>Etätuki</c:v>
                </c:pt>
                <c:pt idx="107">
                  <c:v>Full-liner-tuote/järjestelmä</c:v>
                </c:pt>
                <c:pt idx="108">
                  <c:v>Kasvihuoneautomaatio</c:v>
                </c:pt>
                <c:pt idx="109">
                  <c:v>Kasvitehtaat Monikerrosviljely</c:v>
                </c:pt>
                <c:pt idx="110">
                  <c:v>Konttiviljelmät</c:v>
                </c:pt>
                <c:pt idx="111">
                  <c:v>365FarmNet</c:v>
                </c:pt>
                <c:pt idx="112">
                  <c:v>Agrirouter</c:v>
                </c:pt>
                <c:pt idx="113">
                  <c:v>Agrismart (Agrineuvos)</c:v>
                </c:pt>
                <c:pt idx="114">
                  <c:v>Farmersbusinessnetwork.com</c:v>
                </c:pt>
                <c:pt idx="115">
                  <c:v>Farmidiili</c:v>
                </c:pt>
                <c:pt idx="116">
                  <c:v>Farmobile.com</c:v>
                </c:pt>
                <c:pt idx="117">
                  <c:v>MyYara -viljelijäportaaliohjelmisto</c:v>
                </c:pt>
                <c:pt idx="118">
                  <c:v>VTT Owela</c:v>
                </c:pt>
                <c:pt idx="119">
                  <c:v>Avoimet</c:v>
                </c:pt>
                <c:pt idx="120">
                  <c:v>Automaattiohjaus</c:v>
                </c:pt>
                <c:pt idx="121">
                  <c:v>Keinoäly</c:v>
                </c:pt>
                <c:pt idx="122">
                  <c:v>Siirrettävät muistivälineet</c:v>
                </c:pt>
                <c:pt idx="123">
                  <c:v>Teollinen Ethernet</c:v>
                </c:pt>
                <c:pt idx="124">
                  <c:v>Autonomiset traktorit ja muut työkoneet</c:v>
                </c:pt>
                <c:pt idx="125">
                  <c:v>Kynnys</c:v>
                </c:pt>
                <c:pt idx="126">
                  <c:v>Viljelijöiden uusien teknologoiden ymmärrys-asiantuntemus-taidot</c:v>
                </c:pt>
                <c:pt idx="127">
                  <c:v>Yleinen</c:v>
                </c:pt>
                <c:pt idx="128">
                  <c:v>Analytiikka Viljelijän Maatilan oma räätälöity</c:v>
                </c:pt>
                <c:pt idx="129">
                  <c:v>Datan laatu ja laatuhaasteet</c:v>
                </c:pt>
                <c:pt idx="130">
                  <c:v>Ihminen datan tulkitsijana/päätöksentekijänä</c:v>
                </c:pt>
                <c:pt idx="131">
                  <c:v>Karttatiedostot</c:v>
                </c:pt>
                <c:pt idx="132">
                  <c:v>Koneoppiminen</c:v>
                </c:pt>
                <c:pt idx="133">
                  <c:v>Mallinnus</c:v>
                </c:pt>
                <c:pt idx="134">
                  <c:v>Paikkatieto</c:v>
                </c:pt>
                <c:pt idx="135">
                  <c:v>Systeemiautomaatio</c:v>
                </c:pt>
                <c:pt idx="136">
                  <c:v>Tietoturva haittaohjelmat</c:v>
                </c:pt>
                <c:pt idx="137">
                  <c:v>Työtiedostot</c:v>
                </c:pt>
                <c:pt idx="138">
                  <c:v>Valmistajien datan keräys</c:v>
                </c:pt>
                <c:pt idx="139">
                  <c:v>Käyttäjäystävällisyys-käytettävyys</c:v>
                </c:pt>
                <c:pt idx="140">
                  <c:v>Käyttöliittymä Viljelijän oma räätälöity</c:v>
                </c:pt>
                <c:pt idx="141">
                  <c:v>Käyttöliittymät</c:v>
                </c:pt>
                <c:pt idx="142">
                  <c:v>Maatilanhallintajärjestelmä FMIS</c:v>
                </c:pt>
                <c:pt idx="143">
                  <c:v>Rajapinnat</c:v>
                </c:pt>
                <c:pt idx="144">
                  <c:v>Tulevaisuuden tietojärjestelmät</c:v>
                </c:pt>
                <c:pt idx="145">
                  <c:v>Viljelysuositusjärjestelmä</c:v>
                </c:pt>
                <c:pt idx="146">
                  <c:v>3G-verkko</c:v>
                </c:pt>
                <c:pt idx="147">
                  <c:v>Satelliitti</c:v>
                </c:pt>
                <c:pt idx="148">
                  <c:v>Asiakaslähtöinen tuotekehitys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Järjestetty!$K$2:$K$181</c:f>
              <c:numCache>
                <c:formatCode>General</c:formatCode>
                <c:ptCount val="180"/>
                <c:pt idx="0">
                  <c:v>8.0</c:v>
                </c:pt>
                <c:pt idx="1">
                  <c:v>6.0</c:v>
                </c:pt>
                <c:pt idx="2">
                  <c:v>6.0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600696"/>
        <c:axId val="2108603640"/>
      </c:barChart>
      <c:catAx>
        <c:axId val="2108600696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603640"/>
        <c:crosses val="autoZero"/>
        <c:auto val="1"/>
        <c:lblAlgn val="ctr"/>
        <c:lblOffset val="100"/>
        <c:noMultiLvlLbl val="0"/>
      </c:catAx>
      <c:valAx>
        <c:axId val="210860364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600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Järjestetty!$P$1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Järjestetty!$S$2:$S$181</c:f>
              <c:strCache>
                <c:ptCount val="180"/>
                <c:pt idx="0">
                  <c:v>Datan alustapalvelu/järjestelmä</c:v>
                </c:pt>
                <c:pt idx="1">
                  <c:v>Digitalisaatio Riskit</c:v>
                </c:pt>
                <c:pt idx="2">
                  <c:v>Järjestelmäintegraatio</c:v>
                </c:pt>
                <c:pt idx="3">
                  <c:v>Viljelysuunnittelujärjestelmä/ohjelmisto</c:v>
                </c:pt>
                <c:pt idx="4">
                  <c:v>Integraatio laitteiden yhteensopivuus</c:v>
                </c:pt>
                <c:pt idx="5">
                  <c:v>Kannattavuus</c:v>
                </c:pt>
                <c:pt idx="6">
                  <c:v>Tuotantotapatieto yleensä</c:v>
                </c:pt>
                <c:pt idx="7">
                  <c:v>Datan integraatio</c:v>
                </c:pt>
                <c:pt idx="8">
                  <c:v>Yhteydet/Verkot</c:v>
                </c:pt>
                <c:pt idx="9">
                  <c:v>Maatalouden toiminnan yleiskuva</c:v>
                </c:pt>
                <c:pt idx="10">
                  <c:v>Maatalouden toimintaympäristön hajanaisuus Pirstaleinen kenttä</c:v>
                </c:pt>
                <c:pt idx="11">
                  <c:v>Viljelijän työnkuva</c:v>
                </c:pt>
                <c:pt idx="12">
                  <c:v>UA-laitteet</c:v>
                </c:pt>
                <c:pt idx="13">
                  <c:v>Viljelyprosessien (tuotanto-) optimointi/automatisointi</c:v>
                </c:pt>
                <c:pt idx="14">
                  <c:v>Lannoitus Ravinteet Syötteet</c:v>
                </c:pt>
                <c:pt idx="15">
                  <c:v>Urbaaniviljely</c:v>
                </c:pt>
                <c:pt idx="16">
                  <c:v>Tiedon vaihdanta</c:v>
                </c:pt>
                <c:pt idx="17">
                  <c:v>Kasvihuoneautomaatio</c:v>
                </c:pt>
                <c:pt idx="18">
                  <c:v>ISOBUS</c:v>
                </c:pt>
                <c:pt idx="19">
                  <c:v>Elinkaaret (maatalouskone/tiedostoformaatti/automatiikka/ohjelmisto/IoT-laite/IoT-palvelu)</c:v>
                </c:pt>
                <c:pt idx="20">
                  <c:v>Telemetria</c:v>
                </c:pt>
                <c:pt idx="21">
                  <c:v>Yleinen</c:v>
                </c:pt>
                <c:pt idx="22">
                  <c:v>Datan siirreltävyys</c:v>
                </c:pt>
                <c:pt idx="23">
                  <c:v>Ihminen datan tulkitsijana/päätöksentekijänä</c:v>
                </c:pt>
                <c:pt idx="24">
                  <c:v>Karttatiedot Ortomosaiikkikartta</c:v>
                </c:pt>
                <c:pt idx="25">
                  <c:v>Pilvipalvelut</c:v>
                </c:pt>
                <c:pt idx="26">
                  <c:v>Käyttäjäystävällisyys-käytettävyys</c:v>
                </c:pt>
                <c:pt idx="27">
                  <c:v>Haasteet</c:v>
                </c:pt>
                <c:pt idx="28">
                  <c:v>Yhteen valmistajaan lukittuminen</c:v>
                </c:pt>
                <c:pt idx="29">
                  <c:v>Sovelluskirjo</c:v>
                </c:pt>
                <c:pt idx="30">
                  <c:v>Suomalaisen viljely-ympäristön erityispiirteet</c:v>
                </c:pt>
                <c:pt idx="31">
                  <c:v>Teknologioiden Tuotteiden siiloutuneisuus hajanaisuus</c:v>
                </c:pt>
                <c:pt idx="32">
                  <c:v>Digitalisaatio</c:v>
                </c:pt>
                <c:pt idx="33">
                  <c:v>Tilakoon kasvu</c:v>
                </c:pt>
                <c:pt idx="34">
                  <c:v>Tuotantoketjun data</c:v>
                </c:pt>
                <c:pt idx="35">
                  <c:v>Agrineuvos</c:v>
                </c:pt>
                <c:pt idx="36">
                  <c:v>Datan merkitys ja merkityksen ymmärrys</c:v>
                </c:pt>
                <c:pt idx="37">
                  <c:v>Laitteiston ROI</c:v>
                </c:pt>
                <c:pt idx="38">
                  <c:v>Toimintavarmuus</c:v>
                </c:pt>
                <c:pt idx="39">
                  <c:v>Vaatimukset maataloudessa</c:v>
                </c:pt>
                <c:pt idx="40">
                  <c:v>Erillinen arvoerä</c:v>
                </c:pt>
                <c:pt idx="41">
                  <c:v>Maatilan toiminnassa yleisesti</c:v>
                </c:pt>
                <c:pt idx="42">
                  <c:v>Päätöksentekon avustaminen</c:v>
                </c:pt>
                <c:pt idx="43">
                  <c:v>Automaattinen/automatisoitu viljelyyn vaikuttaminen</c:v>
                </c:pt>
                <c:pt idx="44">
                  <c:v>Lannoitepanokset</c:v>
                </c:pt>
                <c:pt idx="45">
                  <c:v>Tuotantopanokset yleensä</c:v>
                </c:pt>
                <c:pt idx="46">
                  <c:v>Kuluttajien ymmärryshaaste</c:v>
                </c:pt>
                <c:pt idx="47">
                  <c:v>Smart Farming</c:v>
                </c:pt>
                <c:pt idx="48">
                  <c:v>Datan julkaisu ja jakaminen</c:v>
                </c:pt>
                <c:pt idx="49">
                  <c:v>Viljelijöiden sosiaalinen verkostoituminen</c:v>
                </c:pt>
                <c:pt idx="50">
                  <c:v>Full-liner-tuote/järjestelmä</c:v>
                </c:pt>
                <c:pt idx="51">
                  <c:v>Kasvitehtaat Monikerrosviljely</c:v>
                </c:pt>
                <c:pt idx="52">
                  <c:v>Konttiviljelmät</c:v>
                </c:pt>
                <c:pt idx="53">
                  <c:v>Agrismart (Agrineuvos)</c:v>
                </c:pt>
                <c:pt idx="54">
                  <c:v>Avoimet</c:v>
                </c:pt>
                <c:pt idx="55">
                  <c:v>Sensoriteknologia</c:v>
                </c:pt>
                <c:pt idx="56">
                  <c:v>Sensoriverkot</c:v>
                </c:pt>
                <c:pt idx="57">
                  <c:v>Asteittain</c:v>
                </c:pt>
                <c:pt idx="58">
                  <c:v>Kynnys</c:v>
                </c:pt>
                <c:pt idx="59">
                  <c:v>Teknologioiden mahdollisuudet hyödyt edut</c:v>
                </c:pt>
                <c:pt idx="60">
                  <c:v>Analytiikka</c:v>
                </c:pt>
                <c:pt idx="61">
                  <c:v>Analytiikkapalvelut</c:v>
                </c:pt>
                <c:pt idx="62">
                  <c:v>Datan laatu ja laatuhaasteet</c:v>
                </c:pt>
                <c:pt idx="63">
                  <c:v>Tietoturva haittaohjelmat</c:v>
                </c:pt>
                <c:pt idx="64">
                  <c:v>Tietoturva yleensä</c:v>
                </c:pt>
                <c:pt idx="65">
                  <c:v>Käyttöliittymät</c:v>
                </c:pt>
                <c:pt idx="66">
                  <c:v>Rajapinnat</c:v>
                </c:pt>
                <c:pt idx="67">
                  <c:v>Tulevaisuuden tietojärjestelmät</c:v>
                </c:pt>
                <c:pt idx="68">
                  <c:v>Datan omistajuus</c:v>
                </c:pt>
                <c:pt idx="69">
                  <c:v>Datan/tiedon saatavuus</c:v>
                </c:pt>
                <c:pt idx="70">
                  <c:v>AEF</c:v>
                </c:pt>
                <c:pt idx="71">
                  <c:v>Uudet liiketoimintamallit</c:v>
                </c:pt>
                <c:pt idx="72">
                  <c:v>Luomusertifikaatti</c:v>
                </c:pt>
                <c:pt idx="73">
                  <c:v>Sertifikaatit</c:v>
                </c:pt>
                <c:pt idx="74">
                  <c:v>Tuotantoketjun valvonta</c:v>
                </c:pt>
                <c:pt idx="75">
                  <c:v>Datan oikea-aikainen esitys käyttäjälle</c:v>
                </c:pt>
                <c:pt idx="76">
                  <c:v>Dataperustainen laatuhinnoittelu</c:v>
                </c:pt>
                <c:pt idx="77">
                  <c:v>Tuotannon historiatiedot</c:v>
                </c:pt>
                <c:pt idx="78">
                  <c:v>Hintojen halpeneminen</c:v>
                </c:pt>
                <c:pt idx="79">
                  <c:v>Ã„lykkäät Operatiivinen laitteiden älykkyys</c:v>
                </c:pt>
                <c:pt idx="80">
                  <c:v>Liiketoimintamainen toiminta</c:v>
                </c:pt>
                <c:pt idx="81">
                  <c:v>Ennusteet Arviot</c:v>
                </c:pt>
                <c:pt idx="82">
                  <c:v>Laatuerien tunnistaminen</c:v>
                </c:pt>
                <c:pt idx="83">
                  <c:v>Sadonlisä</c:v>
                </c:pt>
                <c:pt idx="84">
                  <c:v>Investointien laskentaan ei ole tietoa</c:v>
                </c:pt>
                <c:pt idx="85">
                  <c:v>Perustellut investoinnit</c:v>
                </c:pt>
                <c:pt idx="86">
                  <c:v>Koneiden käyttö</c:v>
                </c:pt>
                <c:pt idx="87">
                  <c:v>Logistiikka</c:v>
                </c:pt>
                <c:pt idx="88">
                  <c:v>Resurssien käyttö panokset lannoitteet jne.</c:v>
                </c:pt>
                <c:pt idx="89">
                  <c:v>Työn helpottaminen</c:v>
                </c:pt>
                <c:pt idx="90">
                  <c:v>Viljelysuositukset</c:v>
                </c:pt>
                <c:pt idx="91">
                  <c:v>Tuotantoketjun Verkostoitumisalusta myyntiin ja ostoihin</c:v>
                </c:pt>
                <c:pt idx="92">
                  <c:v>Lisäarvo maatalouden tuotteelle</c:v>
                </c:pt>
                <c:pt idx="93">
                  <c:v>Täsmäviljely</c:v>
                </c:pt>
                <c:pt idx="94">
                  <c:v>Urakointi</c:v>
                </c:pt>
                <c:pt idx="95">
                  <c:v>Viljelijöiden Verkostoitumisalusta myyntiin ja ostoihin</c:v>
                </c:pt>
                <c:pt idx="96">
                  <c:v>Viljelijöiden ja kuluttajien yhteydet</c:v>
                </c:pt>
                <c:pt idx="97">
                  <c:v>Automaattiset huoltokutsut ja huollon yhteys laitteisiin verkon yli</c:v>
                </c:pt>
                <c:pt idx="98">
                  <c:v>Etätuki</c:v>
                </c:pt>
                <c:pt idx="99">
                  <c:v>365FarmNet</c:v>
                </c:pt>
                <c:pt idx="100">
                  <c:v>Agrirouter</c:v>
                </c:pt>
                <c:pt idx="101">
                  <c:v>Farmersbusinessnetwork.com</c:v>
                </c:pt>
                <c:pt idx="102">
                  <c:v>Farmidiili</c:v>
                </c:pt>
                <c:pt idx="103">
                  <c:v>Farmobile.com</c:v>
                </c:pt>
                <c:pt idx="104">
                  <c:v>MyYara -viljelijäportaaliohjelmisto</c:v>
                </c:pt>
                <c:pt idx="105">
                  <c:v>VTT Owela</c:v>
                </c:pt>
                <c:pt idx="106">
                  <c:v>Valtra Smart</c:v>
                </c:pt>
                <c:pt idx="107">
                  <c:v>Yara N-sensor</c:v>
                </c:pt>
                <c:pt idx="108">
                  <c:v>Muut</c:v>
                </c:pt>
                <c:pt idx="109">
                  <c:v>Aidot IoT-järjestelmät laitteet</c:v>
                </c:pt>
                <c:pt idx="110">
                  <c:v>Automaattiohjaus</c:v>
                </c:pt>
                <c:pt idx="111">
                  <c:v>Keinoäly</c:v>
                </c:pt>
                <c:pt idx="112">
                  <c:v>Prototyypit</c:v>
                </c:pt>
                <c:pt idx="113">
                  <c:v>Siirrettävät muistivälineet</c:v>
                </c:pt>
                <c:pt idx="114">
                  <c:v>Teollinen Ethernet</c:v>
                </c:pt>
                <c:pt idx="115">
                  <c:v>Teollisuusautomaatio</c:v>
                </c:pt>
                <c:pt idx="116">
                  <c:v>Autonomiset traktorit ja muut työkoneet</c:v>
                </c:pt>
                <c:pt idx="117">
                  <c:v>Sääasemat</c:v>
                </c:pt>
                <c:pt idx="118">
                  <c:v>Laajuus</c:v>
                </c:pt>
                <c:pt idx="119">
                  <c:v>Viljelijöiden uusien teknologoiden ymmärrys-asiantuntemus-taidot</c:v>
                </c:pt>
                <c:pt idx="120">
                  <c:v>Analytiikka Viljelijän Maatilan oma räätälöity</c:v>
                </c:pt>
                <c:pt idx="121">
                  <c:v>Datan osto ja myynti</c:v>
                </c:pt>
                <c:pt idx="122">
                  <c:v>Karttatiedostot</c:v>
                </c:pt>
                <c:pt idx="123">
                  <c:v>Koneoppiminen</c:v>
                </c:pt>
                <c:pt idx="124">
                  <c:v>Kuvantamisdata</c:v>
                </c:pt>
                <c:pt idx="125">
                  <c:v>Mallinnus</c:v>
                </c:pt>
                <c:pt idx="126">
                  <c:v>Metadata</c:v>
                </c:pt>
                <c:pt idx="127">
                  <c:v>Paikkatieto</c:v>
                </c:pt>
                <c:pt idx="128">
                  <c:v>Sadon tunnistetieto (Ruoan identiteetti)</c:v>
                </c:pt>
                <c:pt idx="129">
                  <c:v>Satelliitti (data/kuvaus)</c:v>
                </c:pt>
                <c:pt idx="130">
                  <c:v>Sensoridata ja Digitaalinen mitattu tieto</c:v>
                </c:pt>
                <c:pt idx="131">
                  <c:v>Systeemiautomaatio</c:v>
                </c:pt>
                <c:pt idx="132">
                  <c:v>Tiedon tuottama lisäarvo</c:v>
                </c:pt>
                <c:pt idx="133">
                  <c:v>Tiedostoformaatit</c:v>
                </c:pt>
                <c:pt idx="134">
                  <c:v>Työtiedostot</c:v>
                </c:pt>
                <c:pt idx="135">
                  <c:v>Valmistajien datan keräys</c:v>
                </c:pt>
                <c:pt idx="136">
                  <c:v>Avoin lähdekoodi</c:v>
                </c:pt>
                <c:pt idx="137">
                  <c:v>Käyttöliittymä Viljelijän oma räätälöity</c:v>
                </c:pt>
                <c:pt idx="138">
                  <c:v>Maatilanhallintajärjestelmä FMIS</c:v>
                </c:pt>
                <c:pt idx="139">
                  <c:v>Maatilanhallintajärjestelmä FMIS Kokonaisvaltainen</c:v>
                </c:pt>
                <c:pt idx="140">
                  <c:v>Viljelysuositusjärjestelmä</c:v>
                </c:pt>
                <c:pt idx="141">
                  <c:v>3G-verkko</c:v>
                </c:pt>
                <c:pt idx="142">
                  <c:v>5G-verkko</c:v>
                </c:pt>
                <c:pt idx="143">
                  <c:v>Langaton</c:v>
                </c:pt>
                <c:pt idx="144">
                  <c:v>Matkapuhelinverkot</c:v>
                </c:pt>
                <c:pt idx="145">
                  <c:v>SMS-viestit</c:v>
                </c:pt>
                <c:pt idx="146">
                  <c:v>Satelliitti</c:v>
                </c:pt>
                <c:pt idx="147">
                  <c:v>Valokuituverkot</c:v>
                </c:pt>
                <c:pt idx="148">
                  <c:v>Asiakaslähtöinen tuotekehitys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Järjestetty!$P$2:$P$181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640696"/>
        <c:axId val="2108643640"/>
      </c:barChart>
      <c:catAx>
        <c:axId val="2108640696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643640"/>
        <c:crosses val="autoZero"/>
        <c:auto val="1"/>
        <c:lblAlgn val="ctr"/>
        <c:lblOffset val="100"/>
        <c:noMultiLvlLbl val="0"/>
      </c:catAx>
      <c:valAx>
        <c:axId val="210864364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640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Järjestetty!$U$1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Järjestetty!$X$2:$X$181</c:f>
              <c:strCache>
                <c:ptCount val="180"/>
                <c:pt idx="0">
                  <c:v>Yleinen</c:v>
                </c:pt>
                <c:pt idx="1">
                  <c:v>Digitalisaatio</c:v>
                </c:pt>
                <c:pt idx="2">
                  <c:v>Viljelyprosessien (tuotanto-) optimointi/automatisointi</c:v>
                </c:pt>
                <c:pt idx="3">
                  <c:v>Päätöksentekon avustaminen</c:v>
                </c:pt>
                <c:pt idx="4">
                  <c:v>Telemetria</c:v>
                </c:pt>
                <c:pt idx="5">
                  <c:v>Integraatio laitteiden yhteensopivuus</c:v>
                </c:pt>
                <c:pt idx="6">
                  <c:v>Työn helpottaminen</c:v>
                </c:pt>
                <c:pt idx="7">
                  <c:v>Agrirouter</c:v>
                </c:pt>
                <c:pt idx="8">
                  <c:v>Teknologioiden mahdollisuudet hyödyt edut</c:v>
                </c:pt>
                <c:pt idx="9">
                  <c:v>Analytiikka</c:v>
                </c:pt>
                <c:pt idx="10">
                  <c:v>Tiedon tuottama lisäarvo</c:v>
                </c:pt>
                <c:pt idx="11">
                  <c:v>Maatilanhallintajärjestelmä FMIS Kokonaisvaltainen</c:v>
                </c:pt>
                <c:pt idx="12">
                  <c:v>Teknologia-aalto Digitalisaatio Murroskohta</c:v>
                </c:pt>
                <c:pt idx="13">
                  <c:v>Järjestelmäintegraatio</c:v>
                </c:pt>
                <c:pt idx="14">
                  <c:v>ISOBUS</c:v>
                </c:pt>
                <c:pt idx="15">
                  <c:v>Autonomiset traktorit ja muut työkoneet</c:v>
                </c:pt>
                <c:pt idx="16">
                  <c:v>Laajuus</c:v>
                </c:pt>
                <c:pt idx="17">
                  <c:v>Datan integraatio</c:v>
                </c:pt>
                <c:pt idx="18">
                  <c:v>Käyttöliittymät</c:v>
                </c:pt>
                <c:pt idx="19">
                  <c:v>Maatilanhallintajärjestelmä FMIS</c:v>
                </c:pt>
                <c:pt idx="20">
                  <c:v>Tulevaisuuden tietojärjestelmät</c:v>
                </c:pt>
                <c:pt idx="21">
                  <c:v>Kannattavuus</c:v>
                </c:pt>
                <c:pt idx="22">
                  <c:v>Aidot IoT-järjestelmät laitteet</c:v>
                </c:pt>
                <c:pt idx="23">
                  <c:v>Keinoäly</c:v>
                </c:pt>
                <c:pt idx="24">
                  <c:v>Datan alustapalvelu/järjestelmä</c:v>
                </c:pt>
                <c:pt idx="25">
                  <c:v>Viljelijöiden uusien teknologoiden ymmärrys-asiantuntemus-taidot</c:v>
                </c:pt>
                <c:pt idx="26">
                  <c:v>Analytiikkapalvelut</c:v>
                </c:pt>
                <c:pt idx="27">
                  <c:v>Koneoppiminen</c:v>
                </c:pt>
                <c:pt idx="28">
                  <c:v>Paikkatieto</c:v>
                </c:pt>
                <c:pt idx="29">
                  <c:v>Tietoturva yleensä</c:v>
                </c:pt>
                <c:pt idx="30">
                  <c:v>Haasteet</c:v>
                </c:pt>
                <c:pt idx="31">
                  <c:v>Yhteydet/Verkot</c:v>
                </c:pt>
                <c:pt idx="32">
                  <c:v>Asiakaslähtöinen tuotekehitys</c:v>
                </c:pt>
                <c:pt idx="33">
                  <c:v>Dataperustainen poliittinen päätöksenteko</c:v>
                </c:pt>
                <c:pt idx="34">
                  <c:v>Maatalouden toiminnan yleiskuva</c:v>
                </c:pt>
                <c:pt idx="35">
                  <c:v>Tuotantoketjun data</c:v>
                </c:pt>
                <c:pt idx="36">
                  <c:v>Datan oikea-aikainen esitys käyttäjälle</c:v>
                </c:pt>
                <c:pt idx="37">
                  <c:v>Tuotannon historiatiedot</c:v>
                </c:pt>
                <c:pt idx="38">
                  <c:v>Sadonlisä</c:v>
                </c:pt>
                <c:pt idx="39">
                  <c:v>Koneiden käyttö</c:v>
                </c:pt>
                <c:pt idx="40">
                  <c:v>Logistiikka</c:v>
                </c:pt>
                <c:pt idx="41">
                  <c:v>Resurssien käyttö panokset lannoitteet jne.</c:v>
                </c:pt>
                <c:pt idx="42">
                  <c:v>Viljelysuositukset</c:v>
                </c:pt>
                <c:pt idx="43">
                  <c:v>Lannoitus Ravinteet Syötteet</c:v>
                </c:pt>
                <c:pt idx="44">
                  <c:v>Kuluttajien ymmärryshaaste</c:v>
                </c:pt>
                <c:pt idx="45">
                  <c:v>Tuotantotapatieto yleensä</c:v>
                </c:pt>
                <c:pt idx="46">
                  <c:v>Smart Farming</c:v>
                </c:pt>
                <c:pt idx="47">
                  <c:v>Täsmäviljely</c:v>
                </c:pt>
                <c:pt idx="48">
                  <c:v>Viljelijöiden sosiaalinen verkostoituminen</c:v>
                </c:pt>
                <c:pt idx="49">
                  <c:v>Automaattiohjaus</c:v>
                </c:pt>
                <c:pt idx="50">
                  <c:v>Asteittain</c:v>
                </c:pt>
                <c:pt idx="51">
                  <c:v>Analytiikka Viljelijän Maatilan oma räätälöity</c:v>
                </c:pt>
                <c:pt idx="52">
                  <c:v>Datan siirreltävyys</c:v>
                </c:pt>
                <c:pt idx="53">
                  <c:v>Kuvantamisdata</c:v>
                </c:pt>
                <c:pt idx="54">
                  <c:v>Pilvipalvelut</c:v>
                </c:pt>
                <c:pt idx="55">
                  <c:v>Sensoridata ja Digitaalinen mitattu tieto</c:v>
                </c:pt>
                <c:pt idx="56">
                  <c:v>Valmistajien datan keräys</c:v>
                </c:pt>
                <c:pt idx="57">
                  <c:v>Käyttäjäystävällisyys-käytettävyys</c:v>
                </c:pt>
                <c:pt idx="58">
                  <c:v>Käyttöliittymä Viljelijän oma räätälöity</c:v>
                </c:pt>
                <c:pt idx="59">
                  <c:v>Rajapinnat</c:v>
                </c:pt>
                <c:pt idx="60">
                  <c:v>5G-verkko</c:v>
                </c:pt>
                <c:pt idx="61">
                  <c:v>Langaton</c:v>
                </c:pt>
                <c:pt idx="62">
                  <c:v>Satelliitti</c:v>
                </c:pt>
                <c:pt idx="63">
                  <c:v>Datan omistajuus</c:v>
                </c:pt>
                <c:pt idx="64">
                  <c:v>Laitevalmistajien yhteistyö</c:v>
                </c:pt>
                <c:pt idx="65">
                  <c:v>Käyttötarpeiden suuri kirjo</c:v>
                </c:pt>
                <c:pt idx="66">
                  <c:v>Maatalouden toimintaympäristön hajanaisuus Pirstaleinen kenttä</c:v>
                </c:pt>
                <c:pt idx="67">
                  <c:v>Maatilojen yksilöllisyys</c:v>
                </c:pt>
                <c:pt idx="68">
                  <c:v>Ruokaturvan parantaminen</c:v>
                </c:pt>
                <c:pt idx="69">
                  <c:v>Suomalaisen viljely-ympäristön erityispiirteet</c:v>
                </c:pt>
                <c:pt idx="70">
                  <c:v>Teknologioiden Tuotteiden siiloutuneisuus hajanaisuus</c:v>
                </c:pt>
                <c:pt idx="71">
                  <c:v>Viljelijä-laitevalmistaja yhteistyö partneri</c:v>
                </c:pt>
                <c:pt idx="72">
                  <c:v>Digitalisaatio Riskit</c:v>
                </c:pt>
                <c:pt idx="73">
                  <c:v>Mobiilisovellukset</c:v>
                </c:pt>
                <c:pt idx="74">
                  <c:v>Viljelijän työnkuva</c:v>
                </c:pt>
                <c:pt idx="75">
                  <c:v>Väestönkasvu</c:v>
                </c:pt>
                <c:pt idx="76">
                  <c:v>Kolmannen osapuolen ohjelmistokehitys</c:v>
                </c:pt>
                <c:pt idx="77">
                  <c:v>Tuotantoketju yleensä</c:v>
                </c:pt>
                <c:pt idx="78">
                  <c:v>Datan merkitys ja merkityksen ymmärrys</c:v>
                </c:pt>
                <c:pt idx="79">
                  <c:v>Dataperustainen laatuhinnoittelu</c:v>
                </c:pt>
                <c:pt idx="80">
                  <c:v>Hintojen halpeneminen</c:v>
                </c:pt>
                <c:pt idx="81">
                  <c:v>Laitteiston ROI</c:v>
                </c:pt>
                <c:pt idx="82">
                  <c:v>Toimintavarmuus</c:v>
                </c:pt>
                <c:pt idx="83">
                  <c:v>UA-laitteet</c:v>
                </c:pt>
                <c:pt idx="84">
                  <c:v>Vaatimukset maataloudessa</c:v>
                </c:pt>
                <c:pt idx="85">
                  <c:v>Ã„lykkäät Operatiivinen laitteiden älykkyys</c:v>
                </c:pt>
                <c:pt idx="86">
                  <c:v>Liiketoimintamainen toiminta</c:v>
                </c:pt>
                <c:pt idx="87">
                  <c:v>Ennusteet Arviot</c:v>
                </c:pt>
                <c:pt idx="88">
                  <c:v>Erillinen arvoerä</c:v>
                </c:pt>
                <c:pt idx="89">
                  <c:v>Laatuerien tunnistaminen</c:v>
                </c:pt>
                <c:pt idx="90">
                  <c:v>Investointien laskentaan ei ole tietoa</c:v>
                </c:pt>
                <c:pt idx="91">
                  <c:v>Perustellut investoinnit</c:v>
                </c:pt>
                <c:pt idx="92">
                  <c:v>Maatilan toiminnassa yleisesti</c:v>
                </c:pt>
                <c:pt idx="93">
                  <c:v>Automaattinen/automatisoitu viljelyyn vaikuttaminen</c:v>
                </c:pt>
                <c:pt idx="94">
                  <c:v>Tuotantoketjun Verkostoitumisalusta myyntiin ja ostoihin</c:v>
                </c:pt>
                <c:pt idx="95">
                  <c:v>Lannoitepanokset</c:v>
                </c:pt>
                <c:pt idx="96">
                  <c:v>Tuotantopanokset yleensä</c:v>
                </c:pt>
                <c:pt idx="97">
                  <c:v>Lisäarvo maatalouden tuotteelle</c:v>
                </c:pt>
                <c:pt idx="98">
                  <c:v>Urbaaniviljely</c:v>
                </c:pt>
                <c:pt idx="99">
                  <c:v>Urakointi</c:v>
                </c:pt>
                <c:pt idx="100">
                  <c:v>Datan julkaisu ja jakaminen</c:v>
                </c:pt>
                <c:pt idx="101">
                  <c:v>Tiedon vaihdanta</c:v>
                </c:pt>
                <c:pt idx="102">
                  <c:v>Viljelijöiden Verkostoitumisalusta myyntiin ja ostoihin</c:v>
                </c:pt>
                <c:pt idx="103">
                  <c:v>Viljelijöiden ja kuluttajien yhteydet</c:v>
                </c:pt>
                <c:pt idx="104">
                  <c:v>Automaattiset huoltokutsut ja huollon yhteys laitteisiin verkon yli</c:v>
                </c:pt>
                <c:pt idx="105">
                  <c:v>Etätuki</c:v>
                </c:pt>
                <c:pt idx="106">
                  <c:v>Full-liner-tuote/järjestelmä</c:v>
                </c:pt>
                <c:pt idx="107">
                  <c:v>Kasvihuoneautomaatio</c:v>
                </c:pt>
                <c:pt idx="108">
                  <c:v>Kasvitehtaat Monikerrosviljely</c:v>
                </c:pt>
                <c:pt idx="109">
                  <c:v>Konttiviljelmät</c:v>
                </c:pt>
                <c:pt idx="110">
                  <c:v>365FarmNet</c:v>
                </c:pt>
                <c:pt idx="111">
                  <c:v>Agrismart (Agrineuvos)</c:v>
                </c:pt>
                <c:pt idx="112">
                  <c:v>Farmersbusinessnetwork.com</c:v>
                </c:pt>
                <c:pt idx="113">
                  <c:v>Farmidiili</c:v>
                </c:pt>
                <c:pt idx="114">
                  <c:v>Farmobile.com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Yara N-sensor</c:v>
                </c:pt>
                <c:pt idx="119">
                  <c:v>Avoimet</c:v>
                </c:pt>
                <c:pt idx="120">
                  <c:v>Muut</c:v>
                </c:pt>
                <c:pt idx="121">
                  <c:v>Elinkaaret (maatalouskone/tiedostoformaatti/automatiikka/ohjelmisto/IoT-laite/IoT-palvelu)</c:v>
                </c:pt>
                <c:pt idx="122">
                  <c:v>Prototyypit</c:v>
                </c:pt>
                <c:pt idx="123">
                  <c:v>Sensoriteknologia</c:v>
                </c:pt>
                <c:pt idx="124">
                  <c:v>Siirrettävät muistivälineet</c:v>
                </c:pt>
                <c:pt idx="125">
                  <c:v>Teollinen Ethernet</c:v>
                </c:pt>
                <c:pt idx="126">
                  <c:v>Teollisuusautomaatio</c:v>
                </c:pt>
                <c:pt idx="127">
                  <c:v>Sensoriverkot</c:v>
                </c:pt>
                <c:pt idx="128">
                  <c:v>Sääasemat</c:v>
                </c:pt>
                <c:pt idx="129">
                  <c:v>Kynnys</c:v>
                </c:pt>
                <c:pt idx="130">
                  <c:v>Datan laatu ja laatuhaasteet</c:v>
                </c:pt>
                <c:pt idx="131">
                  <c:v>Datan osto ja myynti</c:v>
                </c:pt>
                <c:pt idx="132">
                  <c:v>Ihminen datan tulkitsijana/päätöksentekijänä</c:v>
                </c:pt>
                <c:pt idx="133">
                  <c:v>Karttatiedostot</c:v>
                </c:pt>
                <c:pt idx="134">
                  <c:v>Karttatiedot Ortomosaiikkikartta</c:v>
                </c:pt>
                <c:pt idx="135">
                  <c:v>Mallinnus</c:v>
                </c:pt>
                <c:pt idx="136">
                  <c:v>Metadata</c:v>
                </c:pt>
                <c:pt idx="137">
                  <c:v>Sadon tunnistetieto (Ruoan identiteetti)</c:v>
                </c:pt>
                <c:pt idx="138">
                  <c:v>Satelliitti (data/kuvaus)</c:v>
                </c:pt>
                <c:pt idx="139">
                  <c:v>Systeemiautomaatio</c:v>
                </c:pt>
                <c:pt idx="140">
                  <c:v>Tiedostoformaatit</c:v>
                </c:pt>
                <c:pt idx="141">
                  <c:v>Tietoturva haittaohjelmat</c:v>
                </c:pt>
                <c:pt idx="142">
                  <c:v>Työtiedostot</c:v>
                </c:pt>
                <c:pt idx="143">
                  <c:v>Avoin lähdekoodi</c:v>
                </c:pt>
                <c:pt idx="144">
                  <c:v>Viljelysuositusjärjestelmä</c:v>
                </c:pt>
                <c:pt idx="145">
                  <c:v>Viljelysuunnittelujärjestelmä/ohjelmisto</c:v>
                </c:pt>
                <c:pt idx="146">
                  <c:v>3G-verkko</c:v>
                </c:pt>
                <c:pt idx="147">
                  <c:v>Matkapuhelinverkot</c:v>
                </c:pt>
                <c:pt idx="148">
                  <c:v>SMS-viestit</c:v>
                </c:pt>
                <c:pt idx="149">
                  <c:v>Valokuituverkot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Järjestetty!$U$2:$U$181</c:f>
              <c:numCache>
                <c:formatCode>General</c:formatCode>
                <c:ptCount val="180"/>
                <c:pt idx="0">
                  <c:v>6.0</c:v>
                </c:pt>
                <c:pt idx="1">
                  <c:v>6.0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014744"/>
        <c:axId val="2108011784"/>
      </c:barChart>
      <c:catAx>
        <c:axId val="2108014744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011784"/>
        <c:crosses val="autoZero"/>
        <c:auto val="1"/>
        <c:lblAlgn val="ctr"/>
        <c:lblOffset val="100"/>
        <c:noMultiLvlLbl val="0"/>
      </c:catAx>
      <c:valAx>
        <c:axId val="2108011784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014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Järjestetty!$Z$1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Järjestetty!$AC$2:$AC$181</c:f>
              <c:strCache>
                <c:ptCount val="180"/>
                <c:pt idx="0">
                  <c:v>Teknologioiden mahdollisuudet hyödyt edut</c:v>
                </c:pt>
                <c:pt idx="1">
                  <c:v>Datan alustapalvelu/järjestelmä</c:v>
                </c:pt>
                <c:pt idx="2">
                  <c:v>Päätöksentekon avustaminen</c:v>
                </c:pt>
                <c:pt idx="3">
                  <c:v>Järjestelmäintegraatio</c:v>
                </c:pt>
                <c:pt idx="4">
                  <c:v>Maatalouden toiminnan yleiskuva</c:v>
                </c:pt>
                <c:pt idx="5">
                  <c:v>Digitalisaatio</c:v>
                </c:pt>
                <c:pt idx="6">
                  <c:v>Viljelyprosessien (tuotanto-) optimointi/automatisointi</c:v>
                </c:pt>
                <c:pt idx="7">
                  <c:v>Yleinen</c:v>
                </c:pt>
                <c:pt idx="8">
                  <c:v>Tiedon tuottama lisäarvo</c:v>
                </c:pt>
                <c:pt idx="9">
                  <c:v>ISOBUS</c:v>
                </c:pt>
                <c:pt idx="10">
                  <c:v>Telemetria</c:v>
                </c:pt>
                <c:pt idx="11">
                  <c:v>Analytiikka</c:v>
                </c:pt>
                <c:pt idx="12">
                  <c:v>Yhteydet/Verkot</c:v>
                </c:pt>
                <c:pt idx="13">
                  <c:v>Kannattavuus</c:v>
                </c:pt>
                <c:pt idx="14">
                  <c:v>Sensoriteknologia</c:v>
                </c:pt>
                <c:pt idx="15">
                  <c:v>Integraatio laitteiden yhteensopivuus</c:v>
                </c:pt>
                <c:pt idx="16">
                  <c:v>Laajuus</c:v>
                </c:pt>
                <c:pt idx="17">
                  <c:v>Datan integraatio</c:v>
                </c:pt>
                <c:pt idx="18">
                  <c:v>Pilvipalvelut</c:v>
                </c:pt>
                <c:pt idx="19">
                  <c:v>Tuotantoketjun data</c:v>
                </c:pt>
                <c:pt idx="20">
                  <c:v>Tuotantotapatieto yleensä</c:v>
                </c:pt>
                <c:pt idx="21">
                  <c:v>Teollisuusautomaatio</c:v>
                </c:pt>
                <c:pt idx="22">
                  <c:v>Sensoridata ja Digitaalinen mitattu tieto</c:v>
                </c:pt>
                <c:pt idx="23">
                  <c:v>Langaton</c:v>
                </c:pt>
                <c:pt idx="24">
                  <c:v>Viljelysuositukset</c:v>
                </c:pt>
                <c:pt idx="25">
                  <c:v>Lannoitus Ravinteet Syötteet</c:v>
                </c:pt>
                <c:pt idx="26">
                  <c:v>Täsmäviljely</c:v>
                </c:pt>
                <c:pt idx="27">
                  <c:v>Maatilanhallintajärjestelmä FMIS Kokonaisvaltainen</c:v>
                </c:pt>
                <c:pt idx="28">
                  <c:v>Tulevaisuuden tietojärjestelmät</c:v>
                </c:pt>
                <c:pt idx="29">
                  <c:v>Haasteet</c:v>
                </c:pt>
                <c:pt idx="30">
                  <c:v>Suomalaisen viljely-ympäristön erityispiirteet</c:v>
                </c:pt>
                <c:pt idx="31">
                  <c:v>Laitteiston ROI</c:v>
                </c:pt>
                <c:pt idx="32">
                  <c:v>Aidot IoT-järjestelmät laitteet</c:v>
                </c:pt>
                <c:pt idx="33">
                  <c:v>Maatalouden toimintaympäristön hajanaisuus Pirstaleinen kenttä</c:v>
                </c:pt>
                <c:pt idx="34">
                  <c:v>Asteittain</c:v>
                </c:pt>
                <c:pt idx="35">
                  <c:v>Datan siirreltävyys</c:v>
                </c:pt>
                <c:pt idx="36">
                  <c:v>Käyttäjäystävällisyys-käytettävyys</c:v>
                </c:pt>
                <c:pt idx="37">
                  <c:v>Digitalisaatio Riskit</c:v>
                </c:pt>
                <c:pt idx="38">
                  <c:v>Yara N-sensor</c:v>
                </c:pt>
                <c:pt idx="39">
                  <c:v>Muut</c:v>
                </c:pt>
                <c:pt idx="40">
                  <c:v>Analytiikkapalvelut</c:v>
                </c:pt>
                <c:pt idx="41">
                  <c:v>Ihminen datan tulkitsijana/päätöksentekijänä</c:v>
                </c:pt>
                <c:pt idx="42">
                  <c:v>Käyttöliittymät</c:v>
                </c:pt>
                <c:pt idx="43">
                  <c:v>Liiketoiminnan ekosysteemi</c:v>
                </c:pt>
                <c:pt idx="44">
                  <c:v>Tuotantoketju yleensä</c:v>
                </c:pt>
                <c:pt idx="45">
                  <c:v>UA-laitteet</c:v>
                </c:pt>
                <c:pt idx="46">
                  <c:v>Työn helpottaminen</c:v>
                </c:pt>
                <c:pt idx="47">
                  <c:v>Datan julkaisu ja jakaminen</c:v>
                </c:pt>
                <c:pt idx="48">
                  <c:v>Avoimet</c:v>
                </c:pt>
                <c:pt idx="49">
                  <c:v>Elinkaaret (maatalouskone/tiedostoformaatti/automatiikka/ohjelmisto/IoT-laite/IoT-palvelu)</c:v>
                </c:pt>
                <c:pt idx="50">
                  <c:v>Rajapinnat</c:v>
                </c:pt>
                <c:pt idx="51">
                  <c:v>Viljelysuunnittelujärjestelmä/ohjelmisto</c:v>
                </c:pt>
                <c:pt idx="52">
                  <c:v>Tilakoon kasvu</c:v>
                </c:pt>
                <c:pt idx="53">
                  <c:v>Datan merkitys ja merkityksen ymmärrys</c:v>
                </c:pt>
                <c:pt idx="54">
                  <c:v>Laatuerien tunnistaminen</c:v>
                </c:pt>
                <c:pt idx="55">
                  <c:v>Perustellut investoinnit</c:v>
                </c:pt>
                <c:pt idx="56">
                  <c:v>Resurssien käyttö panokset lannoitteet jne.</c:v>
                </c:pt>
                <c:pt idx="57">
                  <c:v>Urakointi</c:v>
                </c:pt>
                <c:pt idx="58">
                  <c:v>Tiedon vaihdanta</c:v>
                </c:pt>
                <c:pt idx="59">
                  <c:v>Full-liner-tuote/järjestelmä</c:v>
                </c:pt>
                <c:pt idx="60">
                  <c:v>Kasvihuoneautomaatio</c:v>
                </c:pt>
                <c:pt idx="61">
                  <c:v>Keinoäly</c:v>
                </c:pt>
                <c:pt idx="62">
                  <c:v>Kynnys</c:v>
                </c:pt>
                <c:pt idx="63">
                  <c:v>Koneoppiminen</c:v>
                </c:pt>
                <c:pt idx="64">
                  <c:v>Kuvantamisdata</c:v>
                </c:pt>
                <c:pt idx="65">
                  <c:v>Tietoturva yleensä</c:v>
                </c:pt>
                <c:pt idx="66">
                  <c:v>Maatilanhallintajärjestelmä FMIS</c:v>
                </c:pt>
                <c:pt idx="67">
                  <c:v>Datan omistajuus</c:v>
                </c:pt>
                <c:pt idx="68">
                  <c:v>Olosuhteiden vaihtelut/Ilmastonmuutos tilannehallinta</c:v>
                </c:pt>
                <c:pt idx="69">
                  <c:v>Teknologia-aalto Digitalisaatio Murroskohta</c:v>
                </c:pt>
                <c:pt idx="70">
                  <c:v>Uudet liiketoimintamallit</c:v>
                </c:pt>
                <c:pt idx="71">
                  <c:v>Tuotannon historiatiedot</c:v>
                </c:pt>
                <c:pt idx="72">
                  <c:v>Hintojen halpeneminen</c:v>
                </c:pt>
                <c:pt idx="73">
                  <c:v>Ã„lykkäät Operatiivinen laitteiden älykkyys</c:v>
                </c:pt>
                <c:pt idx="74">
                  <c:v>Sadonlisä</c:v>
                </c:pt>
                <c:pt idx="75">
                  <c:v>Lannoitepanokset</c:v>
                </c:pt>
                <c:pt idx="76">
                  <c:v>Tuotantopanokset yleensä</c:v>
                </c:pt>
                <c:pt idx="77">
                  <c:v>Agrirouter</c:v>
                </c:pt>
                <c:pt idx="78">
                  <c:v>Autonomiset traktorit ja muut työkoneet</c:v>
                </c:pt>
                <c:pt idx="79">
                  <c:v>Viljelijöiden uusien teknologoiden ymmärrys-asiantuntemus-taidot</c:v>
                </c:pt>
                <c:pt idx="80">
                  <c:v>Karttatiedot Ortomosaiikkikartta</c:v>
                </c:pt>
                <c:pt idx="81">
                  <c:v>Tiedostoformaatit</c:v>
                </c:pt>
                <c:pt idx="82">
                  <c:v>Yhteen valmistajaan lukittuminen</c:v>
                </c:pt>
                <c:pt idx="83">
                  <c:v>Maatilojen yksilöllisyys</c:v>
                </c:pt>
                <c:pt idx="84">
                  <c:v>Ruokaturvan parantaminen</c:v>
                </c:pt>
                <c:pt idx="85">
                  <c:v>Viljelijän työnkuva</c:v>
                </c:pt>
                <c:pt idx="86">
                  <c:v>Dataperustainen laatuhinnoittelu</c:v>
                </c:pt>
                <c:pt idx="87">
                  <c:v>Liiketoimintamainen toiminta</c:v>
                </c:pt>
                <c:pt idx="88">
                  <c:v>Ennusteet Arviot</c:v>
                </c:pt>
                <c:pt idx="89">
                  <c:v>Maatilan toiminnassa yleisesti</c:v>
                </c:pt>
                <c:pt idx="90">
                  <c:v>Tuotantoketjun Verkostoitumisalusta myyntiin ja ostoihin</c:v>
                </c:pt>
                <c:pt idx="91">
                  <c:v>Kuluttajien ymmärryshaaste</c:v>
                </c:pt>
                <c:pt idx="92">
                  <c:v>Lisäarvo maatalouden tuotteelle</c:v>
                </c:pt>
                <c:pt idx="93">
                  <c:v>Smart Farming</c:v>
                </c:pt>
                <c:pt idx="94">
                  <c:v>Viljelijöiden Verkostoitumisalusta myyntiin ja ostoihin</c:v>
                </c:pt>
                <c:pt idx="95">
                  <c:v>Viljelijöiden ja kuluttajien yhteydet</c:v>
                </c:pt>
                <c:pt idx="96">
                  <c:v>Viljelijöiden sosiaalinen verkostoituminen</c:v>
                </c:pt>
                <c:pt idx="97">
                  <c:v>Farmersbusinessnetwork.com</c:v>
                </c:pt>
                <c:pt idx="98">
                  <c:v>Farmobile.com</c:v>
                </c:pt>
                <c:pt idx="99">
                  <c:v>Sensoriverkot</c:v>
                </c:pt>
                <c:pt idx="100">
                  <c:v>Analytiikka Viljelijän Maatilan oma räätälöity</c:v>
                </c:pt>
                <c:pt idx="101">
                  <c:v>Datan laatu ja laatuhaasteet</c:v>
                </c:pt>
                <c:pt idx="102">
                  <c:v>Datan osto ja myynti</c:v>
                </c:pt>
                <c:pt idx="103">
                  <c:v>Mallinnus</c:v>
                </c:pt>
                <c:pt idx="104">
                  <c:v>Paikkatieto</c:v>
                </c:pt>
                <c:pt idx="105">
                  <c:v>Satelliitti (data/kuvaus)</c:v>
                </c:pt>
                <c:pt idx="106">
                  <c:v>Valmistajien datan keräys</c:v>
                </c:pt>
                <c:pt idx="107">
                  <c:v>5G-verkko</c:v>
                </c:pt>
                <c:pt idx="108">
                  <c:v>Matkapuhelinverkot</c:v>
                </c:pt>
                <c:pt idx="109">
                  <c:v>SMS-viestit</c:v>
                </c:pt>
                <c:pt idx="110">
                  <c:v>Asiakaslähtöinen tuotekehitys</c:v>
                </c:pt>
                <c:pt idx="111">
                  <c:v>Datan/tiedon saatavuus</c:v>
                </c:pt>
                <c:pt idx="112">
                  <c:v>Laitevalmistajien yhteistyö</c:v>
                </c:pt>
                <c:pt idx="113">
                  <c:v>Teknologioiden Tuotteiden siiloutuneisuus hajanaisuus</c:v>
                </c:pt>
                <c:pt idx="114">
                  <c:v>Kolmannen osapuolen ohjelmistokehitys</c:v>
                </c:pt>
                <c:pt idx="115">
                  <c:v>EU-maataloustuki</c:v>
                </c:pt>
                <c:pt idx="116">
                  <c:v>Tuotantoketjun valvonta</c:v>
                </c:pt>
                <c:pt idx="117">
                  <c:v>Toimintavarmuus</c:v>
                </c:pt>
                <c:pt idx="118">
                  <c:v>Vaatimukset maataloudessa</c:v>
                </c:pt>
                <c:pt idx="119">
                  <c:v>Erillinen arvoerä</c:v>
                </c:pt>
                <c:pt idx="120">
                  <c:v>Automaattinen/automatisoitu viljelyyn vaikuttaminen</c:v>
                </c:pt>
                <c:pt idx="121">
                  <c:v>Urbaaniviljely</c:v>
                </c:pt>
                <c:pt idx="122">
                  <c:v>Automaattiset huoltokutsut ja huollon yhteys laitteisiin verkon yli</c:v>
                </c:pt>
                <c:pt idx="123">
                  <c:v>Kasvitehtaat Monikerrosviljely</c:v>
                </c:pt>
                <c:pt idx="124">
                  <c:v>Automaattiohjaus</c:v>
                </c:pt>
                <c:pt idx="125">
                  <c:v>Sääasemat</c:v>
                </c:pt>
                <c:pt idx="126">
                  <c:v>Karttatiedostot</c:v>
                </c:pt>
                <c:pt idx="127">
                  <c:v>Sadon tunnistetieto (Ruoan identiteetti)</c:v>
                </c:pt>
                <c:pt idx="128">
                  <c:v>Työtiedostot</c:v>
                </c:pt>
                <c:pt idx="129">
                  <c:v>Dataperustainen poliittinen päätöksenteko</c:v>
                </c:pt>
                <c:pt idx="130">
                  <c:v>AEF</c:v>
                </c:pt>
                <c:pt idx="131">
                  <c:v>Yhden valmistajan suljettu ympäristö/Walled garden</c:v>
                </c:pt>
                <c:pt idx="132">
                  <c:v>Erilaiset ratkaisut tilakoon mukaan</c:v>
                </c:pt>
                <c:pt idx="133">
                  <c:v>Käyttötarpeiden suuri kirjo</c:v>
                </c:pt>
                <c:pt idx="134">
                  <c:v>Sovelluskirjo</c:v>
                </c:pt>
                <c:pt idx="135">
                  <c:v>Tutkimuksen/kehityksen pitkä aikajänne</c:v>
                </c:pt>
                <c:pt idx="136">
                  <c:v>Viljelijä-laitevalmistaja yhteistyö partneri</c:v>
                </c:pt>
                <c:pt idx="137">
                  <c:v>Ilmastonmuutoksen uhat</c:v>
                </c:pt>
                <c:pt idx="138">
                  <c:v>Siirtymä datan käyttöön</c:v>
                </c:pt>
                <c:pt idx="139">
                  <c:v>Tilamäärän väheneminen</c:v>
                </c:pt>
                <c:pt idx="140">
                  <c:v>Väestönkasvu</c:v>
                </c:pt>
                <c:pt idx="141">
                  <c:v>Ohjelmistojen tekijänoikeudet</c:v>
                </c:pt>
                <c:pt idx="142">
                  <c:v>Ohjelmistotuotannon ala</c:v>
                </c:pt>
                <c:pt idx="143">
                  <c:v>Tuotevastuu</c:v>
                </c:pt>
                <c:pt idx="144">
                  <c:v>Toimijoiden verkostomainen toiminta</c:v>
                </c:pt>
                <c:pt idx="145">
                  <c:v>Agrineuvos</c:v>
                </c:pt>
                <c:pt idx="146">
                  <c:v>Datan oikea-aikainen esitys käyttäjälle</c:v>
                </c:pt>
                <c:pt idx="147">
                  <c:v>Investointien laskentaan ei ole tietoa</c:v>
                </c:pt>
                <c:pt idx="148">
                  <c:v>Koneiden käyttö</c:v>
                </c:pt>
                <c:pt idx="149">
                  <c:v>Logistiikka</c:v>
                </c:pt>
                <c:pt idx="150">
                  <c:v>Etätuki</c:v>
                </c:pt>
                <c:pt idx="151">
                  <c:v>Konttiviljelmät</c:v>
                </c:pt>
                <c:pt idx="152">
                  <c:v>365FarmNet</c:v>
                </c:pt>
                <c:pt idx="153">
                  <c:v>Agrismart (Agrineuvos)</c:v>
                </c:pt>
                <c:pt idx="154">
                  <c:v>Farmidiili</c:v>
                </c:pt>
                <c:pt idx="155">
                  <c:v>MyYara -viljelijäportaaliohjelmisto</c:v>
                </c:pt>
                <c:pt idx="156">
                  <c:v>VTT Owela</c:v>
                </c:pt>
                <c:pt idx="157">
                  <c:v>Valtra Smart</c:v>
                </c:pt>
                <c:pt idx="158">
                  <c:v>Prototyypit</c:v>
                </c:pt>
                <c:pt idx="159">
                  <c:v>Siirrettävät muistivälineet</c:v>
                </c:pt>
                <c:pt idx="160">
                  <c:v>Teollinen Ethernet</c:v>
                </c:pt>
                <c:pt idx="161">
                  <c:v>Metadata</c:v>
                </c:pt>
                <c:pt idx="162">
                  <c:v>Systeemiautomaatio</c:v>
                </c:pt>
                <c:pt idx="163">
                  <c:v>Tietoturva haittaohjelmat</c:v>
                </c:pt>
                <c:pt idx="164">
                  <c:v>Avoin lähdekoodi</c:v>
                </c:pt>
                <c:pt idx="165">
                  <c:v>Käyttöliittymä Viljelijän oma räätälöity</c:v>
                </c:pt>
                <c:pt idx="166">
                  <c:v>Viljelysuositusjärjestelmä</c:v>
                </c:pt>
                <c:pt idx="167">
                  <c:v>3G-verkko</c:v>
                </c:pt>
                <c:pt idx="168">
                  <c:v>Satelliitti</c:v>
                </c:pt>
                <c:pt idx="169">
                  <c:v>Valokuituverkot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Järjestetty!$Z$2:$Z$181</c:f>
              <c:numCache>
                <c:formatCode>General</c:formatCode>
                <c:ptCount val="180"/>
                <c:pt idx="0">
                  <c:v>25.0</c:v>
                </c:pt>
                <c:pt idx="1">
                  <c:v>21.0</c:v>
                </c:pt>
                <c:pt idx="2">
                  <c:v>18.0</c:v>
                </c:pt>
                <c:pt idx="3">
                  <c:v>17.0</c:v>
                </c:pt>
                <c:pt idx="4">
                  <c:v>17.0</c:v>
                </c:pt>
                <c:pt idx="5">
                  <c:v>17.0</c:v>
                </c:pt>
                <c:pt idx="6">
                  <c:v>16.0</c:v>
                </c:pt>
                <c:pt idx="7">
                  <c:v>16.0</c:v>
                </c:pt>
                <c:pt idx="8">
                  <c:v>16.0</c:v>
                </c:pt>
                <c:pt idx="9">
                  <c:v>15.0</c:v>
                </c:pt>
                <c:pt idx="10">
                  <c:v>14.0</c:v>
                </c:pt>
                <c:pt idx="11">
                  <c:v>14.0</c:v>
                </c:pt>
                <c:pt idx="12">
                  <c:v>14.0</c:v>
                </c:pt>
                <c:pt idx="13">
                  <c:v>13.0</c:v>
                </c:pt>
                <c:pt idx="14">
                  <c:v>13.0</c:v>
                </c:pt>
                <c:pt idx="15">
                  <c:v>12.0</c:v>
                </c:pt>
                <c:pt idx="16">
                  <c:v>12.0</c:v>
                </c:pt>
                <c:pt idx="17">
                  <c:v>12.0</c:v>
                </c:pt>
                <c:pt idx="18">
                  <c:v>12.0</c:v>
                </c:pt>
                <c:pt idx="19">
                  <c:v>12.0</c:v>
                </c:pt>
                <c:pt idx="20">
                  <c:v>11.0</c:v>
                </c:pt>
                <c:pt idx="21">
                  <c:v>11.0</c:v>
                </c:pt>
                <c:pt idx="22">
                  <c:v>11.0</c:v>
                </c:pt>
                <c:pt idx="23">
                  <c:v>11.0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9.0</c:v>
                </c:pt>
                <c:pt idx="32">
                  <c:v>9.0</c:v>
                </c:pt>
                <c:pt idx="33">
                  <c:v>9.0</c:v>
                </c:pt>
                <c:pt idx="34">
                  <c:v>8.0</c:v>
                </c:pt>
                <c:pt idx="35">
                  <c:v>8.0</c:v>
                </c:pt>
                <c:pt idx="36">
                  <c:v>8.0</c:v>
                </c:pt>
                <c:pt idx="37">
                  <c:v>8.0</c:v>
                </c:pt>
                <c:pt idx="38">
                  <c:v>7.0</c:v>
                </c:pt>
                <c:pt idx="39">
                  <c:v>7.0</c:v>
                </c:pt>
                <c:pt idx="40">
                  <c:v>7.0</c:v>
                </c:pt>
                <c:pt idx="41">
                  <c:v>7.0</c:v>
                </c:pt>
                <c:pt idx="42">
                  <c:v>7.0</c:v>
                </c:pt>
                <c:pt idx="43">
                  <c:v>7.0</c:v>
                </c:pt>
                <c:pt idx="44">
                  <c:v>7.0</c:v>
                </c:pt>
                <c:pt idx="45">
                  <c:v>6.0</c:v>
                </c:pt>
                <c:pt idx="46">
                  <c:v>6.0</c:v>
                </c:pt>
                <c:pt idx="47">
                  <c:v>6.0</c:v>
                </c:pt>
                <c:pt idx="48">
                  <c:v>6.0</c:v>
                </c:pt>
                <c:pt idx="49">
                  <c:v>6.0</c:v>
                </c:pt>
                <c:pt idx="50">
                  <c:v>6.0</c:v>
                </c:pt>
                <c:pt idx="51">
                  <c:v>6.0</c:v>
                </c:pt>
                <c:pt idx="52">
                  <c:v>6.0</c:v>
                </c:pt>
                <c:pt idx="53">
                  <c:v>5.0</c:v>
                </c:pt>
                <c:pt idx="54">
                  <c:v>5.0</c:v>
                </c:pt>
                <c:pt idx="55">
                  <c:v>5.0</c:v>
                </c:pt>
                <c:pt idx="56">
                  <c:v>5.0</c:v>
                </c:pt>
                <c:pt idx="57">
                  <c:v>5.0</c:v>
                </c:pt>
                <c:pt idx="58">
                  <c:v>5.0</c:v>
                </c:pt>
                <c:pt idx="59">
                  <c:v>5.0</c:v>
                </c:pt>
                <c:pt idx="60">
                  <c:v>5.0</c:v>
                </c:pt>
                <c:pt idx="61">
                  <c:v>5.0</c:v>
                </c:pt>
                <c:pt idx="62">
                  <c:v>5.0</c:v>
                </c:pt>
                <c:pt idx="63">
                  <c:v>5.0</c:v>
                </c:pt>
                <c:pt idx="64">
                  <c:v>5.0</c:v>
                </c:pt>
                <c:pt idx="65">
                  <c:v>5.0</c:v>
                </c:pt>
                <c:pt idx="66">
                  <c:v>5.0</c:v>
                </c:pt>
                <c:pt idx="67">
                  <c:v>5.0</c:v>
                </c:pt>
                <c:pt idx="68">
                  <c:v>5.0</c:v>
                </c:pt>
                <c:pt idx="69">
                  <c:v>5.0</c:v>
                </c:pt>
                <c:pt idx="70">
                  <c:v>5.0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3.0</c:v>
                </c:pt>
                <c:pt idx="104">
                  <c:v>3.0</c:v>
                </c:pt>
                <c:pt idx="105">
                  <c:v>3.0</c:v>
                </c:pt>
                <c:pt idx="106">
                  <c:v>3.0</c:v>
                </c:pt>
                <c:pt idx="107">
                  <c:v>3.0</c:v>
                </c:pt>
                <c:pt idx="108">
                  <c:v>3.0</c:v>
                </c:pt>
                <c:pt idx="109">
                  <c:v>3.0</c:v>
                </c:pt>
                <c:pt idx="110">
                  <c:v>3.0</c:v>
                </c:pt>
                <c:pt idx="111">
                  <c:v>3.0</c:v>
                </c:pt>
                <c:pt idx="112">
                  <c:v>3.0</c:v>
                </c:pt>
                <c:pt idx="113">
                  <c:v>3.0</c:v>
                </c:pt>
                <c:pt idx="114">
                  <c:v>3.0</c:v>
                </c:pt>
                <c:pt idx="115">
                  <c:v>3.0</c:v>
                </c:pt>
                <c:pt idx="116">
                  <c:v>3.0</c:v>
                </c:pt>
                <c:pt idx="117">
                  <c:v>2.0</c:v>
                </c:pt>
                <c:pt idx="118">
                  <c:v>2.0</c:v>
                </c:pt>
                <c:pt idx="119">
                  <c:v>2.0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7969672"/>
        <c:axId val="2107966712"/>
      </c:barChart>
      <c:catAx>
        <c:axId val="2107969672"/>
        <c:scaling>
          <c:orientation val="maxMin"/>
        </c:scaling>
        <c:delete val="0"/>
        <c:axPos val="l"/>
        <c:majorTickMark val="out"/>
        <c:minorTickMark val="none"/>
        <c:tickLblPos val="nextTo"/>
        <c:crossAx val="2107966712"/>
        <c:crosses val="autoZero"/>
        <c:auto val="1"/>
        <c:lblAlgn val="ctr"/>
        <c:lblOffset val="100"/>
        <c:noMultiLvlLbl val="0"/>
      </c:catAx>
      <c:valAx>
        <c:axId val="210796671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7969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5</xdr:row>
      <xdr:rowOff>152400</xdr:rowOff>
    </xdr:from>
    <xdr:to>
      <xdr:col>11</xdr:col>
      <xdr:colOff>266700</xdr:colOff>
      <xdr:row>196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78</xdr:row>
      <xdr:rowOff>0</xdr:rowOff>
    </xdr:from>
    <xdr:to>
      <xdr:col>4</xdr:col>
      <xdr:colOff>519350</xdr:colOff>
      <xdr:row>255</xdr:row>
      <xdr:rowOff>33600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330200</xdr:colOff>
      <xdr:row>78</xdr:row>
      <xdr:rowOff>101600</xdr:rowOff>
    </xdr:from>
    <xdr:to>
      <xdr:col>9</xdr:col>
      <xdr:colOff>563800</xdr:colOff>
      <xdr:row>255</xdr:row>
      <xdr:rowOff>135200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304800</xdr:colOff>
      <xdr:row>79</xdr:row>
      <xdr:rowOff>0</xdr:rowOff>
    </xdr:from>
    <xdr:to>
      <xdr:col>14</xdr:col>
      <xdr:colOff>538400</xdr:colOff>
      <xdr:row>256</xdr:row>
      <xdr:rowOff>33600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127000</xdr:colOff>
      <xdr:row>79</xdr:row>
      <xdr:rowOff>25400</xdr:rowOff>
    </xdr:from>
    <xdr:to>
      <xdr:col>19</xdr:col>
      <xdr:colOff>360600</xdr:colOff>
      <xdr:row>256</xdr:row>
      <xdr:rowOff>59000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76200</xdr:colOff>
      <xdr:row>82</xdr:row>
      <xdr:rowOff>190500</xdr:rowOff>
    </xdr:from>
    <xdr:to>
      <xdr:col>24</xdr:col>
      <xdr:colOff>309800</xdr:colOff>
      <xdr:row>260</xdr:row>
      <xdr:rowOff>20900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397933</xdr:colOff>
      <xdr:row>78</xdr:row>
      <xdr:rowOff>143933</xdr:rowOff>
    </xdr:from>
    <xdr:to>
      <xdr:col>41</xdr:col>
      <xdr:colOff>26933</xdr:colOff>
      <xdr:row>255</xdr:row>
      <xdr:rowOff>177533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</cols>
  <sheetData>
    <row r="1" spans="1:21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/>
      <c r="O1" s="8"/>
      <c r="P1" s="8"/>
      <c r="Q1" s="8"/>
      <c r="R1" s="8"/>
      <c r="S1" s="8"/>
      <c r="T1" s="8"/>
      <c r="U1" s="8"/>
    </row>
    <row r="2" spans="1:21" ht="16" thickTop="1">
      <c r="A2">
        <f t="array" ref="A2">COUNTIF(J2:XFD2,"1.*")</f>
        <v>1</v>
      </c>
      <c r="B2">
        <f t="array" ref="B2">COUNTIF(J2:XFD2,"2.*")</f>
        <v>3</v>
      </c>
      <c r="C2">
        <f t="array" ref="C2">COUNTIF(J2:XFD2,"3.*")</f>
        <v>0</v>
      </c>
      <c r="D2">
        <f t="array" ref="D2">COUNTIF(J2:XFD2,"4.*")</f>
        <v>1</v>
      </c>
      <c r="E2">
        <f t="array" ref="E2">COUNTIF(J2:XFD2,"5.*")</f>
        <v>0</v>
      </c>
      <c r="F2">
        <f t="shared" ref="F2:F33" si="0">COUNTIF(J2:XFD2,"*.*")</f>
        <v>5</v>
      </c>
      <c r="G2" t="s">
        <v>7</v>
      </c>
      <c r="H2" t="s">
        <v>8</v>
      </c>
      <c r="I2" t="s">
        <v>12601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21">
      <c r="A3" s="11">
        <f t="array" ref="A3">COUNTIF(J3:XFD3,"1.*")</f>
        <v>0</v>
      </c>
      <c r="B3" s="11">
        <f t="array" ref="B3">COUNTIF(J3:XFD3,"2.*")</f>
        <v>0</v>
      </c>
      <c r="C3" s="11">
        <f t="array" ref="C3">COUNTIF(J3:XFD3,"3.*")</f>
        <v>0</v>
      </c>
      <c r="D3" s="11">
        <f t="array" ref="D3">COUNTIF(J3:XFD3,"4.*")</f>
        <v>0</v>
      </c>
      <c r="E3" s="11">
        <f t="array" ref="E3">COUNTIF(J3:XFD3,"5.*")</f>
        <v>1</v>
      </c>
      <c r="F3" s="11">
        <f t="shared" si="0"/>
        <v>1</v>
      </c>
      <c r="G3" t="s">
        <v>7</v>
      </c>
      <c r="H3" s="11" t="s">
        <v>8</v>
      </c>
      <c r="I3" s="11" t="s">
        <v>12602</v>
      </c>
      <c r="J3" s="11" t="s">
        <v>14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>
      <c r="A4">
        <f t="array" ref="A4">COUNTIF(J4:XFD4,"1.*")</f>
        <v>3</v>
      </c>
      <c r="B4">
        <f t="array" ref="B4">COUNTIF(J4:XFD4,"2.*")</f>
        <v>0</v>
      </c>
      <c r="C4">
        <f t="array" ref="C4">COUNTIF(J4:XFD4,"3.*")</f>
        <v>0</v>
      </c>
      <c r="D4">
        <f t="array" ref="D4">COUNTIF(J4:XFD4,"4.*")</f>
        <v>0</v>
      </c>
      <c r="E4">
        <f t="array" ref="E4">COUNTIF(J4:XFD4,"5.*")</f>
        <v>0</v>
      </c>
      <c r="F4">
        <f t="shared" si="0"/>
        <v>3</v>
      </c>
      <c r="G4" t="s">
        <v>7</v>
      </c>
      <c r="H4" t="s">
        <v>8</v>
      </c>
      <c r="I4" t="s">
        <v>15</v>
      </c>
      <c r="J4" t="s">
        <v>9</v>
      </c>
      <c r="K4" t="s">
        <v>16</v>
      </c>
      <c r="L4" t="s">
        <v>17</v>
      </c>
    </row>
    <row r="5" spans="1:21">
      <c r="A5">
        <f t="array" ref="A5">COUNTIF(J5:XFD5,"1.*")</f>
        <v>0</v>
      </c>
      <c r="B5">
        <f t="array" ref="B5">COUNTIF(J5:XFD5,"2.*")</f>
        <v>3</v>
      </c>
      <c r="C5">
        <f t="array" ref="C5">COUNTIF(J5:XFD5,"3.*")</f>
        <v>0</v>
      </c>
      <c r="D5">
        <f t="array" ref="D5">COUNTIF(J5:XFD5,"4.*")</f>
        <v>0</v>
      </c>
      <c r="E5">
        <f t="array" ref="E5">COUNTIF(J5:XFD5,"5.*")</f>
        <v>1</v>
      </c>
      <c r="F5">
        <f t="shared" si="0"/>
        <v>4</v>
      </c>
      <c r="G5" t="s">
        <v>7</v>
      </c>
      <c r="H5" t="s">
        <v>8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21">
      <c r="A6">
        <f t="array" ref="A6">COUNTIF(J6:XFD6,"1.*")</f>
        <v>0</v>
      </c>
      <c r="B6">
        <f t="array" ref="B6">COUNTIF(J6:XFD6,"2.*")</f>
        <v>0</v>
      </c>
      <c r="C6">
        <f t="array" ref="C6">COUNTIF(J6:XFD6,"3.*")</f>
        <v>4</v>
      </c>
      <c r="D6">
        <f t="array" ref="D6">COUNTIF(J6:XFD6,"4.*")</f>
        <v>0</v>
      </c>
      <c r="E6">
        <f t="array" ref="E6">COUNTIF(J6:XFD6,"5.*")</f>
        <v>0</v>
      </c>
      <c r="F6">
        <f t="shared" si="0"/>
        <v>4</v>
      </c>
      <c r="G6" t="s">
        <v>7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</row>
    <row r="7" spans="1:21">
      <c r="A7">
        <f t="array" ref="A7">COUNTIF(J7:XFD7,"1.*")</f>
        <v>3</v>
      </c>
      <c r="B7">
        <f t="array" ref="B7">COUNTIF(J7:XFD7,"2.*")</f>
        <v>1</v>
      </c>
      <c r="C7">
        <f t="array" ref="C7">COUNTIF(J7:XFD7,"3.*")</f>
        <v>1</v>
      </c>
      <c r="D7">
        <f t="array" ref="D7">COUNTIF(J7:XFD7,"4.*")</f>
        <v>3</v>
      </c>
      <c r="E7">
        <f t="array" ref="E7">COUNTIF(J7:XFD7,"5.*")</f>
        <v>4</v>
      </c>
      <c r="F7">
        <f t="shared" si="0"/>
        <v>12</v>
      </c>
      <c r="G7" t="s">
        <v>7</v>
      </c>
      <c r="H7" t="s">
        <v>23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22</v>
      </c>
      <c r="S7" t="s">
        <v>38</v>
      </c>
      <c r="T7" t="s">
        <v>39</v>
      </c>
      <c r="U7" t="s">
        <v>40</v>
      </c>
    </row>
    <row r="8" spans="1:21">
      <c r="A8">
        <f t="array" ref="A8">COUNTIF(J8:XFD8,"1.*")</f>
        <v>5</v>
      </c>
      <c r="B8">
        <f t="array" ref="B8">COUNTIF(J8:XFD8,"2.*")</f>
        <v>2</v>
      </c>
      <c r="C8">
        <f t="array" ref="C8">COUNTIF(J8:XFD8,"3.*")</f>
        <v>1</v>
      </c>
      <c r="D8">
        <f t="array" ref="D8">COUNTIF(J8:XFD8,"4.*")</f>
        <v>1</v>
      </c>
      <c r="E8">
        <f t="array" ref="E8">COUNTIF(J8:XFD8,"5.*")</f>
        <v>0</v>
      </c>
      <c r="F8">
        <f t="shared" si="0"/>
        <v>9</v>
      </c>
      <c r="G8" t="s">
        <v>7</v>
      </c>
      <c r="H8" t="s">
        <v>23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</row>
    <row r="9" spans="1:21">
      <c r="A9">
        <f t="array" ref="A9">COUNTIF(J9:XFD9,"1.*")</f>
        <v>0</v>
      </c>
      <c r="B9">
        <f t="array" ref="B9">COUNTIF(J9:XFD9,"2.*")</f>
        <v>0</v>
      </c>
      <c r="C9">
        <f t="array" ref="C9">COUNTIF(J9:XFD9,"3.*")</f>
        <v>1</v>
      </c>
      <c r="D9">
        <f t="array" ref="D9">COUNTIF(J9:XFD9,"4.*")</f>
        <v>1</v>
      </c>
      <c r="E9">
        <f t="array" ref="E9">COUNTIF(J9:XFD9,"5.*")</f>
        <v>0</v>
      </c>
      <c r="F9">
        <f t="shared" si="0"/>
        <v>2</v>
      </c>
      <c r="G9" t="s">
        <v>7</v>
      </c>
      <c r="H9" t="s">
        <v>23</v>
      </c>
      <c r="I9" t="s">
        <v>51</v>
      </c>
      <c r="J9" t="s">
        <v>52</v>
      </c>
      <c r="K9" t="s">
        <v>53</v>
      </c>
    </row>
    <row r="10" spans="1:21">
      <c r="A10">
        <f t="array" ref="A10">COUNTIF(J10:XFD10,"1.*")</f>
        <v>1</v>
      </c>
      <c r="B10">
        <f t="array" ref="B10">COUNTIF(J10:XFD10,"2.*")</f>
        <v>1</v>
      </c>
      <c r="C10">
        <f t="array" ref="C10">COUNTIF(J10:XFD10,"3.*")</f>
        <v>2</v>
      </c>
      <c r="D10">
        <f t="array" ref="D10">COUNTIF(J10:XFD10,"4.*")</f>
        <v>2</v>
      </c>
      <c r="E10">
        <f t="array" ref="E10">COUNTIF(J10:XFD10,"5.*")</f>
        <v>0</v>
      </c>
      <c r="F10">
        <f t="shared" si="0"/>
        <v>6</v>
      </c>
      <c r="G10" t="s">
        <v>7</v>
      </c>
      <c r="H10" t="s">
        <v>23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13</v>
      </c>
    </row>
    <row r="11" spans="1:21">
      <c r="A11">
        <f t="array" ref="A11">COUNTIF(J11:XFD11,"1.*")</f>
        <v>0</v>
      </c>
      <c r="B11">
        <f t="array" ref="B11">COUNTIF(J11:XFD11,"2.*")</f>
        <v>0</v>
      </c>
      <c r="C11">
        <f t="array" ref="C11">COUNTIF(J11:XFD11,"3.*")</f>
        <v>1</v>
      </c>
      <c r="D11">
        <f t="array" ref="D11">COUNTIF(J11:XFD11,"4.*")</f>
        <v>1</v>
      </c>
      <c r="E11">
        <f t="array" ref="E11">COUNTIF(J11:XFD11,"5.*")</f>
        <v>0</v>
      </c>
      <c r="F11">
        <f t="shared" si="0"/>
        <v>2</v>
      </c>
      <c r="G11" t="s">
        <v>7</v>
      </c>
      <c r="H11" t="s">
        <v>23</v>
      </c>
      <c r="I11" t="s">
        <v>60</v>
      </c>
      <c r="J11" t="s">
        <v>52</v>
      </c>
      <c r="K11" t="s">
        <v>53</v>
      </c>
    </row>
    <row r="12" spans="1:21">
      <c r="A12">
        <f t="array" ref="A12">COUNTIF(J12:XFD12,"1.*")</f>
        <v>3</v>
      </c>
      <c r="B12">
        <f t="array" ref="B12">COUNTIF(J12:XFD12,"2.*")</f>
        <v>1</v>
      </c>
      <c r="C12">
        <f t="array" ref="C12">COUNTIF(J12:XFD12,"3.*")</f>
        <v>0</v>
      </c>
      <c r="D12">
        <f t="array" ref="D12">COUNTIF(J12:XFD12,"4.*")</f>
        <v>0</v>
      </c>
      <c r="E12">
        <f t="array" ref="E12">COUNTIF(J12:XFD12,"5.*")</f>
        <v>0</v>
      </c>
      <c r="F12">
        <f t="shared" si="0"/>
        <v>4</v>
      </c>
      <c r="G12" t="s">
        <v>7</v>
      </c>
      <c r="H12" t="s">
        <v>23</v>
      </c>
      <c r="I12" t="s">
        <v>12603</v>
      </c>
      <c r="J12" t="s">
        <v>61</v>
      </c>
      <c r="K12" t="s">
        <v>62</v>
      </c>
      <c r="L12" t="s">
        <v>63</v>
      </c>
      <c r="M12" t="s">
        <v>64</v>
      </c>
    </row>
    <row r="13" spans="1:21">
      <c r="A13">
        <f t="array" ref="A13">COUNTIF(J13:XFD13,"1.*")</f>
        <v>2</v>
      </c>
      <c r="B13">
        <f t="array" ref="B13">COUNTIF(J13:XFD13,"2.*")</f>
        <v>1</v>
      </c>
      <c r="C13">
        <f t="array" ref="C13">COUNTIF(J13:XFD13,"3.*")</f>
        <v>0</v>
      </c>
      <c r="D13">
        <f t="array" ref="D13">COUNTIF(J13:XFD13,"4.*")</f>
        <v>0</v>
      </c>
      <c r="E13">
        <f t="array" ref="E13">COUNTIF(J13:XFD13,"5.*")</f>
        <v>0</v>
      </c>
      <c r="F13">
        <f t="shared" si="0"/>
        <v>3</v>
      </c>
      <c r="G13" t="s">
        <v>7</v>
      </c>
      <c r="H13" t="s">
        <v>65</v>
      </c>
      <c r="I13" t="s">
        <v>66</v>
      </c>
      <c r="J13" t="s">
        <v>46</v>
      </c>
      <c r="K13" t="s">
        <v>67</v>
      </c>
      <c r="L13" t="s">
        <v>68</v>
      </c>
    </row>
    <row r="14" spans="1:21">
      <c r="A14">
        <f t="array" ref="A14">COUNTIF(J14:XFD14,"1.*")</f>
        <v>0</v>
      </c>
      <c r="B14">
        <f t="array" ref="B14">COUNTIF(J14:XFD14,"2.*")</f>
        <v>3</v>
      </c>
      <c r="C14">
        <f t="array" ref="C14">COUNTIF(J14:XFD14,"3.*")</f>
        <v>0</v>
      </c>
      <c r="D14">
        <f t="array" ref="D14">COUNTIF(J14:XFD14,"4.*")</f>
        <v>0</v>
      </c>
      <c r="E14">
        <f t="array" ref="E14">COUNTIF(J14:XFD14,"5.*")</f>
        <v>0</v>
      </c>
      <c r="F14">
        <f t="shared" si="0"/>
        <v>3</v>
      </c>
      <c r="G14" t="s">
        <v>7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</row>
    <row r="15" spans="1:21">
      <c r="A15">
        <f t="array" ref="A15">COUNTIF(J15:XFD15,"1.*")</f>
        <v>1</v>
      </c>
      <c r="B15">
        <f t="array" ref="B15">COUNTIF(J15:XFD15,"2.*")</f>
        <v>0</v>
      </c>
      <c r="C15">
        <f t="array" ref="C15">COUNTIF(J15:XFD15,"3.*")</f>
        <v>0</v>
      </c>
      <c r="D15">
        <f t="array" ref="D15">COUNTIF(J15:XFD15,"4.*")</f>
        <v>1</v>
      </c>
      <c r="E15">
        <f t="array" ref="E15">COUNTIF(J15:XFD15,"5.*")</f>
        <v>0</v>
      </c>
      <c r="F15">
        <f t="shared" si="0"/>
        <v>2</v>
      </c>
      <c r="G15" t="s">
        <v>7</v>
      </c>
      <c r="H15" t="s">
        <v>69</v>
      </c>
      <c r="I15" t="s">
        <v>12604</v>
      </c>
      <c r="J15" t="s">
        <v>74</v>
      </c>
      <c r="K15" t="s">
        <v>75</v>
      </c>
    </row>
    <row r="16" spans="1:21">
      <c r="A16">
        <f t="array" ref="A16">COUNTIF(J16:XFD16,"1.*")</f>
        <v>5</v>
      </c>
      <c r="B16">
        <f t="array" ref="B16">COUNTIF(J16:XFD16,"2.*")</f>
        <v>0</v>
      </c>
      <c r="C16">
        <f t="array" ref="C16">COUNTIF(J16:XFD16,"3.*")</f>
        <v>0</v>
      </c>
      <c r="D16">
        <f t="array" ref="D16">COUNTIF(J16:XFD16,"4.*")</f>
        <v>0</v>
      </c>
      <c r="E16">
        <f t="array" ref="E16">COUNTIF(J16:XFD16,"5.*")</f>
        <v>0</v>
      </c>
      <c r="F16">
        <f t="shared" si="0"/>
        <v>5</v>
      </c>
      <c r="G16" t="s">
        <v>7</v>
      </c>
      <c r="H16" t="s">
        <v>69</v>
      </c>
      <c r="I16" t="s">
        <v>76</v>
      </c>
      <c r="J16" t="s">
        <v>77</v>
      </c>
      <c r="K16" t="s">
        <v>9</v>
      </c>
      <c r="L16" t="s">
        <v>16</v>
      </c>
      <c r="M16" t="s">
        <v>17</v>
      </c>
      <c r="N16" t="s">
        <v>78</v>
      </c>
    </row>
    <row r="17" spans="1:27">
      <c r="A17">
        <f t="array" ref="A17">COUNTIF(J17:XFD17,"1.*")</f>
        <v>1</v>
      </c>
      <c r="B17">
        <f t="array" ref="B17">COUNTIF(J17:XFD17,"2.*")</f>
        <v>2</v>
      </c>
      <c r="C17">
        <f t="array" ref="C17">COUNTIF(J17:XFD17,"3.*")</f>
        <v>0</v>
      </c>
      <c r="D17">
        <f t="array" ref="D17">COUNTIF(J17:XFD17,"4.*")</f>
        <v>0</v>
      </c>
      <c r="E17">
        <f t="array" ref="E17">COUNTIF(J17:XFD17,"5.*")</f>
        <v>1</v>
      </c>
      <c r="F17">
        <f t="shared" si="0"/>
        <v>4</v>
      </c>
      <c r="G17" t="s">
        <v>7</v>
      </c>
      <c r="H17" t="s">
        <v>69</v>
      </c>
      <c r="I17" t="s">
        <v>12605</v>
      </c>
      <c r="J17" t="s">
        <v>45</v>
      </c>
      <c r="K17" t="s">
        <v>79</v>
      </c>
      <c r="L17" t="s">
        <v>20</v>
      </c>
      <c r="M17" t="s">
        <v>80</v>
      </c>
    </row>
    <row r="18" spans="1:27">
      <c r="A18">
        <f t="array" ref="A18">COUNTIF(J18:XFD18,"1.*")</f>
        <v>1</v>
      </c>
      <c r="B18">
        <f t="array" ref="B18">COUNTIF(J18:XFD18,"2.*")</f>
        <v>0</v>
      </c>
      <c r="C18">
        <f t="array" ref="C18">COUNTIF(J18:XFD18,"3.*")</f>
        <v>0</v>
      </c>
      <c r="D18">
        <f t="array" ref="D18">COUNTIF(J18:XFD18,"4.*")</f>
        <v>0</v>
      </c>
      <c r="E18">
        <f t="array" ref="E18">COUNTIF(J18:XFD18,"5.*")</f>
        <v>0</v>
      </c>
      <c r="F18">
        <f t="shared" si="0"/>
        <v>1</v>
      </c>
      <c r="G18" t="s">
        <v>7</v>
      </c>
      <c r="H18" t="s">
        <v>81</v>
      </c>
      <c r="I18" t="s">
        <v>82</v>
      </c>
      <c r="J18" t="s">
        <v>44</v>
      </c>
    </row>
    <row r="19" spans="1:27">
      <c r="A19">
        <f t="array" ref="A19">COUNTIF(J19:XFD19,"1.*")</f>
        <v>2</v>
      </c>
      <c r="B19">
        <f t="array" ref="B19">COUNTIF(J19:XFD19,"2.*")</f>
        <v>5</v>
      </c>
      <c r="C19">
        <f t="array" ref="C19">COUNTIF(J19:XFD19,"3.*")</f>
        <v>1</v>
      </c>
      <c r="D19">
        <f t="array" ref="D19">COUNTIF(J19:XFD19,"4.*")</f>
        <v>3</v>
      </c>
      <c r="E19">
        <f t="array" ref="E19">COUNTIF(J19:XFD19,"5.*")</f>
        <v>2</v>
      </c>
      <c r="F19">
        <f t="shared" si="0"/>
        <v>13</v>
      </c>
      <c r="G19" t="s">
        <v>7</v>
      </c>
      <c r="H19" t="s">
        <v>81</v>
      </c>
      <c r="I19" t="s">
        <v>83</v>
      </c>
      <c r="J19" t="s">
        <v>44</v>
      </c>
      <c r="K19" t="s">
        <v>84</v>
      </c>
      <c r="L19" t="s">
        <v>85</v>
      </c>
      <c r="M19" t="s">
        <v>79</v>
      </c>
      <c r="N19" t="s">
        <v>11</v>
      </c>
      <c r="O19" t="s">
        <v>73</v>
      </c>
      <c r="P19" t="s">
        <v>48</v>
      </c>
      <c r="Q19" t="s">
        <v>49</v>
      </c>
      <c r="R19" t="s">
        <v>50</v>
      </c>
      <c r="S19" t="s">
        <v>86</v>
      </c>
      <c r="T19" t="s">
        <v>87</v>
      </c>
      <c r="U19" t="s">
        <v>22</v>
      </c>
      <c r="V19" t="s">
        <v>88</v>
      </c>
    </row>
    <row r="20" spans="1:27">
      <c r="A20">
        <f t="array" ref="A20">COUNTIF(J20:XFD20,"1.*")</f>
        <v>3</v>
      </c>
      <c r="B20">
        <f t="array" ref="B20">COUNTIF(J20:XFD20,"2.*")</f>
        <v>1</v>
      </c>
      <c r="C20">
        <f t="array" ref="C20">COUNTIF(J20:XFD20,"3.*")</f>
        <v>1</v>
      </c>
      <c r="D20">
        <f t="array" ref="D20">COUNTIF(J20:XFD20,"4.*")</f>
        <v>0</v>
      </c>
      <c r="E20">
        <f t="array" ref="E20">COUNTIF(J20:XFD20,"5.*")</f>
        <v>0</v>
      </c>
      <c r="F20">
        <f t="shared" si="0"/>
        <v>5</v>
      </c>
      <c r="G20" t="s">
        <v>7</v>
      </c>
      <c r="H20" t="s">
        <v>81</v>
      </c>
      <c r="I20" t="s">
        <v>89</v>
      </c>
      <c r="J20" t="s">
        <v>46</v>
      </c>
      <c r="K20" t="s">
        <v>67</v>
      </c>
      <c r="L20" t="s">
        <v>63</v>
      </c>
      <c r="M20" t="s">
        <v>73</v>
      </c>
      <c r="N20" t="s">
        <v>49</v>
      </c>
    </row>
    <row r="21" spans="1:27" ht="15" customHeight="1">
      <c r="A21">
        <f t="array" ref="A21">COUNTIF(J21:XFD21,"1.*")</f>
        <v>0</v>
      </c>
      <c r="B21">
        <f t="array" ref="B21">COUNTIF(J21:XFD21,"2.*")</f>
        <v>0</v>
      </c>
      <c r="C21">
        <f t="array" ref="C21">COUNTIF(J21:XFD21,"3.*")</f>
        <v>0</v>
      </c>
      <c r="D21">
        <f t="array" ref="D21">COUNTIF(J21:XFD21,"4.*")</f>
        <v>0</v>
      </c>
      <c r="E21">
        <f t="array" ref="E21">COUNTIF(J21:XFD21,"5.*")</f>
        <v>1</v>
      </c>
      <c r="F21">
        <f t="shared" si="0"/>
        <v>1</v>
      </c>
      <c r="G21" t="s">
        <v>7</v>
      </c>
      <c r="H21" t="s">
        <v>90</v>
      </c>
      <c r="I21" t="s">
        <v>12606</v>
      </c>
      <c r="J21" t="s">
        <v>91</v>
      </c>
    </row>
    <row r="22" spans="1:27">
      <c r="A22">
        <f t="array" ref="A22">COUNTIF(J22:XFD22,"1.*")</f>
        <v>0</v>
      </c>
      <c r="B22">
        <f t="array" ref="B22">COUNTIF(J22:XFD22,"2.*")</f>
        <v>0</v>
      </c>
      <c r="C22">
        <f t="array" ref="C22">COUNTIF(J22:XFD22,"3.*")</f>
        <v>0</v>
      </c>
      <c r="D22">
        <f t="array" ref="D22">COUNTIF(J22:XFD22,"4.*")</f>
        <v>0</v>
      </c>
      <c r="E22">
        <f t="array" ref="E22">COUNTIF(J22:XFD22,"5.*")</f>
        <v>1</v>
      </c>
      <c r="F22">
        <f t="shared" si="0"/>
        <v>1</v>
      </c>
      <c r="G22" t="s">
        <v>7</v>
      </c>
      <c r="H22" t="s">
        <v>90</v>
      </c>
      <c r="I22" t="s">
        <v>92</v>
      </c>
      <c r="J22" t="s">
        <v>91</v>
      </c>
    </row>
    <row r="23" spans="1:27">
      <c r="A23">
        <f t="array" ref="A23">COUNTIF(J23:XFD23,"1.*")</f>
        <v>0</v>
      </c>
      <c r="B23">
        <f t="array" ref="B23">COUNTIF(J23:XFD23,"2.*")</f>
        <v>2</v>
      </c>
      <c r="C23">
        <f t="array" ref="C23">COUNTIF(J23:XFD23,"3.*")</f>
        <v>0</v>
      </c>
      <c r="D23">
        <f t="array" ref="D23">COUNTIF(J23:XFD23,"4.*")</f>
        <v>1</v>
      </c>
      <c r="E23">
        <f t="array" ref="E23">COUNTIF(J23:XFD23,"5.*")</f>
        <v>0</v>
      </c>
      <c r="F23">
        <f t="shared" si="0"/>
        <v>3</v>
      </c>
      <c r="G23" t="s">
        <v>7</v>
      </c>
      <c r="H23" t="s">
        <v>90</v>
      </c>
      <c r="I23" t="s">
        <v>93</v>
      </c>
      <c r="J23" t="s">
        <v>94</v>
      </c>
      <c r="K23" t="s">
        <v>95</v>
      </c>
      <c r="L23" t="s">
        <v>35</v>
      </c>
    </row>
    <row r="24" spans="1:27">
      <c r="A24">
        <f t="array" ref="A24">COUNTIF(J24:XFD24,"1.*")</f>
        <v>2</v>
      </c>
      <c r="B24">
        <f t="array" ref="B24">COUNTIF(J24:XFD24,"2.*")</f>
        <v>2</v>
      </c>
      <c r="C24">
        <f t="array" ref="C24">COUNTIF(J24:XFD24,"3.*")</f>
        <v>0</v>
      </c>
      <c r="D24">
        <f t="array" ref="D24">COUNTIF(J24:XFD24,"4.*")</f>
        <v>0</v>
      </c>
      <c r="E24">
        <f t="array" ref="E24">COUNTIF(J24:XFD24,"5.*")</f>
        <v>1</v>
      </c>
      <c r="F24">
        <f t="shared" si="0"/>
        <v>5</v>
      </c>
      <c r="G24" t="s">
        <v>7</v>
      </c>
      <c r="H24" t="s">
        <v>90</v>
      </c>
      <c r="I24" t="s">
        <v>12607</v>
      </c>
      <c r="J24" t="s">
        <v>42</v>
      </c>
      <c r="K24" t="s">
        <v>96</v>
      </c>
      <c r="L24" t="s">
        <v>97</v>
      </c>
      <c r="M24" t="s">
        <v>19</v>
      </c>
      <c r="N24" t="s">
        <v>88</v>
      </c>
    </row>
    <row r="25" spans="1:27">
      <c r="A25">
        <f t="array" ref="A25">COUNTIF(J25:XFD25,"1.*")</f>
        <v>1</v>
      </c>
      <c r="B25">
        <f t="array" ref="B25">COUNTIF(J25:XFD25,"2.*")</f>
        <v>1</v>
      </c>
      <c r="C25">
        <f t="array" ref="C25">COUNTIF(J25:XFD25,"3.*")</f>
        <v>0</v>
      </c>
      <c r="D25">
        <f t="array" ref="D25">COUNTIF(J25:XFD25,"4.*")</f>
        <v>0</v>
      </c>
      <c r="E25">
        <f t="array" ref="E25">COUNTIF(J25:XFD25,"5.*")</f>
        <v>4</v>
      </c>
      <c r="F25">
        <f t="shared" si="0"/>
        <v>6</v>
      </c>
      <c r="G25" t="s">
        <v>7</v>
      </c>
      <c r="H25" t="s">
        <v>90</v>
      </c>
      <c r="I25" t="s">
        <v>12608</v>
      </c>
      <c r="J25" t="s">
        <v>43</v>
      </c>
      <c r="K25" t="s">
        <v>98</v>
      </c>
      <c r="L25" t="s">
        <v>99</v>
      </c>
      <c r="M25" t="s">
        <v>38</v>
      </c>
      <c r="N25" t="s">
        <v>91</v>
      </c>
      <c r="O25" t="s">
        <v>88</v>
      </c>
    </row>
    <row r="26" spans="1:27">
      <c r="A26">
        <f t="array" ref="A26">COUNTIF(J26:XFD26,"1.*")</f>
        <v>2</v>
      </c>
      <c r="B26">
        <f t="array" ref="B26">COUNTIF(J26:XFD26,"2.*")</f>
        <v>5</v>
      </c>
      <c r="C26">
        <f t="array" ref="C26">COUNTIF(J26:XFD26,"3.*")</f>
        <v>2</v>
      </c>
      <c r="D26">
        <f t="array" ref="D26">COUNTIF(J26:XFD26,"4.*")</f>
        <v>2</v>
      </c>
      <c r="E26">
        <f t="array" ref="E26">COUNTIF(J26:XFD26,"5.*")</f>
        <v>5</v>
      </c>
      <c r="F26">
        <f t="shared" si="0"/>
        <v>16</v>
      </c>
      <c r="G26" t="s">
        <v>7</v>
      </c>
      <c r="H26" t="s">
        <v>90</v>
      </c>
      <c r="I26" t="s">
        <v>100</v>
      </c>
      <c r="J26" t="s">
        <v>43</v>
      </c>
      <c r="K26" t="s">
        <v>96</v>
      </c>
      <c r="L26" t="s">
        <v>97</v>
      </c>
      <c r="M26" t="s">
        <v>85</v>
      </c>
      <c r="N26" t="s">
        <v>79</v>
      </c>
      <c r="O26" t="s">
        <v>19</v>
      </c>
      <c r="P26" t="s">
        <v>20</v>
      </c>
      <c r="Q26" t="s">
        <v>101</v>
      </c>
      <c r="R26" t="s">
        <v>102</v>
      </c>
      <c r="S26" t="s">
        <v>103</v>
      </c>
      <c r="T26" t="s">
        <v>104</v>
      </c>
      <c r="U26" t="s">
        <v>22</v>
      </c>
      <c r="V26" t="s">
        <v>14</v>
      </c>
      <c r="W26" t="s">
        <v>91</v>
      </c>
      <c r="X26" t="s">
        <v>88</v>
      </c>
      <c r="Y26" t="s">
        <v>105</v>
      </c>
    </row>
    <row r="27" spans="1:27">
      <c r="A27">
        <f t="array" ref="A27">COUNTIF(J27:XFD27,"1.*")</f>
        <v>3</v>
      </c>
      <c r="B27">
        <f t="array" ref="B27">COUNTIF(J27:XFD27,"2.*")</f>
        <v>8</v>
      </c>
      <c r="C27">
        <f t="array" ref="C27">COUNTIF(J27:XFD27,"3.*")</f>
        <v>1</v>
      </c>
      <c r="D27">
        <f t="array" ref="D27">COUNTIF(J27:XFD27,"4.*")</f>
        <v>1</v>
      </c>
      <c r="E27">
        <f t="array" ref="E27">COUNTIF(J27:XFD27,"5.*")</f>
        <v>5</v>
      </c>
      <c r="F27">
        <f t="shared" si="0"/>
        <v>18</v>
      </c>
      <c r="G27" t="s">
        <v>7</v>
      </c>
      <c r="H27" t="s">
        <v>12609</v>
      </c>
      <c r="I27" t="s">
        <v>12610</v>
      </c>
      <c r="J27" t="s">
        <v>106</v>
      </c>
      <c r="K27" t="s">
        <v>84</v>
      </c>
      <c r="L27" t="s">
        <v>107</v>
      </c>
      <c r="M27" t="s">
        <v>94</v>
      </c>
      <c r="N27" t="s">
        <v>108</v>
      </c>
      <c r="O27" t="s">
        <v>64</v>
      </c>
      <c r="P27" t="s">
        <v>10</v>
      </c>
      <c r="Q27" t="s">
        <v>109</v>
      </c>
      <c r="R27" t="s">
        <v>85</v>
      </c>
      <c r="S27" t="s">
        <v>110</v>
      </c>
      <c r="T27" t="s">
        <v>20</v>
      </c>
      <c r="U27" t="s">
        <v>111</v>
      </c>
      <c r="V27" t="s">
        <v>103</v>
      </c>
      <c r="W27" t="s">
        <v>22</v>
      </c>
      <c r="X27" t="s">
        <v>99</v>
      </c>
      <c r="Y27" t="s">
        <v>38</v>
      </c>
      <c r="Z27" t="s">
        <v>14</v>
      </c>
      <c r="AA27" t="s">
        <v>91</v>
      </c>
    </row>
    <row r="28" spans="1:27">
      <c r="A28">
        <f t="array" ref="A28">COUNTIF(J28:XFD28,"1.*")</f>
        <v>1</v>
      </c>
      <c r="B28">
        <f t="array" ref="B28">COUNTIF(J28:XFD28,"2.*")</f>
        <v>8</v>
      </c>
      <c r="C28">
        <f t="array" ref="C28">COUNTIF(J28:XFD28,"3.*")</f>
        <v>0</v>
      </c>
      <c r="D28">
        <f t="array" ref="D28">COUNTIF(J28:XFD28,"4.*")</f>
        <v>0</v>
      </c>
      <c r="E28">
        <f t="array" ref="E28">COUNTIF(J28:XFD28,"5.*")</f>
        <v>1</v>
      </c>
      <c r="F28">
        <f t="shared" si="0"/>
        <v>10</v>
      </c>
      <c r="G28" t="s">
        <v>7</v>
      </c>
      <c r="H28" t="s">
        <v>12609</v>
      </c>
      <c r="I28" t="s">
        <v>112</v>
      </c>
      <c r="J28" t="s">
        <v>113</v>
      </c>
      <c r="K28" t="s">
        <v>108</v>
      </c>
      <c r="L28" t="s">
        <v>64</v>
      </c>
      <c r="M28" t="s">
        <v>114</v>
      </c>
      <c r="N28" t="s">
        <v>109</v>
      </c>
      <c r="O28" t="s">
        <v>115</v>
      </c>
      <c r="P28" t="s">
        <v>85</v>
      </c>
      <c r="Q28" t="s">
        <v>11</v>
      </c>
      <c r="R28" t="s">
        <v>110</v>
      </c>
      <c r="S28" t="s">
        <v>99</v>
      </c>
    </row>
    <row r="29" spans="1:27">
      <c r="A29">
        <f t="array" ref="A29">COUNTIF(J29:XFD29,"1.*")</f>
        <v>1</v>
      </c>
      <c r="B29">
        <f t="array" ref="B29">COUNTIF(J29:XFD29,"2.*")</f>
        <v>0</v>
      </c>
      <c r="C29">
        <f t="array" ref="C29">COUNTIF(J29:XFD29,"3.*")</f>
        <v>0</v>
      </c>
      <c r="D29">
        <f t="array" ref="D29">COUNTIF(J29:XFD29,"4.*")</f>
        <v>1</v>
      </c>
      <c r="E29">
        <f t="array" ref="E29">COUNTIF(J29:XFD29,"5.*")</f>
        <v>0</v>
      </c>
      <c r="F29">
        <f t="shared" si="0"/>
        <v>2</v>
      </c>
      <c r="G29" t="s">
        <v>7</v>
      </c>
      <c r="H29" t="s">
        <v>12611</v>
      </c>
      <c r="I29" t="s">
        <v>116</v>
      </c>
      <c r="J29" t="s">
        <v>113</v>
      </c>
      <c r="K29" t="s">
        <v>103</v>
      </c>
    </row>
    <row r="30" spans="1:27">
      <c r="A30">
        <f t="array" ref="A30">COUNTIF(J30:XFD30,"1.*")</f>
        <v>1</v>
      </c>
      <c r="B30">
        <f t="array" ref="B30">COUNTIF(J30:XFD30,"2.*")</f>
        <v>8</v>
      </c>
      <c r="C30">
        <f t="array" ref="C30">COUNTIF(J30:XFD30,"3.*")</f>
        <v>1</v>
      </c>
      <c r="D30">
        <f t="array" ref="D30">COUNTIF(J30:XFD30,"4.*")</f>
        <v>4</v>
      </c>
      <c r="E30">
        <f t="array" ref="E30">COUNTIF(J30:XFD30,"5.*")</f>
        <v>3</v>
      </c>
      <c r="F30">
        <f t="shared" si="0"/>
        <v>17</v>
      </c>
      <c r="G30" t="s">
        <v>7</v>
      </c>
      <c r="H30" t="s">
        <v>12611</v>
      </c>
      <c r="I30" t="s">
        <v>12612</v>
      </c>
      <c r="J30" t="s">
        <v>32</v>
      </c>
      <c r="K30" t="s">
        <v>117</v>
      </c>
      <c r="L30" t="s">
        <v>33</v>
      </c>
      <c r="M30" t="s">
        <v>118</v>
      </c>
      <c r="N30" t="s">
        <v>119</v>
      </c>
      <c r="O30" t="s">
        <v>120</v>
      </c>
      <c r="P30" t="s">
        <v>121</v>
      </c>
      <c r="Q30" t="s">
        <v>110</v>
      </c>
      <c r="R30" t="s">
        <v>210</v>
      </c>
      <c r="S30" t="s">
        <v>122</v>
      </c>
      <c r="T30" t="s">
        <v>123</v>
      </c>
      <c r="U30" t="s">
        <v>103</v>
      </c>
      <c r="V30" t="s">
        <v>104</v>
      </c>
      <c r="W30" t="s">
        <v>124</v>
      </c>
      <c r="X30" t="s">
        <v>125</v>
      </c>
      <c r="Y30" t="s">
        <v>126</v>
      </c>
      <c r="Z30" t="s">
        <v>40</v>
      </c>
    </row>
    <row r="31" spans="1:27">
      <c r="A31">
        <f t="array" ref="A31">COUNTIF(J31:XFD31,"1.*")</f>
        <v>3</v>
      </c>
      <c r="B31">
        <f t="array" ref="B31">COUNTIF(J31:XFD31,"2.*")</f>
        <v>0</v>
      </c>
      <c r="C31">
        <f t="array" ref="C31">COUNTIF(J31:XFD31,"3.*")</f>
        <v>0</v>
      </c>
      <c r="D31">
        <f t="array" ref="D31">COUNTIF(J31:XFD31,"4.*")</f>
        <v>0</v>
      </c>
      <c r="E31">
        <f t="array" ref="E31">COUNTIF(J31:XFD31,"5.*")</f>
        <v>0</v>
      </c>
      <c r="F31">
        <f t="shared" si="0"/>
        <v>3</v>
      </c>
      <c r="G31" t="s">
        <v>7</v>
      </c>
      <c r="H31" t="s">
        <v>127</v>
      </c>
      <c r="I31" t="s">
        <v>128</v>
      </c>
      <c r="J31" t="s">
        <v>129</v>
      </c>
      <c r="K31" t="s">
        <v>130</v>
      </c>
      <c r="L31" t="s">
        <v>77</v>
      </c>
    </row>
    <row r="32" spans="1:27">
      <c r="A32">
        <f t="array" ref="A32">COUNTIF(J32:XFD32,"1.*")</f>
        <v>0</v>
      </c>
      <c r="B32">
        <f t="array" ref="B32">COUNTIF(J32:XFD32,"2.*")</f>
        <v>3</v>
      </c>
      <c r="C32">
        <f t="array" ref="C32">COUNTIF(J32:XFD32,"3.*")</f>
        <v>0</v>
      </c>
      <c r="D32">
        <f t="array" ref="D32">COUNTIF(J32:XFD32,"4.*")</f>
        <v>1</v>
      </c>
      <c r="E32">
        <f t="array" ref="E32">COUNTIF(J32:XFD32,"5.*")</f>
        <v>0</v>
      </c>
      <c r="F32">
        <f t="shared" si="0"/>
        <v>4</v>
      </c>
      <c r="G32" t="s">
        <v>7</v>
      </c>
      <c r="H32" t="s">
        <v>131</v>
      </c>
      <c r="I32" t="s">
        <v>132</v>
      </c>
      <c r="J32" t="s">
        <v>109</v>
      </c>
      <c r="K32" t="s">
        <v>71</v>
      </c>
      <c r="L32" t="s">
        <v>133</v>
      </c>
      <c r="M32" t="s">
        <v>134</v>
      </c>
    </row>
    <row r="33" spans="1:20">
      <c r="A33">
        <f t="array" ref="A33">COUNTIF(J33:XFD33,"1.*")</f>
        <v>4</v>
      </c>
      <c r="B33">
        <f t="array" ref="B33">COUNTIF(J33:XFD33,"2.*")</f>
        <v>2</v>
      </c>
      <c r="C33">
        <f t="array" ref="C33">COUNTIF(J33:XFD33,"3.*")</f>
        <v>1</v>
      </c>
      <c r="D33">
        <f t="array" ref="D33">COUNTIF(J33:XFD33,"4.*")</f>
        <v>2</v>
      </c>
      <c r="E33">
        <f t="array" ref="E33">COUNTIF(J33:XFD33,"5.*")</f>
        <v>1</v>
      </c>
      <c r="F33">
        <f t="shared" si="0"/>
        <v>10</v>
      </c>
      <c r="G33" t="s">
        <v>7</v>
      </c>
      <c r="H33" t="s">
        <v>131</v>
      </c>
      <c r="I33" t="s">
        <v>12613</v>
      </c>
      <c r="J33" t="s">
        <v>42</v>
      </c>
      <c r="K33" t="s">
        <v>130</v>
      </c>
      <c r="L33" t="s">
        <v>96</v>
      </c>
      <c r="M33" t="s">
        <v>9</v>
      </c>
      <c r="N33" t="s">
        <v>71</v>
      </c>
      <c r="O33" t="s">
        <v>19</v>
      </c>
      <c r="P33" t="s">
        <v>135</v>
      </c>
      <c r="Q33" t="s">
        <v>134</v>
      </c>
      <c r="R33" t="s">
        <v>136</v>
      </c>
      <c r="S33" t="s">
        <v>80</v>
      </c>
    </row>
    <row r="34" spans="1:20">
      <c r="A34">
        <f t="array" ref="A34">COUNTIF(J34:XFD34,"1.*")</f>
        <v>0</v>
      </c>
      <c r="B34">
        <f t="array" ref="B34">COUNTIF(J34:XFD34,"2.*")</f>
        <v>3</v>
      </c>
      <c r="C34">
        <f t="array" ref="C34">COUNTIF(J34:XFD34,"3.*")</f>
        <v>0</v>
      </c>
      <c r="D34">
        <f t="array" ref="D34">COUNTIF(J34:XFD34,"4.*")</f>
        <v>1</v>
      </c>
      <c r="E34">
        <f t="array" ref="E34">COUNTIF(J34:XFD34,"5.*")</f>
        <v>0</v>
      </c>
      <c r="F34">
        <f t="shared" ref="F34:F65" si="1">COUNTIF(J34:XFD34,"*.*")</f>
        <v>4</v>
      </c>
      <c r="G34" t="s">
        <v>7</v>
      </c>
      <c r="H34" t="s">
        <v>131</v>
      </c>
      <c r="I34" t="s">
        <v>12614</v>
      </c>
      <c r="J34" t="s">
        <v>109</v>
      </c>
      <c r="K34" t="s">
        <v>71</v>
      </c>
      <c r="L34" t="s">
        <v>133</v>
      </c>
      <c r="M34" t="s">
        <v>134</v>
      </c>
    </row>
    <row r="35" spans="1:20">
      <c r="A35">
        <f t="array" ref="A35">COUNTIF(J35:XFD35,"1.*")</f>
        <v>1</v>
      </c>
      <c r="B35">
        <f t="array" ref="B35">COUNTIF(J35:XFD35,"2.*")</f>
        <v>0</v>
      </c>
      <c r="C35">
        <f t="array" ref="C35">COUNTIF(J35:XFD35,"3.*")</f>
        <v>0</v>
      </c>
      <c r="D35">
        <f t="array" ref="D35">COUNTIF(J35:XFD35,"4.*")</f>
        <v>1</v>
      </c>
      <c r="E35">
        <f t="array" ref="E35">COUNTIF(J35:XFD35,"5.*")</f>
        <v>1</v>
      </c>
      <c r="F35">
        <f t="shared" si="1"/>
        <v>3</v>
      </c>
      <c r="G35" t="s">
        <v>7</v>
      </c>
      <c r="H35" t="s">
        <v>137</v>
      </c>
      <c r="I35" t="s">
        <v>12615</v>
      </c>
      <c r="J35" t="s">
        <v>9</v>
      </c>
      <c r="K35" t="s">
        <v>138</v>
      </c>
      <c r="L35" t="s">
        <v>80</v>
      </c>
    </row>
    <row r="36" spans="1:20">
      <c r="A36">
        <f t="array" ref="A36">COUNTIF(J36:XFD36,"1.*")</f>
        <v>3</v>
      </c>
      <c r="B36">
        <f t="array" ref="B36">COUNTIF(J36:XFD36,"2.*")</f>
        <v>0</v>
      </c>
      <c r="C36">
        <f t="array" ref="C36">COUNTIF(J36:XFD36,"3.*")</f>
        <v>0</v>
      </c>
      <c r="D36">
        <f t="array" ref="D36">COUNTIF(J36:XFD36,"4.*")</f>
        <v>0</v>
      </c>
      <c r="E36">
        <f t="array" ref="E36">COUNTIF(J36:XFD36,"5.*")</f>
        <v>0</v>
      </c>
      <c r="F36">
        <f t="shared" si="1"/>
        <v>3</v>
      </c>
      <c r="G36" t="s">
        <v>7</v>
      </c>
      <c r="H36" t="s">
        <v>137</v>
      </c>
      <c r="I36" t="s">
        <v>12616</v>
      </c>
      <c r="J36" t="s">
        <v>74</v>
      </c>
      <c r="K36" t="s">
        <v>77</v>
      </c>
      <c r="L36" t="s">
        <v>96</v>
      </c>
    </row>
    <row r="37" spans="1:20">
      <c r="A37">
        <f t="array" ref="A37">COUNTIF(J37:XFD37,"1.*")</f>
        <v>4</v>
      </c>
      <c r="B37">
        <f t="array" ref="B37">COUNTIF(J37:XFD37,"2.*")</f>
        <v>0</v>
      </c>
      <c r="C37">
        <f t="array" ref="C37">COUNTIF(J37:XFD37,"3.*")</f>
        <v>3</v>
      </c>
      <c r="D37">
        <f t="array" ref="D37">COUNTIF(J37:XFD37,"4.*")</f>
        <v>3</v>
      </c>
      <c r="E37">
        <f t="array" ref="E37">COUNTIF(J37:XFD37,"5.*")</f>
        <v>1</v>
      </c>
      <c r="F37">
        <f t="shared" si="1"/>
        <v>11</v>
      </c>
      <c r="G37" t="s">
        <v>7</v>
      </c>
      <c r="H37" t="s">
        <v>137</v>
      </c>
      <c r="I37" t="s">
        <v>12617</v>
      </c>
      <c r="J37" t="s">
        <v>74</v>
      </c>
      <c r="K37" t="s">
        <v>96</v>
      </c>
      <c r="L37" t="s">
        <v>139</v>
      </c>
      <c r="M37" t="s">
        <v>9</v>
      </c>
      <c r="N37" t="s">
        <v>140</v>
      </c>
      <c r="O37" t="s">
        <v>141</v>
      </c>
      <c r="P37" t="s">
        <v>111</v>
      </c>
      <c r="Q37" t="s">
        <v>138</v>
      </c>
      <c r="R37" t="s">
        <v>142</v>
      </c>
      <c r="S37" t="s">
        <v>75</v>
      </c>
      <c r="T37" t="s">
        <v>80</v>
      </c>
    </row>
    <row r="38" spans="1:20">
      <c r="A38">
        <f t="array" ref="A38">COUNTIF(J38:XFD38,"1.*")</f>
        <v>1</v>
      </c>
      <c r="B38">
        <f t="array" ref="B38">COUNTIF(J38:XFD38,"2.*")</f>
        <v>0</v>
      </c>
      <c r="C38">
        <f t="array" ref="C38">COUNTIF(J38:XFD38,"3.*")</f>
        <v>0</v>
      </c>
      <c r="D38">
        <f t="array" ref="D38">COUNTIF(J38:XFD38,"4.*")</f>
        <v>1</v>
      </c>
      <c r="E38">
        <f t="array" ref="E38">COUNTIF(J38:XFD38,"5.*")</f>
        <v>1</v>
      </c>
      <c r="F38">
        <f t="shared" si="1"/>
        <v>3</v>
      </c>
      <c r="G38" t="s">
        <v>7</v>
      </c>
      <c r="H38" t="s">
        <v>143</v>
      </c>
      <c r="I38" t="s">
        <v>144</v>
      </c>
      <c r="J38" t="s">
        <v>9</v>
      </c>
      <c r="K38" t="s">
        <v>138</v>
      </c>
      <c r="L38" t="s">
        <v>80</v>
      </c>
    </row>
    <row r="39" spans="1:20">
      <c r="A39">
        <f t="array" ref="A39">COUNTIF(J39:XFD39,"1.*")</f>
        <v>6</v>
      </c>
      <c r="B39">
        <f t="array" ref="B39">COUNTIF(J39:XFD39,"2.*")</f>
        <v>2</v>
      </c>
      <c r="C39">
        <f t="array" ref="C39">COUNTIF(J39:XFD39,"3.*")</f>
        <v>1</v>
      </c>
      <c r="D39">
        <f t="array" ref="D39">COUNTIF(J39:XFD39,"4.*")</f>
        <v>0</v>
      </c>
      <c r="E39">
        <f t="array" ref="E39">COUNTIF(J39:XFD39,"5.*")</f>
        <v>1</v>
      </c>
      <c r="F39">
        <f t="shared" si="1"/>
        <v>10</v>
      </c>
      <c r="G39" t="s">
        <v>7</v>
      </c>
      <c r="H39" t="s">
        <v>143</v>
      </c>
      <c r="I39" t="s">
        <v>12618</v>
      </c>
      <c r="J39" t="s">
        <v>30</v>
      </c>
      <c r="K39" t="s">
        <v>42</v>
      </c>
      <c r="L39" t="s">
        <v>145</v>
      </c>
      <c r="M39" t="s">
        <v>96</v>
      </c>
      <c r="N39" t="s">
        <v>62</v>
      </c>
      <c r="O39" t="s">
        <v>63</v>
      </c>
      <c r="P39" t="s">
        <v>47</v>
      </c>
      <c r="Q39" t="s">
        <v>21</v>
      </c>
      <c r="R39" t="s">
        <v>49</v>
      </c>
      <c r="S39" t="s">
        <v>126</v>
      </c>
    </row>
    <row r="40" spans="1:20">
      <c r="A40">
        <f t="array" ref="A40">COUNTIF(J40:XFD40,"1.*")</f>
        <v>0</v>
      </c>
      <c r="B40">
        <f t="array" ref="B40">COUNTIF(J40:XFD40,"2.*")</f>
        <v>0</v>
      </c>
      <c r="C40">
        <f t="array" ref="C40">COUNTIF(J40:XFD40,"3.*")</f>
        <v>0</v>
      </c>
      <c r="D40">
        <f t="array" ref="D40">COUNTIF(J40:XFD40,"4.*")</f>
        <v>2</v>
      </c>
      <c r="E40">
        <f t="array" ref="E40">COUNTIF(J40:XFD40,"5.*")</f>
        <v>0</v>
      </c>
      <c r="F40">
        <f t="shared" si="1"/>
        <v>2</v>
      </c>
      <c r="G40" t="s">
        <v>7</v>
      </c>
      <c r="H40" t="s">
        <v>143</v>
      </c>
      <c r="I40" t="s">
        <v>146</v>
      </c>
      <c r="J40" t="s">
        <v>134</v>
      </c>
      <c r="K40" t="s">
        <v>136</v>
      </c>
    </row>
    <row r="41" spans="1:20">
      <c r="A41">
        <f t="array" ref="A41">COUNTIF(J41:XFD41,"1.*")</f>
        <v>2</v>
      </c>
      <c r="B41">
        <f t="array" ref="B41">COUNTIF(J41:XFD41,"2.*")</f>
        <v>3</v>
      </c>
      <c r="C41">
        <f t="array" ref="C41">COUNTIF(J41:XFD41,"3.*")</f>
        <v>0</v>
      </c>
      <c r="D41">
        <f t="array" ref="D41">COUNTIF(J41:XFD41,"4.*")</f>
        <v>0</v>
      </c>
      <c r="E41">
        <f t="array" ref="E41">COUNTIF(J41:XFD41,"5.*")</f>
        <v>0</v>
      </c>
      <c r="F41">
        <f t="shared" si="1"/>
        <v>5</v>
      </c>
      <c r="G41" t="s">
        <v>7</v>
      </c>
      <c r="H41" t="s">
        <v>12619</v>
      </c>
      <c r="I41" t="s">
        <v>147</v>
      </c>
      <c r="J41" t="s">
        <v>43</v>
      </c>
      <c r="K41" t="s">
        <v>145</v>
      </c>
      <c r="L41" t="s">
        <v>148</v>
      </c>
      <c r="M41" t="s">
        <v>21</v>
      </c>
      <c r="N41" t="s">
        <v>95</v>
      </c>
    </row>
    <row r="42" spans="1:20">
      <c r="A42">
        <f t="array" ref="A42">COUNTIF(J42:XFD42,"1.*")</f>
        <v>1</v>
      </c>
      <c r="B42">
        <f t="array" ref="B42">COUNTIF(J42:XFD42,"2.*")</f>
        <v>3</v>
      </c>
      <c r="C42">
        <f t="array" ref="C42">COUNTIF(J42:XFD42,"3.*")</f>
        <v>1</v>
      </c>
      <c r="D42">
        <f t="array" ref="D42">COUNTIF(J42:XFD42,"4.*")</f>
        <v>1</v>
      </c>
      <c r="E42">
        <f t="array" ref="E42">COUNTIF(J42:XFD42,"5.*")</f>
        <v>0</v>
      </c>
      <c r="F42">
        <f t="shared" si="1"/>
        <v>6</v>
      </c>
      <c r="G42" t="s">
        <v>149</v>
      </c>
      <c r="H42" t="s">
        <v>150</v>
      </c>
      <c r="I42" t="s">
        <v>151</v>
      </c>
      <c r="J42" t="s">
        <v>152</v>
      </c>
      <c r="K42" t="s">
        <v>33</v>
      </c>
      <c r="L42" t="s">
        <v>153</v>
      </c>
      <c r="M42" t="s">
        <v>154</v>
      </c>
      <c r="N42" t="s">
        <v>155</v>
      </c>
      <c r="O42" t="s">
        <v>156</v>
      </c>
    </row>
    <row r="43" spans="1:20">
      <c r="A43">
        <f t="array" ref="A43">COUNTIF(J43:XFD43,"1.*")</f>
        <v>2</v>
      </c>
      <c r="B43">
        <f t="array" ref="B43">COUNTIF(J43:XFD43,"2.*")</f>
        <v>1</v>
      </c>
      <c r="C43">
        <f t="array" ref="C43">COUNTIF(J43:XFD43,"3.*")</f>
        <v>0</v>
      </c>
      <c r="D43">
        <f t="array" ref="D43">COUNTIF(J43:XFD43,"4.*")</f>
        <v>2</v>
      </c>
      <c r="E43">
        <f t="array" ref="E43">COUNTIF(J43:XFD43,"5.*")</f>
        <v>0</v>
      </c>
      <c r="F43">
        <f t="shared" si="1"/>
        <v>5</v>
      </c>
      <c r="G43" t="s">
        <v>149</v>
      </c>
      <c r="H43" t="s">
        <v>150</v>
      </c>
      <c r="I43" t="s">
        <v>157</v>
      </c>
      <c r="J43" t="s">
        <v>152</v>
      </c>
      <c r="K43" t="s">
        <v>67</v>
      </c>
      <c r="L43" t="s">
        <v>153</v>
      </c>
      <c r="M43" t="s">
        <v>156</v>
      </c>
      <c r="N43" t="s">
        <v>158</v>
      </c>
    </row>
    <row r="44" spans="1:20">
      <c r="A44">
        <f t="array" ref="A44">COUNTIF(J44:XFD44,"1.*")</f>
        <v>3</v>
      </c>
      <c r="B44">
        <f t="array" ref="B44">COUNTIF(J44:XFD44,"2.*")</f>
        <v>0</v>
      </c>
      <c r="C44">
        <f t="array" ref="C44">COUNTIF(J44:XFD44,"3.*")</f>
        <v>0</v>
      </c>
      <c r="D44">
        <f t="array" ref="D44">COUNTIF(J44:XFD44,"4.*")</f>
        <v>0</v>
      </c>
      <c r="E44">
        <f t="array" ref="E44">COUNTIF(J44:XFD44,"5.*")</f>
        <v>0</v>
      </c>
      <c r="F44">
        <f t="shared" si="1"/>
        <v>3</v>
      </c>
      <c r="G44" t="s">
        <v>149</v>
      </c>
      <c r="H44" t="s">
        <v>150</v>
      </c>
      <c r="I44" t="s">
        <v>12620</v>
      </c>
      <c r="J44" t="s">
        <v>129</v>
      </c>
      <c r="K44" t="s">
        <v>130</v>
      </c>
      <c r="L44" t="s">
        <v>77</v>
      </c>
    </row>
    <row r="45" spans="1:20">
      <c r="A45">
        <f t="array" ref="A45">COUNTIF(J45:XFD45,"1.*")</f>
        <v>3</v>
      </c>
      <c r="B45">
        <f t="array" ref="B45">COUNTIF(J45:XFD45,"2.*")</f>
        <v>0</v>
      </c>
      <c r="C45">
        <f t="array" ref="C45">COUNTIF(J45:XFD45,"3.*")</f>
        <v>0</v>
      </c>
      <c r="D45">
        <f t="array" ref="D45">COUNTIF(J45:XFD45,"4.*")</f>
        <v>0</v>
      </c>
      <c r="E45">
        <f t="array" ref="E45">COUNTIF(J45:XFD45,"5.*")</f>
        <v>0</v>
      </c>
      <c r="F45">
        <f t="shared" si="1"/>
        <v>3</v>
      </c>
      <c r="G45" t="s">
        <v>149</v>
      </c>
      <c r="H45" t="s">
        <v>150</v>
      </c>
      <c r="I45" t="s">
        <v>12621</v>
      </c>
      <c r="J45" t="s">
        <v>139</v>
      </c>
      <c r="K45" t="s">
        <v>9</v>
      </c>
      <c r="L45" t="s">
        <v>17</v>
      </c>
    </row>
    <row r="46" spans="1:20">
      <c r="A46">
        <f t="array" ref="A46">COUNTIF(J46:XFD46,"1.*")</f>
        <v>1</v>
      </c>
      <c r="B46">
        <f t="array" ref="B46">COUNTIF(J46:XFD46,"2.*")</f>
        <v>0</v>
      </c>
      <c r="C46">
        <f t="array" ref="C46">COUNTIF(J46:XFD46,"3.*")</f>
        <v>0</v>
      </c>
      <c r="D46">
        <f t="array" ref="D46">COUNTIF(J46:XFD46,"4.*")</f>
        <v>1</v>
      </c>
      <c r="E46">
        <f t="array" ref="E46">COUNTIF(J46:XFD46,"5.*")</f>
        <v>1</v>
      </c>
      <c r="F46">
        <f t="shared" si="1"/>
        <v>3</v>
      </c>
      <c r="G46" t="s">
        <v>149</v>
      </c>
      <c r="H46" t="s">
        <v>150</v>
      </c>
      <c r="I46" t="s">
        <v>12622</v>
      </c>
      <c r="J46" t="s">
        <v>152</v>
      </c>
      <c r="K46" t="s">
        <v>158</v>
      </c>
      <c r="L46" t="s">
        <v>22</v>
      </c>
    </row>
    <row r="47" spans="1:20">
      <c r="A47">
        <f t="array" ref="A47">COUNTIF(J47:XFD47,"1.*")</f>
        <v>1</v>
      </c>
      <c r="B47">
        <f t="array" ref="B47">COUNTIF(J47:XFD47,"2.*")</f>
        <v>0</v>
      </c>
      <c r="C47">
        <f t="array" ref="C47">COUNTIF(J47:XFD47,"3.*")</f>
        <v>1</v>
      </c>
      <c r="D47">
        <f t="array" ref="D47">COUNTIF(J47:XFD47,"4.*")</f>
        <v>0</v>
      </c>
      <c r="E47">
        <f t="array" ref="E47">COUNTIF(J47:XFD47,"5.*")</f>
        <v>0</v>
      </c>
      <c r="F47">
        <f t="shared" si="1"/>
        <v>2</v>
      </c>
      <c r="G47" t="s">
        <v>149</v>
      </c>
      <c r="H47" t="s">
        <v>12623</v>
      </c>
      <c r="I47" t="s">
        <v>159</v>
      </c>
      <c r="J47" t="s">
        <v>160</v>
      </c>
      <c r="K47" t="s">
        <v>161</v>
      </c>
    </row>
    <row r="48" spans="1:20">
      <c r="A48">
        <f t="array" ref="A48">COUNTIF(J48:XFD48,"1.*")</f>
        <v>1</v>
      </c>
      <c r="B48">
        <f t="array" ref="B48">COUNTIF(J48:XFD48,"2.*")</f>
        <v>0</v>
      </c>
      <c r="C48">
        <f t="array" ref="C48">COUNTIF(J48:XFD48,"3.*")</f>
        <v>0</v>
      </c>
      <c r="D48">
        <f t="array" ref="D48">COUNTIF(J48:XFD48,"4.*")</f>
        <v>0</v>
      </c>
      <c r="E48">
        <f t="array" ref="E48">COUNTIF(J48:XFD48,"5.*")</f>
        <v>0</v>
      </c>
      <c r="F48">
        <f t="shared" si="1"/>
        <v>1</v>
      </c>
      <c r="G48" t="s">
        <v>149</v>
      </c>
      <c r="H48" t="s">
        <v>12623</v>
      </c>
      <c r="I48" t="s">
        <v>12624</v>
      </c>
      <c r="J48" t="s">
        <v>160</v>
      </c>
    </row>
    <row r="49" spans="1:24">
      <c r="A49">
        <f t="array" ref="A49">COUNTIF(J49:XFD49,"1.*")</f>
        <v>4</v>
      </c>
      <c r="B49">
        <f t="array" ref="B49">COUNTIF(J49:XFD49,"2.*")</f>
        <v>0</v>
      </c>
      <c r="C49">
        <f t="array" ref="C49">COUNTIF(J49:XFD49,"3.*")</f>
        <v>0</v>
      </c>
      <c r="D49">
        <f t="array" ref="D49">COUNTIF(J49:XFD49,"4.*")</f>
        <v>1</v>
      </c>
      <c r="E49">
        <f t="array" ref="E49">COUNTIF(J49:XFD49,"5.*")</f>
        <v>0</v>
      </c>
      <c r="F49">
        <f t="shared" si="1"/>
        <v>5</v>
      </c>
      <c r="G49" t="s">
        <v>149</v>
      </c>
      <c r="H49" t="s">
        <v>12623</v>
      </c>
      <c r="I49" t="s">
        <v>12625</v>
      </c>
      <c r="J49" t="s">
        <v>30</v>
      </c>
      <c r="K49" t="s">
        <v>162</v>
      </c>
      <c r="L49" t="s">
        <v>43</v>
      </c>
      <c r="M49" t="s">
        <v>163</v>
      </c>
      <c r="N49" t="s">
        <v>37</v>
      </c>
    </row>
    <row r="50" spans="1:24">
      <c r="A50">
        <f t="array" ref="A50">COUNTIF(J50:XFD50,"1.*")</f>
        <v>3</v>
      </c>
      <c r="B50">
        <f t="array" ref="B50">COUNTIF(J50:XFD50,"2.*")</f>
        <v>0</v>
      </c>
      <c r="C50">
        <f t="array" ref="C50">COUNTIF(J50:XFD50,"3.*")</f>
        <v>0</v>
      </c>
      <c r="D50">
        <f t="array" ref="D50">COUNTIF(J50:XFD50,"4.*")</f>
        <v>2</v>
      </c>
      <c r="E50">
        <f t="array" ref="E50">COUNTIF(J50:XFD50,"5.*")</f>
        <v>0</v>
      </c>
      <c r="F50">
        <f t="shared" si="1"/>
        <v>5</v>
      </c>
      <c r="G50" t="s">
        <v>149</v>
      </c>
      <c r="H50" t="s">
        <v>12623</v>
      </c>
      <c r="I50" t="s">
        <v>164</v>
      </c>
      <c r="J50" t="s">
        <v>165</v>
      </c>
      <c r="K50" t="s">
        <v>160</v>
      </c>
      <c r="L50" t="s">
        <v>166</v>
      </c>
      <c r="M50" t="s">
        <v>167</v>
      </c>
      <c r="N50" t="s">
        <v>86</v>
      </c>
    </row>
    <row r="51" spans="1:24">
      <c r="A51">
        <f t="array" ref="A51">COUNTIF(J51:XFD51,"1.*")</f>
        <v>1</v>
      </c>
      <c r="B51">
        <f t="array" ref="B51">COUNTIF(J51:XFD51,"2.*")</f>
        <v>0</v>
      </c>
      <c r="C51">
        <f t="array" ref="C51">COUNTIF(J51:XFD51,"3.*")</f>
        <v>0</v>
      </c>
      <c r="D51">
        <f t="array" ref="D51">COUNTIF(J51:XFD51,"4.*")</f>
        <v>1</v>
      </c>
      <c r="E51">
        <f t="array" ref="E51">COUNTIF(J51:XFD51,"5.*")</f>
        <v>0</v>
      </c>
      <c r="F51">
        <f t="shared" si="1"/>
        <v>2</v>
      </c>
      <c r="G51" t="s">
        <v>149</v>
      </c>
      <c r="H51" t="s">
        <v>12623</v>
      </c>
      <c r="I51" t="s">
        <v>168</v>
      </c>
      <c r="J51" t="s">
        <v>160</v>
      </c>
      <c r="K51" t="s">
        <v>167</v>
      </c>
    </row>
    <row r="52" spans="1:24">
      <c r="A52">
        <f t="array" ref="A52">COUNTIF(J52:XFD52,"1.*")</f>
        <v>0</v>
      </c>
      <c r="B52">
        <f t="array" ref="B52">COUNTIF(J52:XFD52,"2.*")</f>
        <v>0</v>
      </c>
      <c r="C52">
        <f t="array" ref="C52">COUNTIF(J52:XFD52,"3.*")</f>
        <v>0</v>
      </c>
      <c r="D52">
        <f t="array" ref="D52">COUNTIF(J52:XFD52,"4.*")</f>
        <v>1</v>
      </c>
      <c r="E52">
        <f t="array" ref="E52">COUNTIF(J52:XFD52,"5.*")</f>
        <v>0</v>
      </c>
      <c r="F52">
        <f t="shared" si="1"/>
        <v>1</v>
      </c>
      <c r="G52" t="s">
        <v>149</v>
      </c>
      <c r="H52" t="s">
        <v>12623</v>
      </c>
      <c r="I52" t="s">
        <v>12626</v>
      </c>
      <c r="J52" t="s">
        <v>169</v>
      </c>
    </row>
    <row r="53" spans="1:24">
      <c r="A53">
        <f t="array" ref="A53">COUNTIF(J53:XFD53,"1.*")</f>
        <v>0</v>
      </c>
      <c r="B53">
        <f t="array" ref="B53">COUNTIF(J53:XFD53,"2.*")</f>
        <v>1</v>
      </c>
      <c r="C53">
        <f t="array" ref="C53">COUNTIF(J53:XFD53,"3.*")</f>
        <v>0</v>
      </c>
      <c r="D53">
        <f t="array" ref="D53">COUNTIF(J53:XFD53,"4.*")</f>
        <v>0</v>
      </c>
      <c r="E53">
        <f t="array" ref="E53">COUNTIF(J53:XFD53,"5.*")</f>
        <v>0</v>
      </c>
      <c r="F53">
        <f t="shared" si="1"/>
        <v>1</v>
      </c>
      <c r="G53" t="s">
        <v>149</v>
      </c>
      <c r="H53" t="s">
        <v>323</v>
      </c>
      <c r="I53" t="s">
        <v>324</v>
      </c>
      <c r="J53" t="s">
        <v>118</v>
      </c>
    </row>
    <row r="54" spans="1:24">
      <c r="A54">
        <f t="array" ref="A54">COUNTIF(J54:XFD54,"1.*")</f>
        <v>0</v>
      </c>
      <c r="B54">
        <f t="array" ref="B54">COUNTIF(J54:XFD54,"2.*")</f>
        <v>0</v>
      </c>
      <c r="C54">
        <f t="array" ref="C54">COUNTIF(J54:XFD54,"3.*")</f>
        <v>0</v>
      </c>
      <c r="D54">
        <f t="array" ref="D54">COUNTIF(J54:XFD54,"4.*")</f>
        <v>0</v>
      </c>
      <c r="E54">
        <f t="array" ref="E54">COUNTIF(J54:XFD54,"5.*")</f>
        <v>4</v>
      </c>
      <c r="F54">
        <f t="shared" si="1"/>
        <v>4</v>
      </c>
      <c r="G54" t="s">
        <v>149</v>
      </c>
      <c r="H54" t="s">
        <v>323</v>
      </c>
      <c r="I54" t="s">
        <v>325</v>
      </c>
      <c r="J54" t="s">
        <v>125</v>
      </c>
      <c r="K54" t="s">
        <v>226</v>
      </c>
      <c r="L54" t="s">
        <v>227</v>
      </c>
      <c r="M54" t="s">
        <v>126</v>
      </c>
    </row>
    <row r="55" spans="1:24">
      <c r="A55">
        <f t="array" ref="A55">COUNTIF(J55:XFD55,"1.*")</f>
        <v>0</v>
      </c>
      <c r="B55">
        <f t="array" ref="B55">COUNTIF(J55:XFD55,"2.*")</f>
        <v>0</v>
      </c>
      <c r="C55">
        <f t="array" ref="C55">COUNTIF(J55:XFD55,"3.*")</f>
        <v>0</v>
      </c>
      <c r="D55">
        <f t="array" ref="D55">COUNTIF(J55:XFD55,"4.*")</f>
        <v>1</v>
      </c>
      <c r="E55">
        <f t="array" ref="E55">COUNTIF(J55:XFD55,"5.*")</f>
        <v>0</v>
      </c>
      <c r="F55">
        <f t="shared" si="1"/>
        <v>1</v>
      </c>
      <c r="G55" t="s">
        <v>149</v>
      </c>
      <c r="H55" t="s">
        <v>323</v>
      </c>
      <c r="I55" t="s">
        <v>326</v>
      </c>
      <c r="J55" t="s">
        <v>36</v>
      </c>
    </row>
    <row r="56" spans="1:24">
      <c r="A56">
        <f t="array" ref="A56">COUNTIF(J56:XFD56,"1.*")</f>
        <v>3</v>
      </c>
      <c r="B56">
        <f t="array" ref="B56">COUNTIF(J56:XFD56,"2.*")</f>
        <v>0</v>
      </c>
      <c r="C56">
        <f t="array" ref="C56">COUNTIF(J56:XFD56,"3.*")</f>
        <v>0</v>
      </c>
      <c r="D56">
        <f t="array" ref="D56">COUNTIF(J56:XFD56,"4.*")</f>
        <v>0</v>
      </c>
      <c r="E56">
        <f t="array" ref="E56">COUNTIF(J56:XFD56,"5.*")</f>
        <v>0</v>
      </c>
      <c r="F56">
        <f t="shared" si="1"/>
        <v>3</v>
      </c>
      <c r="G56" t="s">
        <v>149</v>
      </c>
      <c r="H56" t="s">
        <v>323</v>
      </c>
      <c r="I56" t="s">
        <v>327</v>
      </c>
      <c r="J56" t="s">
        <v>152</v>
      </c>
      <c r="K56" t="s">
        <v>173</v>
      </c>
      <c r="L56" t="s">
        <v>130</v>
      </c>
    </row>
    <row r="57" spans="1:24">
      <c r="A57">
        <f t="array" ref="A57">COUNTIF(J57:XFD57,"1.*")</f>
        <v>1</v>
      </c>
      <c r="B57">
        <f t="array" ref="B57">COUNTIF(J57:XFD57,"2.*")</f>
        <v>0</v>
      </c>
      <c r="C57">
        <f t="array" ref="C57">COUNTIF(J57:XFD57,"3.*")</f>
        <v>0</v>
      </c>
      <c r="D57">
        <f t="array" ref="D57">COUNTIF(J57:XFD57,"4.*")</f>
        <v>0</v>
      </c>
      <c r="E57">
        <f t="array" ref="E57">COUNTIF(J57:XFD57,"5.*")</f>
        <v>0</v>
      </c>
      <c r="F57">
        <f t="shared" si="1"/>
        <v>1</v>
      </c>
      <c r="G57" t="s">
        <v>149</v>
      </c>
      <c r="H57" t="s">
        <v>323</v>
      </c>
      <c r="I57" t="s">
        <v>328</v>
      </c>
      <c r="J57" t="s">
        <v>130</v>
      </c>
    </row>
    <row r="58" spans="1:24">
      <c r="A58">
        <f t="array" ref="A58">COUNTIF(J58:XFD58,"1.*")</f>
        <v>3</v>
      </c>
      <c r="B58">
        <f t="array" ref="B58">COUNTIF(J58:XFD58,"2.*")</f>
        <v>0</v>
      </c>
      <c r="C58">
        <f t="array" ref="C58">COUNTIF(J58:XFD58,"3.*")</f>
        <v>0</v>
      </c>
      <c r="D58">
        <f t="array" ref="D58">COUNTIF(J58:XFD58,"4.*")</f>
        <v>0</v>
      </c>
      <c r="E58">
        <f t="array" ref="E58">COUNTIF(J58:XFD58,"5.*")</f>
        <v>0</v>
      </c>
      <c r="F58">
        <f t="shared" si="1"/>
        <v>3</v>
      </c>
      <c r="G58" t="s">
        <v>149</v>
      </c>
      <c r="H58" t="s">
        <v>323</v>
      </c>
      <c r="I58" t="s">
        <v>329</v>
      </c>
      <c r="J58" t="s">
        <v>152</v>
      </c>
      <c r="K58" t="s">
        <v>173</v>
      </c>
      <c r="L58" t="s">
        <v>130</v>
      </c>
    </row>
    <row r="59" spans="1:24">
      <c r="A59">
        <f t="array" ref="A59">COUNTIF(J59:XFD59,"1.*")</f>
        <v>0</v>
      </c>
      <c r="B59">
        <f t="array" ref="B59">COUNTIF(J59:XFD59,"2.*")</f>
        <v>1</v>
      </c>
      <c r="C59">
        <f t="array" ref="C59">COUNTIF(J59:XFD59,"3.*")</f>
        <v>0</v>
      </c>
      <c r="D59">
        <f t="array" ref="D59">COUNTIF(J59:XFD59,"4.*")</f>
        <v>0</v>
      </c>
      <c r="E59">
        <f t="array" ref="E59">COUNTIF(J59:XFD59,"5.*")</f>
        <v>0</v>
      </c>
      <c r="F59">
        <f t="shared" si="1"/>
        <v>1</v>
      </c>
      <c r="G59" t="s">
        <v>149</v>
      </c>
      <c r="H59" t="s">
        <v>323</v>
      </c>
      <c r="I59" t="s">
        <v>12627</v>
      </c>
      <c r="J59" t="s">
        <v>33</v>
      </c>
    </row>
    <row r="60" spans="1:24">
      <c r="A60">
        <f t="array" ref="A60">COUNTIF(J60:XFD60,"1.*")</f>
        <v>1</v>
      </c>
      <c r="B60">
        <f t="array" ref="B60">COUNTIF(J60:XFD60,"2.*")</f>
        <v>0</v>
      </c>
      <c r="C60">
        <f t="array" ref="C60">COUNTIF(J60:XFD60,"3.*")</f>
        <v>0</v>
      </c>
      <c r="D60">
        <f t="array" ref="D60">COUNTIF(J60:XFD60,"4.*")</f>
        <v>0</v>
      </c>
      <c r="E60">
        <f t="array" ref="E60">COUNTIF(J60:XFD60,"5.*")</f>
        <v>0</v>
      </c>
      <c r="F60">
        <f t="shared" si="1"/>
        <v>1</v>
      </c>
      <c r="G60" t="s">
        <v>149</v>
      </c>
      <c r="H60" t="s">
        <v>323</v>
      </c>
      <c r="I60" t="s">
        <v>330</v>
      </c>
      <c r="J60" t="s">
        <v>139</v>
      </c>
    </row>
    <row r="61" spans="1:24">
      <c r="A61">
        <f t="array" ref="A61">COUNTIF(J61:XFD61,"1.*")</f>
        <v>0</v>
      </c>
      <c r="B61">
        <f t="array" ref="B61">COUNTIF(J61:XFD61,"2.*")</f>
        <v>0</v>
      </c>
      <c r="C61">
        <f t="array" ref="C61">COUNTIF(J61:XFD61,"3.*")</f>
        <v>1</v>
      </c>
      <c r="D61">
        <f t="array" ref="D61">COUNTIF(J61:XFD61,"4.*")</f>
        <v>0</v>
      </c>
      <c r="E61">
        <f t="array" ref="E61">COUNTIF(J61:XFD61,"5.*")</f>
        <v>0</v>
      </c>
      <c r="F61">
        <f t="shared" si="1"/>
        <v>1</v>
      </c>
      <c r="G61" t="s">
        <v>149</v>
      </c>
      <c r="H61" t="s">
        <v>323</v>
      </c>
      <c r="I61" t="s">
        <v>331</v>
      </c>
      <c r="J61" t="s">
        <v>161</v>
      </c>
    </row>
    <row r="62" spans="1:24">
      <c r="A62">
        <f t="array" ref="A62">COUNTIF(J62:XFD62,"1.*")</f>
        <v>0</v>
      </c>
      <c r="B62">
        <f t="array" ref="B62">COUNTIF(J62:XFD62,"2.*")</f>
        <v>6</v>
      </c>
      <c r="C62">
        <f t="array" ref="C62">COUNTIF(J62:XFD62,"3.*")</f>
        <v>1</v>
      </c>
      <c r="D62">
        <f t="array" ref="D62">COUNTIF(J62:XFD62,"4.*")</f>
        <v>0</v>
      </c>
      <c r="E62">
        <f t="array" ref="E62">COUNTIF(J62:XFD62,"5.*")</f>
        <v>0</v>
      </c>
      <c r="F62">
        <f t="shared" si="1"/>
        <v>7</v>
      </c>
      <c r="G62" t="s">
        <v>149</v>
      </c>
      <c r="H62" t="s">
        <v>323</v>
      </c>
      <c r="I62" t="s">
        <v>332</v>
      </c>
      <c r="J62" t="s">
        <v>200</v>
      </c>
      <c r="K62" t="s">
        <v>97</v>
      </c>
      <c r="L62" t="s">
        <v>115</v>
      </c>
      <c r="M62" t="s">
        <v>85</v>
      </c>
      <c r="N62" t="s">
        <v>71</v>
      </c>
      <c r="O62" t="s">
        <v>73</v>
      </c>
      <c r="P62" t="s">
        <v>333</v>
      </c>
    </row>
    <row r="63" spans="1:24">
      <c r="A63">
        <f t="array" ref="A63">COUNTIF(J63:XFD63,"1.*")</f>
        <v>5</v>
      </c>
      <c r="B63">
        <f t="array" ref="B63">COUNTIF(J63:XFD63,"2.*")</f>
        <v>0</v>
      </c>
      <c r="C63">
        <f t="array" ref="C63">COUNTIF(J63:XFD63,"3.*")</f>
        <v>0</v>
      </c>
      <c r="D63">
        <f t="array" ref="D63">COUNTIF(J63:XFD63,"4.*")</f>
        <v>1</v>
      </c>
      <c r="E63">
        <f t="array" ref="E63">COUNTIF(J63:XFD63,"5.*")</f>
        <v>0</v>
      </c>
      <c r="F63">
        <f t="shared" si="1"/>
        <v>6</v>
      </c>
      <c r="G63" t="s">
        <v>149</v>
      </c>
      <c r="H63" t="s">
        <v>170</v>
      </c>
      <c r="I63" t="s">
        <v>171</v>
      </c>
      <c r="J63" t="s">
        <v>172</v>
      </c>
      <c r="K63" t="s">
        <v>163</v>
      </c>
      <c r="L63" t="s">
        <v>173</v>
      </c>
      <c r="M63" t="s">
        <v>67</v>
      </c>
      <c r="N63" t="s">
        <v>174</v>
      </c>
      <c r="O63" t="s">
        <v>175</v>
      </c>
    </row>
    <row r="64" spans="1:24">
      <c r="A64">
        <f t="array" ref="A64">COUNTIF(J64:XFD64,"1.*")</f>
        <v>2</v>
      </c>
      <c r="B64">
        <f t="array" ref="B64">COUNTIF(J64:XFD64,"2.*")</f>
        <v>0</v>
      </c>
      <c r="C64">
        <f t="array" ref="C64">COUNTIF(J64:XFD64,"3.*")</f>
        <v>8</v>
      </c>
      <c r="D64">
        <f t="array" ref="D64">COUNTIF(J64:XFD64,"4.*")</f>
        <v>2</v>
      </c>
      <c r="E64">
        <f t="array" ref="E64">COUNTIF(J64:XFD64,"5.*")</f>
        <v>3</v>
      </c>
      <c r="F64">
        <f t="shared" si="1"/>
        <v>15</v>
      </c>
      <c r="G64" t="s">
        <v>149</v>
      </c>
      <c r="H64" t="s">
        <v>170</v>
      </c>
      <c r="I64" t="s">
        <v>176</v>
      </c>
      <c r="J64" t="s">
        <v>31</v>
      </c>
      <c r="K64" t="s">
        <v>177</v>
      </c>
      <c r="L64" t="s">
        <v>34</v>
      </c>
      <c r="M64" t="s">
        <v>178</v>
      </c>
      <c r="N64" t="s">
        <v>122</v>
      </c>
      <c r="O64" t="s">
        <v>179</v>
      </c>
      <c r="P64" t="s">
        <v>180</v>
      </c>
      <c r="Q64" t="s">
        <v>26</v>
      </c>
      <c r="R64" t="s">
        <v>27</v>
      </c>
      <c r="S64" t="s">
        <v>181</v>
      </c>
      <c r="T64" t="s">
        <v>36</v>
      </c>
      <c r="U64" t="s">
        <v>175</v>
      </c>
      <c r="V64" t="s">
        <v>125</v>
      </c>
      <c r="W64" t="s">
        <v>126</v>
      </c>
      <c r="X64" t="s">
        <v>182</v>
      </c>
    </row>
    <row r="65" spans="1:34">
      <c r="A65">
        <f t="array" ref="A65">COUNTIF(J65:XFD65,"1.*")</f>
        <v>4</v>
      </c>
      <c r="B65">
        <f t="array" ref="B65">COUNTIF(J65:XFD65,"2.*")</f>
        <v>1</v>
      </c>
      <c r="C65">
        <f t="array" ref="C65">COUNTIF(J65:XFD65,"3.*")</f>
        <v>2</v>
      </c>
      <c r="D65">
        <f t="array" ref="D65">COUNTIF(J65:XFD65,"4.*")</f>
        <v>0</v>
      </c>
      <c r="E65">
        <f t="array" ref="E65">COUNTIF(J65:XFD65,"5.*")</f>
        <v>0</v>
      </c>
      <c r="F65">
        <f t="shared" si="1"/>
        <v>7</v>
      </c>
      <c r="G65" t="s">
        <v>149</v>
      </c>
      <c r="H65" t="s">
        <v>170</v>
      </c>
      <c r="I65" t="s">
        <v>183</v>
      </c>
      <c r="J65" t="s">
        <v>184</v>
      </c>
      <c r="K65" t="s">
        <v>172</v>
      </c>
      <c r="L65" t="s">
        <v>177</v>
      </c>
      <c r="M65" t="s">
        <v>174</v>
      </c>
      <c r="N65" t="s">
        <v>185</v>
      </c>
      <c r="O65" t="s">
        <v>34</v>
      </c>
      <c r="P65" t="s">
        <v>186</v>
      </c>
    </row>
    <row r="66" spans="1:34">
      <c r="A66">
        <f t="array" ref="A66">COUNTIF(J66:XFD66,"1.*")</f>
        <v>1</v>
      </c>
      <c r="B66">
        <f t="array" ref="B66">COUNTIF(J66:XFD66,"2.*")</f>
        <v>1</v>
      </c>
      <c r="C66">
        <f t="array" ref="C66">COUNTIF(J66:XFD66,"3.*")</f>
        <v>5</v>
      </c>
      <c r="D66">
        <f t="array" ref="D66">COUNTIF(J66:XFD66,"4.*")</f>
        <v>0</v>
      </c>
      <c r="E66">
        <f t="array" ref="E66">COUNTIF(J66:XFD66,"5.*")</f>
        <v>2</v>
      </c>
      <c r="F66">
        <f t="shared" ref="F66:F97" si="2">COUNTIF(J66:XFD66,"*.*")</f>
        <v>9</v>
      </c>
      <c r="G66" t="s">
        <v>149</v>
      </c>
      <c r="H66" t="s">
        <v>187</v>
      </c>
      <c r="I66" t="s">
        <v>12628</v>
      </c>
      <c r="J66" t="s">
        <v>113</v>
      </c>
      <c r="K66" t="s">
        <v>98</v>
      </c>
      <c r="L66" t="s">
        <v>188</v>
      </c>
      <c r="M66" t="s">
        <v>161</v>
      </c>
      <c r="N66" t="s">
        <v>189</v>
      </c>
      <c r="O66" t="s">
        <v>101</v>
      </c>
      <c r="P66" t="s">
        <v>190</v>
      </c>
      <c r="Q66" t="s">
        <v>99</v>
      </c>
      <c r="R66" t="s">
        <v>126</v>
      </c>
    </row>
    <row r="67" spans="1:34">
      <c r="A67">
        <f t="array" ref="A67">COUNTIF(J67:XFD67,"1.*")</f>
        <v>1</v>
      </c>
      <c r="B67">
        <f t="array" ref="B67">COUNTIF(J67:XFD67,"2.*")</f>
        <v>0</v>
      </c>
      <c r="C67">
        <f t="array" ref="C67">COUNTIF(J67:XFD67,"3.*")</f>
        <v>0</v>
      </c>
      <c r="D67">
        <f t="array" ref="D67">COUNTIF(J67:XFD67,"4.*")</f>
        <v>0</v>
      </c>
      <c r="E67">
        <f t="array" ref="E67">COUNTIF(J67:XFD67,"5.*")</f>
        <v>1</v>
      </c>
      <c r="F67">
        <f t="shared" si="2"/>
        <v>2</v>
      </c>
      <c r="G67" t="s">
        <v>149</v>
      </c>
      <c r="H67" t="s">
        <v>187</v>
      </c>
      <c r="I67" t="s">
        <v>191</v>
      </c>
      <c r="J67" t="s">
        <v>43</v>
      </c>
      <c r="K67" t="s">
        <v>105</v>
      </c>
    </row>
    <row r="68" spans="1:34">
      <c r="A68">
        <f t="array" ref="A68">COUNTIF(J68:XFD68,"1.*")</f>
        <v>1</v>
      </c>
      <c r="B68">
        <f t="array" ref="B68">COUNTIF(J68:XFD68,"2.*")</f>
        <v>0</v>
      </c>
      <c r="C68">
        <f t="array" ref="C68">COUNTIF(J68:XFD68,"3.*")</f>
        <v>3</v>
      </c>
      <c r="D68">
        <f t="array" ref="D68">COUNTIF(J68:XFD68,"4.*")</f>
        <v>2</v>
      </c>
      <c r="E68">
        <f t="array" ref="E68">COUNTIF(J68:XFD68,"5.*")</f>
        <v>0</v>
      </c>
      <c r="F68">
        <f t="shared" si="2"/>
        <v>6</v>
      </c>
      <c r="G68" t="s">
        <v>149</v>
      </c>
      <c r="H68" t="s">
        <v>187</v>
      </c>
      <c r="I68" t="s">
        <v>192</v>
      </c>
      <c r="J68" t="s">
        <v>177</v>
      </c>
      <c r="K68" t="s">
        <v>186</v>
      </c>
      <c r="L68" t="s">
        <v>52</v>
      </c>
      <c r="M68" t="s">
        <v>193</v>
      </c>
      <c r="N68" t="s">
        <v>194</v>
      </c>
      <c r="O68" t="s">
        <v>53</v>
      </c>
    </row>
    <row r="69" spans="1:34">
      <c r="A69">
        <f t="array" ref="A69">COUNTIF(J69:XFD69,"1.*")</f>
        <v>3</v>
      </c>
      <c r="B69">
        <f t="array" ref="B69">COUNTIF(J69:XFD69,"2.*")</f>
        <v>0</v>
      </c>
      <c r="C69">
        <f t="array" ref="C69">COUNTIF(J69:XFD69,"3.*")</f>
        <v>0</v>
      </c>
      <c r="D69">
        <f t="array" ref="D69">COUNTIF(J69:XFD69,"4.*")</f>
        <v>0</v>
      </c>
      <c r="E69">
        <f t="array" ref="E69">COUNTIF(J69:XFD69,"5.*")</f>
        <v>2</v>
      </c>
      <c r="F69">
        <f t="shared" si="2"/>
        <v>5</v>
      </c>
      <c r="G69" t="s">
        <v>149</v>
      </c>
      <c r="H69" t="s">
        <v>187</v>
      </c>
      <c r="I69" t="s">
        <v>12629</v>
      </c>
      <c r="J69" t="s">
        <v>113</v>
      </c>
      <c r="K69" t="s">
        <v>45</v>
      </c>
      <c r="L69" t="s">
        <v>106</v>
      </c>
      <c r="M69" t="s">
        <v>105</v>
      </c>
      <c r="N69" t="s">
        <v>195</v>
      </c>
    </row>
    <row r="70" spans="1:34">
      <c r="A70">
        <f t="array" ref="A70">COUNTIF(J70:XFD70,"1.*")</f>
        <v>0</v>
      </c>
      <c r="B70">
        <f t="array" ref="B70">COUNTIF(J70:XFD70,"2.*")</f>
        <v>0</v>
      </c>
      <c r="C70">
        <f t="array" ref="C70">COUNTIF(J70:XFD70,"3.*")</f>
        <v>1</v>
      </c>
      <c r="D70">
        <f t="array" ref="D70">COUNTIF(J70:XFD70,"4.*")</f>
        <v>0</v>
      </c>
      <c r="E70">
        <f t="array" ref="E70">COUNTIF(J70:XFD70,"5.*")</f>
        <v>0</v>
      </c>
      <c r="F70">
        <f t="shared" si="2"/>
        <v>1</v>
      </c>
      <c r="G70" t="s">
        <v>149</v>
      </c>
      <c r="H70" t="s">
        <v>187</v>
      </c>
      <c r="I70" t="s">
        <v>196</v>
      </c>
      <c r="J70" t="s">
        <v>197</v>
      </c>
    </row>
    <row r="71" spans="1:34">
      <c r="A71">
        <f t="array" ref="A71">COUNTIF(J71:XFD71,"1.*")</f>
        <v>1</v>
      </c>
      <c r="B71">
        <f t="array" ref="B71">COUNTIF(J71:XFD71,"2.*")</f>
        <v>5</v>
      </c>
      <c r="C71">
        <f t="array" ref="C71">COUNTIF(J71:XFD71,"3.*")</f>
        <v>6</v>
      </c>
      <c r="D71">
        <f t="array" ref="D71">COUNTIF(J71:XFD71,"4.*")</f>
        <v>1</v>
      </c>
      <c r="E71">
        <f t="array" ref="E71">COUNTIF(J71:XFD71,"5.*")</f>
        <v>0</v>
      </c>
      <c r="F71">
        <f t="shared" si="2"/>
        <v>13</v>
      </c>
      <c r="G71" t="s">
        <v>149</v>
      </c>
      <c r="H71" t="s">
        <v>187</v>
      </c>
      <c r="I71" t="s">
        <v>198</v>
      </c>
      <c r="J71" t="s">
        <v>160</v>
      </c>
      <c r="K71" t="s">
        <v>199</v>
      </c>
      <c r="L71" t="s">
        <v>200</v>
      </c>
      <c r="M71" t="s">
        <v>72</v>
      </c>
      <c r="N71" t="s">
        <v>110</v>
      </c>
      <c r="O71" t="s">
        <v>56</v>
      </c>
      <c r="P71" t="s">
        <v>201</v>
      </c>
      <c r="Q71" t="s">
        <v>189</v>
      </c>
      <c r="R71" t="s">
        <v>202</v>
      </c>
      <c r="S71" t="s">
        <v>101</v>
      </c>
      <c r="T71" t="s">
        <v>190</v>
      </c>
      <c r="U71" t="s">
        <v>203</v>
      </c>
      <c r="V71" t="s">
        <v>35</v>
      </c>
    </row>
    <row r="72" spans="1:34">
      <c r="A72">
        <f t="array" ref="A72">COUNTIF(J72:XFD72,"1.*")</f>
        <v>0</v>
      </c>
      <c r="B72">
        <f t="array" ref="B72">COUNTIF(J72:XFD72,"2.*")</f>
        <v>1</v>
      </c>
      <c r="C72">
        <f t="array" ref="C72">COUNTIF(J72:XFD72,"3.*")</f>
        <v>0</v>
      </c>
      <c r="D72">
        <f t="array" ref="D72">COUNTIF(J72:XFD72,"4.*")</f>
        <v>0</v>
      </c>
      <c r="E72">
        <f t="array" ref="E72">COUNTIF(J72:XFD72,"5.*")</f>
        <v>0</v>
      </c>
      <c r="F72">
        <f t="shared" si="2"/>
        <v>1</v>
      </c>
      <c r="G72" t="s">
        <v>149</v>
      </c>
      <c r="H72" t="s">
        <v>187</v>
      </c>
      <c r="I72" t="s">
        <v>12630</v>
      </c>
      <c r="J72" t="s">
        <v>199</v>
      </c>
    </row>
    <row r="73" spans="1:34">
      <c r="A73">
        <f t="array" ref="A73">COUNTIF(J73:XFD73,"1.*")</f>
        <v>1</v>
      </c>
      <c r="B73">
        <f t="array" ref="B73">COUNTIF(J73:XFD73,"2.*")</f>
        <v>0</v>
      </c>
      <c r="C73">
        <f t="array" ref="C73">COUNTIF(J73:XFD73,"3.*")</f>
        <v>0</v>
      </c>
      <c r="D73">
        <f t="array" ref="D73">COUNTIF(J73:XFD73,"4.*")</f>
        <v>0</v>
      </c>
      <c r="E73">
        <f t="array" ref="E73">COUNTIF(J73:XFD73,"5.*")</f>
        <v>0</v>
      </c>
      <c r="F73">
        <f t="shared" si="2"/>
        <v>1</v>
      </c>
      <c r="G73" t="s">
        <v>149</v>
      </c>
      <c r="H73" t="s">
        <v>187</v>
      </c>
      <c r="I73" t="s">
        <v>204</v>
      </c>
      <c r="J73" t="s">
        <v>177</v>
      </c>
    </row>
    <row r="74" spans="1:34">
      <c r="A74">
        <f t="array" ref="A74">COUNTIF(J74:XFD74,"1.*")</f>
        <v>7</v>
      </c>
      <c r="B74">
        <f t="array" ref="B74">COUNTIF(J74:XFD74,"2.*")</f>
        <v>0</v>
      </c>
      <c r="C74">
        <f t="array" ref="C74">COUNTIF(J74:XFD74,"3.*")</f>
        <v>4</v>
      </c>
      <c r="D74">
        <f t="array" ref="D74">COUNTIF(J74:XFD74,"4.*")</f>
        <v>0</v>
      </c>
      <c r="E74">
        <f t="array" ref="E74">COUNTIF(J74:XFD74,"5.*")</f>
        <v>0</v>
      </c>
      <c r="F74">
        <f t="shared" si="2"/>
        <v>11</v>
      </c>
      <c r="G74" t="s">
        <v>149</v>
      </c>
      <c r="H74" t="s">
        <v>187</v>
      </c>
      <c r="I74" t="s">
        <v>205</v>
      </c>
      <c r="J74" t="s">
        <v>206</v>
      </c>
      <c r="K74" t="s">
        <v>165</v>
      </c>
      <c r="L74" t="s">
        <v>160</v>
      </c>
      <c r="M74" t="s">
        <v>207</v>
      </c>
      <c r="N74" t="s">
        <v>113</v>
      </c>
      <c r="O74" t="s">
        <v>32</v>
      </c>
      <c r="P74" t="s">
        <v>166</v>
      </c>
      <c r="Q74" t="s">
        <v>101</v>
      </c>
      <c r="R74" t="s">
        <v>203</v>
      </c>
      <c r="S74" t="s">
        <v>25</v>
      </c>
      <c r="T74" t="s">
        <v>26</v>
      </c>
    </row>
    <row r="75" spans="1:34">
      <c r="A75" s="11">
        <f t="array" ref="A75">COUNTIF(J75:XFD75,"1.*")</f>
        <v>0</v>
      </c>
      <c r="B75" s="11">
        <f t="array" ref="B75">COUNTIF(J75:XFD75,"2.*")</f>
        <v>1</v>
      </c>
      <c r="C75" s="11">
        <f t="array" ref="C75">COUNTIF(J75:XFD75,"3.*")</f>
        <v>0</v>
      </c>
      <c r="D75" s="11">
        <f t="array" ref="D75">COUNTIF(J75:XFD75,"4.*")</f>
        <v>0</v>
      </c>
      <c r="E75" s="11">
        <f t="array" ref="E75">COUNTIF(J75:XFD75,"5.*")</f>
        <v>3</v>
      </c>
      <c r="F75" s="11">
        <f t="shared" si="2"/>
        <v>4</v>
      </c>
      <c r="G75" t="s">
        <v>149</v>
      </c>
      <c r="H75" s="11" t="s">
        <v>208</v>
      </c>
      <c r="I75" s="11" t="s">
        <v>12631</v>
      </c>
      <c r="J75" s="11" t="s">
        <v>110</v>
      </c>
      <c r="K75" s="11" t="s">
        <v>105</v>
      </c>
      <c r="L75" s="11" t="s">
        <v>195</v>
      </c>
      <c r="M75" s="11" t="s">
        <v>209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34">
      <c r="A76">
        <f t="array" ref="A76">COUNTIF(J76:XFD76,"1.*")</f>
        <v>4</v>
      </c>
      <c r="B76">
        <f t="array" ref="B76">COUNTIF(J76:XFD76,"2.*")</f>
        <v>6</v>
      </c>
      <c r="C76">
        <f t="array" ref="C76">COUNTIF(J76:XFD76,"3.*")</f>
        <v>3</v>
      </c>
      <c r="D76">
        <f t="array" ref="D76">COUNTIF(J76:XFD76,"4.*")</f>
        <v>6</v>
      </c>
      <c r="E76">
        <f t="array" ref="E76">COUNTIF(J76:XFD76,"5.*")</f>
        <v>2</v>
      </c>
      <c r="F76">
        <f t="shared" si="2"/>
        <v>21</v>
      </c>
      <c r="G76" t="s">
        <v>149</v>
      </c>
      <c r="H76" t="s">
        <v>208</v>
      </c>
      <c r="I76" t="s">
        <v>12632</v>
      </c>
      <c r="J76" t="s">
        <v>31</v>
      </c>
      <c r="K76" t="s">
        <v>152</v>
      </c>
      <c r="L76" t="s">
        <v>129</v>
      </c>
      <c r="M76" t="s">
        <v>67</v>
      </c>
      <c r="N76" t="s">
        <v>117</v>
      </c>
      <c r="O76" t="s">
        <v>120</v>
      </c>
      <c r="P76" t="s">
        <v>133</v>
      </c>
      <c r="Q76" t="s">
        <v>153</v>
      </c>
      <c r="R76" t="s">
        <v>154</v>
      </c>
      <c r="S76" t="s">
        <v>210</v>
      </c>
      <c r="T76" t="s">
        <v>122</v>
      </c>
      <c r="U76" t="s">
        <v>155</v>
      </c>
      <c r="V76" t="s">
        <v>141</v>
      </c>
      <c r="W76" t="s">
        <v>35</v>
      </c>
      <c r="X76" t="s">
        <v>156</v>
      </c>
      <c r="Y76" t="s">
        <v>104</v>
      </c>
      <c r="Z76" t="s">
        <v>194</v>
      </c>
      <c r="AA76" t="s">
        <v>158</v>
      </c>
      <c r="AB76" t="s">
        <v>124</v>
      </c>
      <c r="AC76" t="s">
        <v>125</v>
      </c>
      <c r="AD76" t="s">
        <v>126</v>
      </c>
    </row>
    <row r="77" spans="1:34">
      <c r="A77">
        <f t="array" ref="A77">COUNTIF(J77:XFD77,"1.*")</f>
        <v>0</v>
      </c>
      <c r="B77">
        <f t="array" ref="B77">COUNTIF(J77:XFD77,"2.*")</f>
        <v>0</v>
      </c>
      <c r="C77">
        <f t="array" ref="C77">COUNTIF(J77:XFD77,"3.*")</f>
        <v>2</v>
      </c>
      <c r="D77">
        <f t="array" ref="D77">COUNTIF(J77:XFD77,"4.*")</f>
        <v>1</v>
      </c>
      <c r="E77">
        <f t="array" ref="E77">COUNTIF(J77:XFD77,"5.*")</f>
        <v>0</v>
      </c>
      <c r="F77">
        <f t="shared" si="2"/>
        <v>3</v>
      </c>
      <c r="G77" t="s">
        <v>149</v>
      </c>
      <c r="H77" t="s">
        <v>208</v>
      </c>
      <c r="I77" t="s">
        <v>211</v>
      </c>
      <c r="J77" t="s">
        <v>101</v>
      </c>
      <c r="K77" t="s">
        <v>212</v>
      </c>
      <c r="L77" t="s">
        <v>35</v>
      </c>
    </row>
    <row r="78" spans="1:34">
      <c r="A78">
        <f t="array" ref="A78">COUNTIF(J78:XFD78,"1.*")</f>
        <v>0</v>
      </c>
      <c r="B78">
        <f t="array" ref="B78">COUNTIF(J78:XFD78,"2.*")</f>
        <v>0</v>
      </c>
      <c r="C78">
        <f t="array" ref="C78">COUNTIF(J78:XFD78,"3.*")</f>
        <v>2</v>
      </c>
      <c r="D78">
        <f t="array" ref="D78">COUNTIF(J78:XFD78,"4.*")</f>
        <v>0</v>
      </c>
      <c r="E78">
        <f t="array" ref="E78">COUNTIF(J78:XFD78,"5.*")</f>
        <v>0</v>
      </c>
      <c r="F78">
        <f t="shared" si="2"/>
        <v>2</v>
      </c>
      <c r="G78" t="s">
        <v>149</v>
      </c>
      <c r="H78" t="s">
        <v>208</v>
      </c>
      <c r="I78" t="s">
        <v>12633</v>
      </c>
      <c r="J78" t="s">
        <v>188</v>
      </c>
      <c r="K78" t="s">
        <v>212</v>
      </c>
    </row>
    <row r="79" spans="1:34">
      <c r="A79">
        <f t="array" ref="A79">COUNTIF(J79:XFD79,"1.*")</f>
        <v>2</v>
      </c>
      <c r="B79">
        <f t="array" ref="B79">COUNTIF(J79:XFD79,"2.*")</f>
        <v>0</v>
      </c>
      <c r="C79">
        <f t="array" ref="C79">COUNTIF(J79:XFD79,"3.*")</f>
        <v>5</v>
      </c>
      <c r="D79">
        <f t="array" ref="D79">COUNTIF(J79:XFD79,"4.*")</f>
        <v>2</v>
      </c>
      <c r="E79">
        <f t="array" ref="E79">COUNTIF(J79:XFD79,"5.*")</f>
        <v>5</v>
      </c>
      <c r="F79">
        <f t="shared" si="2"/>
        <v>14</v>
      </c>
      <c r="G79" t="s">
        <v>149</v>
      </c>
      <c r="H79" t="s">
        <v>208</v>
      </c>
      <c r="I79" t="s">
        <v>213</v>
      </c>
      <c r="J79" t="s">
        <v>43</v>
      </c>
      <c r="K79" t="s">
        <v>214</v>
      </c>
      <c r="L79" t="s">
        <v>135</v>
      </c>
      <c r="M79" t="s">
        <v>189</v>
      </c>
      <c r="N79" t="s">
        <v>215</v>
      </c>
      <c r="O79" t="s">
        <v>216</v>
      </c>
      <c r="P79" t="s">
        <v>217</v>
      </c>
      <c r="Q79" t="s">
        <v>59</v>
      </c>
      <c r="R79" t="s">
        <v>13</v>
      </c>
      <c r="S79" t="s">
        <v>22</v>
      </c>
      <c r="T79" t="s">
        <v>99</v>
      </c>
      <c r="U79" t="s">
        <v>38</v>
      </c>
      <c r="V79" t="s">
        <v>126</v>
      </c>
      <c r="W79" t="s">
        <v>218</v>
      </c>
    </row>
    <row r="80" spans="1:34">
      <c r="A80">
        <f t="array" ref="A80">COUNTIF(J80:XFD80,"1.*")</f>
        <v>3</v>
      </c>
      <c r="B80">
        <f t="array" ref="B80">COUNTIF(J80:XFD80,"2.*")</f>
        <v>2</v>
      </c>
      <c r="C80">
        <f t="array" ref="C80">COUNTIF(J80:XFD80,"3.*")</f>
        <v>1</v>
      </c>
      <c r="D80">
        <f t="array" ref="D80">COUNTIF(J80:XFD80,"4.*")</f>
        <v>1</v>
      </c>
      <c r="E80">
        <f t="array" ref="E80">COUNTIF(J80:XFD80,"5.*")</f>
        <v>1</v>
      </c>
      <c r="F80">
        <f t="shared" si="2"/>
        <v>8</v>
      </c>
      <c r="G80" t="s">
        <v>149</v>
      </c>
      <c r="H80" t="s">
        <v>219</v>
      </c>
      <c r="I80" t="s">
        <v>220</v>
      </c>
      <c r="J80" t="s">
        <v>206</v>
      </c>
      <c r="K80" t="s">
        <v>165</v>
      </c>
      <c r="L80" t="s">
        <v>177</v>
      </c>
      <c r="M80" t="s">
        <v>221</v>
      </c>
      <c r="N80" t="s">
        <v>79</v>
      </c>
      <c r="O80" t="s">
        <v>49</v>
      </c>
      <c r="P80" t="s">
        <v>123</v>
      </c>
      <c r="Q80" t="s">
        <v>218</v>
      </c>
    </row>
    <row r="81" spans="1:34">
      <c r="A81">
        <f t="array" ref="A81">COUNTIF(J81:XFD81,"1.*")</f>
        <v>1</v>
      </c>
      <c r="B81">
        <f t="array" ref="B81">COUNTIF(J81:XFD81,"2.*")</f>
        <v>3</v>
      </c>
      <c r="C81">
        <f t="array" ref="C81">COUNTIF(J81:XFD81,"3.*")</f>
        <v>0</v>
      </c>
      <c r="D81">
        <f t="array" ref="D81">COUNTIF(J81:XFD81,"4.*")</f>
        <v>1</v>
      </c>
      <c r="E81">
        <f t="array" ref="E81">COUNTIF(J81:XFD81,"5.*")</f>
        <v>0</v>
      </c>
      <c r="F81">
        <f t="shared" si="2"/>
        <v>5</v>
      </c>
      <c r="G81" t="s">
        <v>149</v>
      </c>
      <c r="H81" t="s">
        <v>219</v>
      </c>
      <c r="I81" t="s">
        <v>222</v>
      </c>
      <c r="J81" t="s">
        <v>46</v>
      </c>
      <c r="K81" t="s">
        <v>47</v>
      </c>
      <c r="L81" t="s">
        <v>223</v>
      </c>
      <c r="M81" t="s">
        <v>72</v>
      </c>
      <c r="N81" t="s">
        <v>50</v>
      </c>
    </row>
    <row r="82" spans="1:34">
      <c r="A82">
        <f t="array" ref="A82">COUNTIF(J82:XFD82,"1.*")</f>
        <v>2</v>
      </c>
      <c r="B82">
        <f t="array" ref="B82">COUNTIF(J82:XFD82,"2.*")</f>
        <v>1</v>
      </c>
      <c r="C82">
        <f t="array" ref="C82">COUNTIF(J82:XFD82,"3.*")</f>
        <v>6</v>
      </c>
      <c r="D82">
        <f t="array" ref="D82">COUNTIF(J82:XFD82,"4.*")</f>
        <v>0</v>
      </c>
      <c r="E82">
        <f t="array" ref="E82">COUNTIF(J82:XFD82,"5.*")</f>
        <v>3</v>
      </c>
      <c r="F82">
        <f t="shared" si="2"/>
        <v>12</v>
      </c>
      <c r="G82" t="s">
        <v>149</v>
      </c>
      <c r="H82" t="s">
        <v>219</v>
      </c>
      <c r="I82" t="s">
        <v>224</v>
      </c>
      <c r="J82" t="s">
        <v>42</v>
      </c>
      <c r="K82" t="s">
        <v>63</v>
      </c>
      <c r="L82" t="s">
        <v>223</v>
      </c>
      <c r="M82" t="s">
        <v>122</v>
      </c>
      <c r="N82" t="s">
        <v>188</v>
      </c>
      <c r="O82" t="s">
        <v>161</v>
      </c>
      <c r="P82" t="s">
        <v>225</v>
      </c>
      <c r="Q82" t="s">
        <v>212</v>
      </c>
      <c r="R82" t="s">
        <v>49</v>
      </c>
      <c r="S82" t="s">
        <v>226</v>
      </c>
      <c r="T82" t="s">
        <v>227</v>
      </c>
      <c r="U82" t="s">
        <v>88</v>
      </c>
    </row>
    <row r="83" spans="1:34">
      <c r="A83">
        <f t="array" ref="A83">COUNTIF(J83:XFD83,"1.*")</f>
        <v>11</v>
      </c>
      <c r="B83">
        <f t="array" ref="B83">COUNTIF(J83:XFD83,"2.*")</f>
        <v>7</v>
      </c>
      <c r="C83">
        <f t="array" ref="C83">COUNTIF(J83:XFD83,"3.*")</f>
        <v>2</v>
      </c>
      <c r="D83">
        <f t="array" ref="D83">COUNTIF(J83:XFD83,"4.*")</f>
        <v>1</v>
      </c>
      <c r="E83">
        <f t="array" ref="E83">COUNTIF(J83:XFD83,"5.*")</f>
        <v>4</v>
      </c>
      <c r="F83">
        <f t="shared" si="2"/>
        <v>25</v>
      </c>
      <c r="G83" t="s">
        <v>149</v>
      </c>
      <c r="H83" t="s">
        <v>219</v>
      </c>
      <c r="I83" t="s">
        <v>12634</v>
      </c>
      <c r="J83" t="s">
        <v>30</v>
      </c>
      <c r="K83" t="s">
        <v>42</v>
      </c>
      <c r="L83" t="s">
        <v>43</v>
      </c>
      <c r="M83" t="s">
        <v>145</v>
      </c>
      <c r="N83" t="s">
        <v>163</v>
      </c>
      <c r="O83" t="s">
        <v>152</v>
      </c>
      <c r="P83" t="s">
        <v>74</v>
      </c>
      <c r="Q83" t="s">
        <v>45</v>
      </c>
      <c r="R83" t="s">
        <v>62</v>
      </c>
      <c r="S83" t="s">
        <v>16</v>
      </c>
      <c r="T83" t="s">
        <v>17</v>
      </c>
      <c r="U83" t="s">
        <v>108</v>
      </c>
      <c r="V83" t="s">
        <v>97</v>
      </c>
      <c r="W83" t="s">
        <v>85</v>
      </c>
      <c r="X83" t="s">
        <v>72</v>
      </c>
      <c r="Y83" t="s">
        <v>228</v>
      </c>
      <c r="Z83" t="s">
        <v>79</v>
      </c>
      <c r="AA83" t="s">
        <v>68</v>
      </c>
      <c r="AB83" t="s">
        <v>225</v>
      </c>
      <c r="AC83" t="s">
        <v>49</v>
      </c>
      <c r="AD83" t="s">
        <v>50</v>
      </c>
      <c r="AE83" t="s">
        <v>99</v>
      </c>
      <c r="AF83" t="s">
        <v>227</v>
      </c>
      <c r="AG83" t="s">
        <v>218</v>
      </c>
      <c r="AH83" t="s">
        <v>105</v>
      </c>
    </row>
    <row r="84" spans="1:34">
      <c r="A84">
        <f t="array" ref="A84">COUNTIF(J84:XFD84,"1.*")</f>
        <v>1</v>
      </c>
      <c r="B84">
        <f t="array" ref="B84">COUNTIF(J84:XFD84,"2.*")</f>
        <v>1</v>
      </c>
      <c r="C84">
        <f t="array" ref="C84">COUNTIF(J84:XFD84,"3.*")</f>
        <v>0</v>
      </c>
      <c r="D84">
        <f t="array" ref="D84">COUNTIF(J84:XFD84,"4.*")</f>
        <v>0</v>
      </c>
      <c r="E84">
        <f t="array" ref="E84">COUNTIF(J84:XFD84,"5.*")</f>
        <v>2</v>
      </c>
      <c r="F84">
        <f t="shared" si="2"/>
        <v>4</v>
      </c>
      <c r="G84" t="s">
        <v>149</v>
      </c>
      <c r="H84" t="s">
        <v>219</v>
      </c>
      <c r="I84" t="s">
        <v>12635</v>
      </c>
      <c r="J84" t="s">
        <v>165</v>
      </c>
      <c r="K84" t="s">
        <v>71</v>
      </c>
      <c r="L84" t="s">
        <v>22</v>
      </c>
      <c r="M84" t="s">
        <v>99</v>
      </c>
    </row>
    <row r="85" spans="1:34">
      <c r="A85">
        <f t="array" ref="A85">COUNTIF(J85:XFD85,"1.*")</f>
        <v>2</v>
      </c>
      <c r="B85">
        <f t="array" ref="B85">COUNTIF(J85:XFD85,"2.*")</f>
        <v>6</v>
      </c>
      <c r="C85">
        <f t="array" ref="C85">COUNTIF(J85:XFD85,"3.*")</f>
        <v>0</v>
      </c>
      <c r="D85">
        <f t="array" ref="D85">COUNTIF(J85:XFD85,"4.*")</f>
        <v>2</v>
      </c>
      <c r="E85">
        <f t="array" ref="E85">COUNTIF(J85:XFD85,"5.*")</f>
        <v>6</v>
      </c>
      <c r="F85">
        <f t="shared" si="2"/>
        <v>16</v>
      </c>
      <c r="G85" t="s">
        <v>149</v>
      </c>
      <c r="H85" t="s">
        <v>219</v>
      </c>
      <c r="I85" t="s">
        <v>229</v>
      </c>
      <c r="J85" t="s">
        <v>206</v>
      </c>
      <c r="K85" t="s">
        <v>62</v>
      </c>
      <c r="L85" t="s">
        <v>120</v>
      </c>
      <c r="M85" t="s">
        <v>72</v>
      </c>
      <c r="N85" t="s">
        <v>79</v>
      </c>
      <c r="O85" t="s">
        <v>73</v>
      </c>
      <c r="P85" t="s">
        <v>230</v>
      </c>
      <c r="Q85" t="s">
        <v>48</v>
      </c>
      <c r="R85" t="s">
        <v>123</v>
      </c>
      <c r="S85" t="s">
        <v>50</v>
      </c>
      <c r="T85" t="s">
        <v>99</v>
      </c>
      <c r="U85" t="s">
        <v>226</v>
      </c>
      <c r="V85" t="s">
        <v>227</v>
      </c>
      <c r="W85" t="s">
        <v>126</v>
      </c>
      <c r="X85" t="s">
        <v>88</v>
      </c>
      <c r="Y85" t="s">
        <v>218</v>
      </c>
    </row>
    <row r="86" spans="1:34">
      <c r="A86">
        <f t="array" ref="A86">COUNTIF(J86:XFD86,"1.*")</f>
        <v>4</v>
      </c>
      <c r="B86">
        <f t="array" ref="B86">COUNTIF(J86:XFD86,"2.*")</f>
        <v>4</v>
      </c>
      <c r="C86">
        <f t="array" ref="C86">COUNTIF(J86:XFD86,"3.*")</f>
        <v>1</v>
      </c>
      <c r="D86">
        <f t="array" ref="D86">COUNTIF(J86:XFD86,"4.*")</f>
        <v>1</v>
      </c>
      <c r="E86">
        <f t="array" ref="E86">COUNTIF(J86:XFD86,"5.*")</f>
        <v>4</v>
      </c>
      <c r="F86">
        <f t="shared" si="2"/>
        <v>14</v>
      </c>
      <c r="G86" t="s">
        <v>149</v>
      </c>
      <c r="H86" t="s">
        <v>12609</v>
      </c>
      <c r="I86" t="s">
        <v>231</v>
      </c>
      <c r="J86" t="s">
        <v>113</v>
      </c>
      <c r="K86" t="s">
        <v>106</v>
      </c>
      <c r="L86" t="s">
        <v>67</v>
      </c>
      <c r="M86" t="s">
        <v>55</v>
      </c>
      <c r="N86" t="s">
        <v>109</v>
      </c>
      <c r="O86" t="s">
        <v>71</v>
      </c>
      <c r="P86" t="s">
        <v>110</v>
      </c>
      <c r="Q86" t="s">
        <v>232</v>
      </c>
      <c r="R86" t="s">
        <v>135</v>
      </c>
      <c r="S86" t="s">
        <v>35</v>
      </c>
      <c r="T86" t="s">
        <v>38</v>
      </c>
      <c r="U86" t="s">
        <v>14</v>
      </c>
      <c r="V86" t="s">
        <v>126</v>
      </c>
      <c r="W86" t="s">
        <v>88</v>
      </c>
    </row>
    <row r="87" spans="1:34">
      <c r="A87">
        <f t="array" ref="A87">COUNTIF(J87:XFD87,"1.*")</f>
        <v>1</v>
      </c>
      <c r="B87">
        <f t="array" ref="B87">COUNTIF(J87:XFD87,"2.*")</f>
        <v>1</v>
      </c>
      <c r="C87">
        <f t="array" ref="C87">COUNTIF(J87:XFD87,"3.*")</f>
        <v>0</v>
      </c>
      <c r="D87">
        <f t="array" ref="D87">COUNTIF(J87:XFD87,"4.*")</f>
        <v>0</v>
      </c>
      <c r="E87">
        <f t="array" ref="E87">COUNTIF(J87:XFD87,"5.*")</f>
        <v>1</v>
      </c>
      <c r="F87">
        <f t="shared" si="2"/>
        <v>3</v>
      </c>
      <c r="G87" t="s">
        <v>149</v>
      </c>
      <c r="H87" t="s">
        <v>12609</v>
      </c>
      <c r="I87" t="s">
        <v>12636</v>
      </c>
      <c r="J87" t="s">
        <v>207</v>
      </c>
      <c r="K87" t="s">
        <v>114</v>
      </c>
      <c r="L87" t="s">
        <v>14</v>
      </c>
    </row>
    <row r="88" spans="1:34">
      <c r="A88">
        <f t="array" ref="A88">COUNTIF(J88:XFD88,"1.*")</f>
        <v>2</v>
      </c>
      <c r="B88">
        <f t="array" ref="B88">COUNTIF(J88:XFD88,"2.*")</f>
        <v>0</v>
      </c>
      <c r="C88">
        <f t="array" ref="C88">COUNTIF(J88:XFD88,"3.*")</f>
        <v>2</v>
      </c>
      <c r="D88">
        <f t="array" ref="D88">COUNTIF(J88:XFD88,"4.*")</f>
        <v>1</v>
      </c>
      <c r="E88">
        <f t="array" ref="E88">COUNTIF(J88:XFD88,"5.*")</f>
        <v>2</v>
      </c>
      <c r="F88">
        <f t="shared" si="2"/>
        <v>7</v>
      </c>
      <c r="G88" t="s">
        <v>149</v>
      </c>
      <c r="H88" t="s">
        <v>12609</v>
      </c>
      <c r="I88" t="s">
        <v>233</v>
      </c>
      <c r="J88" t="s">
        <v>113</v>
      </c>
      <c r="K88" t="s">
        <v>55</v>
      </c>
      <c r="L88" t="s">
        <v>135</v>
      </c>
      <c r="M88" t="s">
        <v>155</v>
      </c>
      <c r="N88" t="s">
        <v>35</v>
      </c>
      <c r="O88" t="s">
        <v>14</v>
      </c>
      <c r="P88" t="s">
        <v>126</v>
      </c>
    </row>
    <row r="89" spans="1:34">
      <c r="A89">
        <f t="array" ref="A89">COUNTIF(J89:XFD89,"1.*")</f>
        <v>2</v>
      </c>
      <c r="B89">
        <f t="array" ref="B89">COUNTIF(J89:XFD89,"2.*")</f>
        <v>3</v>
      </c>
      <c r="C89">
        <f t="array" ref="C89">COUNTIF(J89:XFD89,"3.*")</f>
        <v>1</v>
      </c>
      <c r="D89">
        <f t="array" ref="D89">COUNTIF(J89:XFD89,"4.*")</f>
        <v>3</v>
      </c>
      <c r="E89">
        <f t="array" ref="E89">COUNTIF(J89:XFD89,"5.*")</f>
        <v>3</v>
      </c>
      <c r="F89">
        <f t="shared" si="2"/>
        <v>12</v>
      </c>
      <c r="G89" t="s">
        <v>149</v>
      </c>
      <c r="H89" t="s">
        <v>12609</v>
      </c>
      <c r="I89" t="s">
        <v>234</v>
      </c>
      <c r="J89" t="s">
        <v>113</v>
      </c>
      <c r="K89" t="s">
        <v>32</v>
      </c>
      <c r="L89" t="s">
        <v>117</v>
      </c>
      <c r="M89" t="s">
        <v>200</v>
      </c>
      <c r="N89" t="s">
        <v>210</v>
      </c>
      <c r="O89" t="s">
        <v>122</v>
      </c>
      <c r="P89" t="s">
        <v>123</v>
      </c>
      <c r="Q89" t="s">
        <v>37</v>
      </c>
      <c r="R89" t="s">
        <v>104</v>
      </c>
      <c r="S89" t="s">
        <v>38</v>
      </c>
      <c r="T89" t="s">
        <v>125</v>
      </c>
      <c r="U89" t="s">
        <v>126</v>
      </c>
    </row>
    <row r="90" spans="1:34">
      <c r="A90">
        <f t="array" ref="A90">COUNTIF(J90:XFD90,"1.*")</f>
        <v>1</v>
      </c>
      <c r="B90">
        <f t="array" ref="B90">COUNTIF(J90:XFD90,"2.*")</f>
        <v>1</v>
      </c>
      <c r="C90">
        <f t="array" ref="C90">COUNTIF(J90:XFD90,"3.*")</f>
        <v>0</v>
      </c>
      <c r="D90">
        <f t="array" ref="D90">COUNTIF(J90:XFD90,"4.*")</f>
        <v>1</v>
      </c>
      <c r="E90">
        <f t="array" ref="E90">COUNTIF(J90:XFD90,"5.*")</f>
        <v>0</v>
      </c>
      <c r="F90">
        <f t="shared" si="2"/>
        <v>3</v>
      </c>
      <c r="G90" t="s">
        <v>149</v>
      </c>
      <c r="H90" t="s">
        <v>12609</v>
      </c>
      <c r="I90" t="s">
        <v>235</v>
      </c>
      <c r="J90" t="s">
        <v>32</v>
      </c>
      <c r="K90" t="s">
        <v>109</v>
      </c>
      <c r="L90" t="s">
        <v>13</v>
      </c>
    </row>
    <row r="91" spans="1:34">
      <c r="A91">
        <f t="array" ref="A91">COUNTIF(J91:XFD91,"1.*")</f>
        <v>1</v>
      </c>
      <c r="B91">
        <f t="array" ref="B91">COUNTIF(J91:XFD91,"2.*")</f>
        <v>1</v>
      </c>
      <c r="C91">
        <f t="array" ref="C91">COUNTIF(J91:XFD91,"3.*")</f>
        <v>1</v>
      </c>
      <c r="D91">
        <f t="array" ref="D91">COUNTIF(J91:XFD91,"4.*")</f>
        <v>0</v>
      </c>
      <c r="E91">
        <f t="array" ref="E91">COUNTIF(J91:XFD91,"5.*")</f>
        <v>0</v>
      </c>
      <c r="F91">
        <f t="shared" si="2"/>
        <v>3</v>
      </c>
      <c r="G91" t="s">
        <v>149</v>
      </c>
      <c r="H91" t="s">
        <v>12609</v>
      </c>
      <c r="I91" t="s">
        <v>236</v>
      </c>
      <c r="J91" t="s">
        <v>152</v>
      </c>
      <c r="K91" t="s">
        <v>153</v>
      </c>
      <c r="L91" t="s">
        <v>141</v>
      </c>
    </row>
    <row r="92" spans="1:34">
      <c r="A92">
        <f t="array" ref="A92">COUNTIF(J92:XFD92,"1.*")</f>
        <v>1</v>
      </c>
      <c r="B92">
        <f t="array" ref="B92">COUNTIF(J92:XFD92,"2.*")</f>
        <v>3</v>
      </c>
      <c r="C92">
        <f t="array" ref="C92">COUNTIF(J92:XFD92,"3.*")</f>
        <v>1</v>
      </c>
      <c r="D92">
        <f t="array" ref="D92">COUNTIF(J92:XFD92,"4.*")</f>
        <v>2</v>
      </c>
      <c r="E92">
        <f t="array" ref="E92">COUNTIF(J92:XFD92,"5.*")</f>
        <v>1</v>
      </c>
      <c r="F92">
        <f t="shared" si="2"/>
        <v>8</v>
      </c>
      <c r="G92" t="s">
        <v>149</v>
      </c>
      <c r="H92" t="s">
        <v>12609</v>
      </c>
      <c r="I92" t="s">
        <v>12637</v>
      </c>
      <c r="J92" t="s">
        <v>207</v>
      </c>
      <c r="K92" t="s">
        <v>119</v>
      </c>
      <c r="L92" t="s">
        <v>121</v>
      </c>
      <c r="M92" t="s">
        <v>154</v>
      </c>
      <c r="N92" t="s">
        <v>237</v>
      </c>
      <c r="O92" t="s">
        <v>36</v>
      </c>
      <c r="P92" t="s">
        <v>59</v>
      </c>
      <c r="Q92" t="s">
        <v>126</v>
      </c>
    </row>
    <row r="93" spans="1:34">
      <c r="A93">
        <f t="array" ref="A93">COUNTIF(J93:XFD93,"1.*")</f>
        <v>0</v>
      </c>
      <c r="B93">
        <f t="array" ref="B93">COUNTIF(J93:XFD93,"2.*")</f>
        <v>5</v>
      </c>
      <c r="C93">
        <f t="array" ref="C93">COUNTIF(J93:XFD93,"3.*")</f>
        <v>0</v>
      </c>
      <c r="D93">
        <f t="array" ref="D93">COUNTIF(J93:XFD93,"4.*")</f>
        <v>2</v>
      </c>
      <c r="E93">
        <f t="array" ref="E93">COUNTIF(J93:XFD93,"5.*")</f>
        <v>0</v>
      </c>
      <c r="F93">
        <f t="shared" si="2"/>
        <v>7</v>
      </c>
      <c r="G93" t="s">
        <v>149</v>
      </c>
      <c r="H93" t="s">
        <v>12609</v>
      </c>
      <c r="I93" t="s">
        <v>12638</v>
      </c>
      <c r="J93" t="s">
        <v>94</v>
      </c>
      <c r="K93" t="s">
        <v>64</v>
      </c>
      <c r="L93" t="s">
        <v>98</v>
      </c>
      <c r="M93" t="s">
        <v>85</v>
      </c>
      <c r="N93" t="s">
        <v>12</v>
      </c>
      <c r="O93" t="s">
        <v>103</v>
      </c>
      <c r="P93" t="s">
        <v>238</v>
      </c>
    </row>
    <row r="94" spans="1:34">
      <c r="A94">
        <f t="array" ref="A94">COUNTIF(J94:XFD94,"1.*")</f>
        <v>0</v>
      </c>
      <c r="B94">
        <f t="array" ref="B94">COUNTIF(J94:XFD94,"2.*")</f>
        <v>2</v>
      </c>
      <c r="C94">
        <f t="array" ref="C94">COUNTIF(J94:XFD94,"3.*")</f>
        <v>0</v>
      </c>
      <c r="D94">
        <f t="array" ref="D94">COUNTIF(J94:XFD94,"4.*")</f>
        <v>0</v>
      </c>
      <c r="E94">
        <f t="array" ref="E94">COUNTIF(J94:XFD94,"5.*")</f>
        <v>0</v>
      </c>
      <c r="F94">
        <f t="shared" si="2"/>
        <v>2</v>
      </c>
      <c r="G94" t="s">
        <v>149</v>
      </c>
      <c r="H94" t="s">
        <v>12609</v>
      </c>
      <c r="I94" t="s">
        <v>239</v>
      </c>
      <c r="J94" t="s">
        <v>200</v>
      </c>
      <c r="K94" t="s">
        <v>56</v>
      </c>
    </row>
    <row r="95" spans="1:34">
      <c r="A95">
        <f t="array" ref="A95">COUNTIF(J95:XFD95,"1.*")</f>
        <v>0</v>
      </c>
      <c r="B95">
        <f t="array" ref="B95">COUNTIF(J95:XFD95,"2.*")</f>
        <v>1</v>
      </c>
      <c r="C95">
        <f t="array" ref="C95">COUNTIF(J95:XFD95,"3.*")</f>
        <v>1</v>
      </c>
      <c r="D95">
        <f t="array" ref="D95">COUNTIF(J95:XFD95,"4.*")</f>
        <v>2</v>
      </c>
      <c r="E95">
        <f t="array" ref="E95">COUNTIF(J95:XFD95,"5.*")</f>
        <v>0</v>
      </c>
      <c r="F95">
        <f t="shared" si="2"/>
        <v>4</v>
      </c>
      <c r="G95" t="s">
        <v>149</v>
      </c>
      <c r="H95" t="s">
        <v>12609</v>
      </c>
      <c r="I95" t="s">
        <v>240</v>
      </c>
      <c r="J95" t="s">
        <v>200</v>
      </c>
      <c r="K95" t="s">
        <v>135</v>
      </c>
      <c r="L95" t="s">
        <v>59</v>
      </c>
      <c r="M95" t="s">
        <v>13</v>
      </c>
    </row>
    <row r="96" spans="1:34">
      <c r="A96">
        <f t="array" ref="A96">COUNTIF(J96:XFD96,"1.*")</f>
        <v>1</v>
      </c>
      <c r="B96">
        <f t="array" ref="B96">COUNTIF(J96:XFD96,"2.*")</f>
        <v>2</v>
      </c>
      <c r="C96">
        <f t="array" ref="C96">COUNTIF(J96:XFD96,"3.*")</f>
        <v>0</v>
      </c>
      <c r="D96">
        <f t="array" ref="D96">COUNTIF(J96:XFD96,"4.*")</f>
        <v>0</v>
      </c>
      <c r="E96">
        <f t="array" ref="E96">COUNTIF(J96:XFD96,"5.*")</f>
        <v>2</v>
      </c>
      <c r="F96">
        <f t="shared" si="2"/>
        <v>5</v>
      </c>
      <c r="G96" t="s">
        <v>149</v>
      </c>
      <c r="H96" t="s">
        <v>12609</v>
      </c>
      <c r="I96" t="s">
        <v>241</v>
      </c>
      <c r="J96" t="s">
        <v>32</v>
      </c>
      <c r="K96" t="s">
        <v>108</v>
      </c>
      <c r="L96" t="s">
        <v>114</v>
      </c>
      <c r="M96" t="s">
        <v>105</v>
      </c>
      <c r="N96" t="s">
        <v>195</v>
      </c>
    </row>
    <row r="97" spans="1:25" ht="15" customHeight="1">
      <c r="A97">
        <f t="array" ref="A97">COUNTIF(J97:XFD97,"1.*")</f>
        <v>0</v>
      </c>
      <c r="B97">
        <f t="array" ref="B97">COUNTIF(J97:XFD97,"2.*")</f>
        <v>2</v>
      </c>
      <c r="C97">
        <f t="array" ref="C97">COUNTIF(J97:XFD97,"3.*")</f>
        <v>2</v>
      </c>
      <c r="D97">
        <f t="array" ref="D97">COUNTIF(J97:XFD97,"4.*")</f>
        <v>0</v>
      </c>
      <c r="E97">
        <f t="array" ref="E97">COUNTIF(J97:XFD97,"5.*")</f>
        <v>1</v>
      </c>
      <c r="F97">
        <f t="shared" si="2"/>
        <v>5</v>
      </c>
      <c r="G97" t="s">
        <v>149</v>
      </c>
      <c r="H97" t="s">
        <v>12609</v>
      </c>
      <c r="I97" t="s">
        <v>242</v>
      </c>
      <c r="J97" t="s">
        <v>200</v>
      </c>
      <c r="K97" t="s">
        <v>56</v>
      </c>
      <c r="L97" t="s">
        <v>135</v>
      </c>
      <c r="M97" t="s">
        <v>237</v>
      </c>
      <c r="N97" t="s">
        <v>40</v>
      </c>
    </row>
    <row r="98" spans="1:25">
      <c r="A98">
        <f t="array" ref="A98">COUNTIF(J98:XFD98,"1.*")</f>
        <v>0</v>
      </c>
      <c r="B98">
        <f t="array" ref="B98">COUNTIF(J98:XFD98,"2.*")</f>
        <v>3</v>
      </c>
      <c r="C98">
        <f t="array" ref="C98">COUNTIF(J98:XFD98,"3.*")</f>
        <v>0</v>
      </c>
      <c r="D98">
        <f t="array" ref="D98">COUNTIF(J98:XFD98,"4.*")</f>
        <v>0</v>
      </c>
      <c r="E98">
        <f t="array" ref="E98">COUNTIF(J98:XFD98,"5.*")</f>
        <v>0</v>
      </c>
      <c r="F98">
        <f t="shared" ref="F98:F129" si="3">COUNTIF(J98:XFD98,"*.*")</f>
        <v>3</v>
      </c>
      <c r="G98" t="s">
        <v>149</v>
      </c>
      <c r="H98" t="s">
        <v>12609</v>
      </c>
      <c r="I98" t="s">
        <v>243</v>
      </c>
      <c r="J98" t="s">
        <v>64</v>
      </c>
      <c r="K98" t="s">
        <v>114</v>
      </c>
      <c r="L98" t="s">
        <v>85</v>
      </c>
    </row>
    <row r="99" spans="1:25">
      <c r="A99">
        <f t="array" ref="A99">COUNTIF(J99:XFD99,"1.*")</f>
        <v>0</v>
      </c>
      <c r="B99">
        <f t="array" ref="B99">COUNTIF(J99:XFD99,"2.*")</f>
        <v>0</v>
      </c>
      <c r="C99">
        <f t="array" ref="C99">COUNTIF(J99:XFD99,"3.*")</f>
        <v>1</v>
      </c>
      <c r="D99">
        <f t="array" ref="D99">COUNTIF(J99:XFD99,"4.*")</f>
        <v>0</v>
      </c>
      <c r="E99">
        <f t="array" ref="E99">COUNTIF(J99:XFD99,"5.*")</f>
        <v>0</v>
      </c>
      <c r="F99">
        <f t="shared" si="3"/>
        <v>1</v>
      </c>
      <c r="G99" t="s">
        <v>149</v>
      </c>
      <c r="H99" t="s">
        <v>12609</v>
      </c>
      <c r="I99" t="s">
        <v>244</v>
      </c>
      <c r="J99" t="s">
        <v>178</v>
      </c>
    </row>
    <row r="100" spans="1:25">
      <c r="A100">
        <f t="array" ref="A100">COUNTIF(J100:XFD100,"1.*")</f>
        <v>1</v>
      </c>
      <c r="B100">
        <f t="array" ref="B100">COUNTIF(J100:XFD100,"2.*")</f>
        <v>0</v>
      </c>
      <c r="C100">
        <f t="array" ref="C100">COUNTIF(J100:XFD100,"3.*")</f>
        <v>0</v>
      </c>
      <c r="D100">
        <f t="array" ref="D100">COUNTIF(J100:XFD100,"4.*")</f>
        <v>0</v>
      </c>
      <c r="E100">
        <f t="array" ref="E100">COUNTIF(J100:XFD100,"5.*")</f>
        <v>2</v>
      </c>
      <c r="F100">
        <f t="shared" si="3"/>
        <v>3</v>
      </c>
      <c r="G100" t="s">
        <v>149</v>
      </c>
      <c r="H100" t="s">
        <v>12609</v>
      </c>
      <c r="I100" t="s">
        <v>245</v>
      </c>
      <c r="J100" t="s">
        <v>246</v>
      </c>
      <c r="K100" t="s">
        <v>38</v>
      </c>
      <c r="L100" t="s">
        <v>91</v>
      </c>
    </row>
    <row r="101" spans="1:25">
      <c r="A101">
        <f t="array" ref="A101">COUNTIF(J101:XFD101,"1.*")</f>
        <v>6</v>
      </c>
      <c r="B101">
        <f t="array" ref="B101">COUNTIF(J101:XFD101,"2.*")</f>
        <v>2</v>
      </c>
      <c r="C101">
        <f t="array" ref="C101">COUNTIF(J101:XFD101,"3.*")</f>
        <v>1</v>
      </c>
      <c r="D101">
        <f t="array" ref="D101">COUNTIF(J101:XFD101,"4.*")</f>
        <v>2</v>
      </c>
      <c r="E101">
        <f t="array" ref="E101">COUNTIF(J101:XFD101,"5.*")</f>
        <v>1</v>
      </c>
      <c r="F101">
        <f t="shared" si="3"/>
        <v>12</v>
      </c>
      <c r="G101" t="s">
        <v>149</v>
      </c>
      <c r="H101" t="s">
        <v>12609</v>
      </c>
      <c r="I101" t="s">
        <v>247</v>
      </c>
      <c r="J101" t="s">
        <v>31</v>
      </c>
      <c r="K101" t="s">
        <v>145</v>
      </c>
      <c r="L101" t="s">
        <v>163</v>
      </c>
      <c r="M101" t="s">
        <v>152</v>
      </c>
      <c r="N101" t="s">
        <v>173</v>
      </c>
      <c r="O101" t="s">
        <v>130</v>
      </c>
      <c r="P101" t="s">
        <v>33</v>
      </c>
      <c r="Q101" t="s">
        <v>118</v>
      </c>
      <c r="R101" t="s">
        <v>155</v>
      </c>
      <c r="S101" t="s">
        <v>248</v>
      </c>
      <c r="T101" t="s">
        <v>194</v>
      </c>
      <c r="U101" t="s">
        <v>125</v>
      </c>
    </row>
    <row r="102" spans="1:25">
      <c r="A102">
        <f t="array" ref="A102">COUNTIF(J102:XFD102,"1.*")</f>
        <v>1</v>
      </c>
      <c r="B102">
        <f t="array" ref="B102">COUNTIF(J102:XFD102,"2.*")</f>
        <v>0</v>
      </c>
      <c r="C102">
        <f t="array" ref="C102">COUNTIF(J102:XFD102,"3.*")</f>
        <v>1</v>
      </c>
      <c r="D102">
        <f t="array" ref="D102">COUNTIF(J102:XFD102,"4.*")</f>
        <v>0</v>
      </c>
      <c r="E102">
        <f t="array" ref="E102">COUNTIF(J102:XFD102,"5.*")</f>
        <v>0</v>
      </c>
      <c r="F102">
        <f t="shared" si="3"/>
        <v>2</v>
      </c>
      <c r="G102" t="s">
        <v>149</v>
      </c>
      <c r="H102" t="s">
        <v>12609</v>
      </c>
      <c r="I102" t="s">
        <v>249</v>
      </c>
      <c r="J102" t="s">
        <v>74</v>
      </c>
      <c r="K102" t="s">
        <v>250</v>
      </c>
    </row>
    <row r="103" spans="1:25">
      <c r="A103">
        <f t="array" ref="A103">COUNTIF(J103:XFD103,"1.*")</f>
        <v>0</v>
      </c>
      <c r="B103">
        <f t="array" ref="B103">COUNTIF(J103:XFD103,"2.*")</f>
        <v>2</v>
      </c>
      <c r="C103">
        <f t="array" ref="C103">COUNTIF(J103:XFD103,"3.*")</f>
        <v>1</v>
      </c>
      <c r="D103">
        <f t="array" ref="D103">COUNTIF(J103:XFD103,"4.*")</f>
        <v>0</v>
      </c>
      <c r="E103">
        <f t="array" ref="E103">COUNTIF(J103:XFD103,"5.*")</f>
        <v>0</v>
      </c>
      <c r="F103">
        <f t="shared" si="3"/>
        <v>3</v>
      </c>
      <c r="G103" t="s">
        <v>149</v>
      </c>
      <c r="H103" t="s">
        <v>12609</v>
      </c>
      <c r="I103" t="s">
        <v>251</v>
      </c>
      <c r="J103" t="s">
        <v>121</v>
      </c>
      <c r="K103" t="s">
        <v>56</v>
      </c>
      <c r="L103" t="s">
        <v>135</v>
      </c>
    </row>
    <row r="104" spans="1:25">
      <c r="A104">
        <f t="array" ref="A104">COUNTIF(J104:XFD104,"1.*")</f>
        <v>5</v>
      </c>
      <c r="B104">
        <f t="array" ref="B104">COUNTIF(J104:XFD104,"2.*")</f>
        <v>3</v>
      </c>
      <c r="C104">
        <f t="array" ref="C104">COUNTIF(J104:XFD104,"3.*")</f>
        <v>2</v>
      </c>
      <c r="D104">
        <f t="array" ref="D104">COUNTIF(J104:XFD104,"4.*")</f>
        <v>0</v>
      </c>
      <c r="E104">
        <f t="array" ref="E104">COUNTIF(J104:XFD104,"5.*")</f>
        <v>1</v>
      </c>
      <c r="F104">
        <f t="shared" si="3"/>
        <v>11</v>
      </c>
      <c r="G104" t="s">
        <v>149</v>
      </c>
      <c r="H104" t="s">
        <v>12609</v>
      </c>
      <c r="I104" t="s">
        <v>252</v>
      </c>
      <c r="J104" t="s">
        <v>207</v>
      </c>
      <c r="K104" t="s">
        <v>113</v>
      </c>
      <c r="L104" t="s">
        <v>61</v>
      </c>
      <c r="M104" t="s">
        <v>32</v>
      </c>
      <c r="N104" t="s">
        <v>84</v>
      </c>
      <c r="O104" t="s">
        <v>109</v>
      </c>
      <c r="P104" t="s">
        <v>110</v>
      </c>
      <c r="Q104" t="s">
        <v>56</v>
      </c>
      <c r="R104" t="s">
        <v>140</v>
      </c>
      <c r="S104" t="s">
        <v>101</v>
      </c>
      <c r="T104" t="s">
        <v>38</v>
      </c>
    </row>
    <row r="105" spans="1:25">
      <c r="A105">
        <f t="array" ref="A105">COUNTIF(J105:XFD105,"1.*")</f>
        <v>1</v>
      </c>
      <c r="B105">
        <f t="array" ref="B105">COUNTIF(J105:XFD105,"2.*")</f>
        <v>0</v>
      </c>
      <c r="C105">
        <f t="array" ref="C105">COUNTIF(J105:XFD105,"3.*")</f>
        <v>0</v>
      </c>
      <c r="D105">
        <f t="array" ref="D105">COUNTIF(J105:XFD105,"4.*")</f>
        <v>0</v>
      </c>
      <c r="E105">
        <f t="array" ref="E105">COUNTIF(J105:XFD105,"5.*")</f>
        <v>0</v>
      </c>
      <c r="F105">
        <f t="shared" si="3"/>
        <v>1</v>
      </c>
      <c r="G105" t="s">
        <v>149</v>
      </c>
      <c r="H105" t="s">
        <v>12609</v>
      </c>
      <c r="I105" t="s">
        <v>253</v>
      </c>
      <c r="J105" t="s">
        <v>106</v>
      </c>
    </row>
    <row r="106" spans="1:25">
      <c r="A106">
        <f t="array" ref="A106">COUNTIF(J106:XFD106,"1.*")</f>
        <v>5</v>
      </c>
      <c r="B106">
        <f t="array" ref="B106">COUNTIF(J106:XFD106,"2.*")</f>
        <v>4</v>
      </c>
      <c r="C106">
        <f t="array" ref="C106">COUNTIF(J106:XFD106,"3.*")</f>
        <v>3</v>
      </c>
      <c r="D106">
        <f t="array" ref="D106">COUNTIF(J106:XFD106,"4.*")</f>
        <v>0</v>
      </c>
      <c r="E106">
        <f t="array" ref="E106">COUNTIF(J106:XFD106,"5.*")</f>
        <v>4</v>
      </c>
      <c r="F106">
        <f t="shared" si="3"/>
        <v>16</v>
      </c>
      <c r="G106" t="s">
        <v>149</v>
      </c>
      <c r="H106" t="s">
        <v>12609</v>
      </c>
      <c r="I106" t="s">
        <v>12639</v>
      </c>
      <c r="J106" t="s">
        <v>163</v>
      </c>
      <c r="K106" t="s">
        <v>152</v>
      </c>
      <c r="L106" t="s">
        <v>74</v>
      </c>
      <c r="M106" t="s">
        <v>77</v>
      </c>
      <c r="N106" t="s">
        <v>96</v>
      </c>
      <c r="O106" t="s">
        <v>71</v>
      </c>
      <c r="P106" t="s">
        <v>79</v>
      </c>
      <c r="Q106" t="s">
        <v>19</v>
      </c>
      <c r="R106" t="s">
        <v>20</v>
      </c>
      <c r="S106" t="s">
        <v>141</v>
      </c>
      <c r="T106" t="s">
        <v>111</v>
      </c>
      <c r="U106" t="s">
        <v>49</v>
      </c>
      <c r="V106" t="s">
        <v>38</v>
      </c>
      <c r="W106" t="s">
        <v>14</v>
      </c>
      <c r="X106" t="s">
        <v>91</v>
      </c>
      <c r="Y106" t="s">
        <v>88</v>
      </c>
    </row>
    <row r="107" spans="1:25">
      <c r="A107">
        <f t="array" ref="A107">COUNTIF(J107:XFD107,"1.*")</f>
        <v>0</v>
      </c>
      <c r="B107">
        <f t="array" ref="B107">COUNTIF(J107:XFD107,"2.*")</f>
        <v>0</v>
      </c>
      <c r="C107">
        <f t="array" ref="C107">COUNTIF(J107:XFD107,"3.*")</f>
        <v>4</v>
      </c>
      <c r="D107">
        <f t="array" ref="D107">COUNTIF(J107:XFD107,"4.*")</f>
        <v>0</v>
      </c>
      <c r="E107">
        <f t="array" ref="E107">COUNTIF(J107:XFD107,"5.*")</f>
        <v>0</v>
      </c>
      <c r="F107">
        <f t="shared" si="3"/>
        <v>4</v>
      </c>
      <c r="G107" t="s">
        <v>149</v>
      </c>
      <c r="H107" t="s">
        <v>12609</v>
      </c>
      <c r="I107" t="s">
        <v>254</v>
      </c>
      <c r="J107" t="s">
        <v>34</v>
      </c>
      <c r="K107" t="s">
        <v>186</v>
      </c>
      <c r="L107" t="s">
        <v>255</v>
      </c>
      <c r="M107" t="s">
        <v>178</v>
      </c>
    </row>
    <row r="108" spans="1:25">
      <c r="A108">
        <f t="array" ref="A108">COUNTIF(J108:XFD108,"1.*")</f>
        <v>0</v>
      </c>
      <c r="B108">
        <f t="array" ref="B108">COUNTIF(J108:XFD108,"2.*")</f>
        <v>0</v>
      </c>
      <c r="C108">
        <f t="array" ref="C108">COUNTIF(J108:XFD108,"3.*")</f>
        <v>0</v>
      </c>
      <c r="D108">
        <f t="array" ref="D108">COUNTIF(J108:XFD108,"4.*")</f>
        <v>1</v>
      </c>
      <c r="E108">
        <f t="array" ref="E108">COUNTIF(J108:XFD108,"5.*")</f>
        <v>0</v>
      </c>
      <c r="F108">
        <f t="shared" si="3"/>
        <v>1</v>
      </c>
      <c r="G108" t="s">
        <v>149</v>
      </c>
      <c r="H108" t="s">
        <v>12609</v>
      </c>
      <c r="I108" t="s">
        <v>256</v>
      </c>
      <c r="J108" t="s">
        <v>257</v>
      </c>
    </row>
    <row r="109" spans="1:25">
      <c r="A109">
        <f t="array" ref="A109">COUNTIF(J109:XFD109,"1.*")</f>
        <v>1</v>
      </c>
      <c r="B109">
        <f t="array" ref="B109">COUNTIF(J109:XFD109,"2.*")</f>
        <v>0</v>
      </c>
      <c r="C109">
        <f t="array" ref="C109">COUNTIF(J109:XFD109,"3.*")</f>
        <v>1</v>
      </c>
      <c r="D109">
        <f t="array" ref="D109">COUNTIF(J109:XFD109,"4.*")</f>
        <v>1</v>
      </c>
      <c r="E109">
        <f t="array" ref="E109">COUNTIF(J109:XFD109,"5.*")</f>
        <v>2</v>
      </c>
      <c r="F109">
        <f t="shared" si="3"/>
        <v>5</v>
      </c>
      <c r="G109" t="s">
        <v>149</v>
      </c>
      <c r="H109" t="s">
        <v>12609</v>
      </c>
      <c r="I109" t="s">
        <v>12640</v>
      </c>
      <c r="J109" t="s">
        <v>174</v>
      </c>
      <c r="K109" t="s">
        <v>217</v>
      </c>
      <c r="L109" t="s">
        <v>257</v>
      </c>
      <c r="M109" t="s">
        <v>14</v>
      </c>
      <c r="N109" t="s">
        <v>91</v>
      </c>
    </row>
    <row r="110" spans="1:25">
      <c r="A110">
        <f t="array" ref="A110">COUNTIF(J110:XFD110,"1.*")</f>
        <v>1</v>
      </c>
      <c r="B110">
        <f t="array" ref="B110">COUNTIF(J110:XFD110,"2.*")</f>
        <v>1</v>
      </c>
      <c r="C110">
        <f t="array" ref="C110">COUNTIF(J110:XFD110,"3.*")</f>
        <v>0</v>
      </c>
      <c r="D110">
        <f t="array" ref="D110">COUNTIF(J110:XFD110,"4.*")</f>
        <v>0</v>
      </c>
      <c r="E110">
        <f t="array" ref="E110">COUNTIF(J110:XFD110,"5.*")</f>
        <v>0</v>
      </c>
      <c r="F110">
        <f t="shared" si="3"/>
        <v>2</v>
      </c>
      <c r="G110" t="s">
        <v>149</v>
      </c>
      <c r="H110" t="s">
        <v>12609</v>
      </c>
      <c r="I110" t="s">
        <v>12641</v>
      </c>
      <c r="J110" t="s">
        <v>43</v>
      </c>
      <c r="K110" t="s">
        <v>21</v>
      </c>
    </row>
    <row r="111" spans="1:25">
      <c r="A111">
        <f t="array" ref="A111">COUNTIF(J111:XFD111,"1.*")</f>
        <v>1</v>
      </c>
      <c r="B111">
        <f t="array" ref="B111">COUNTIF(J111:XFD111,"2.*")</f>
        <v>1</v>
      </c>
      <c r="C111">
        <f t="array" ref="C111">COUNTIF(J111:XFD111,"3.*")</f>
        <v>0</v>
      </c>
      <c r="D111">
        <f t="array" ref="D111">COUNTIF(J111:XFD111,"4.*")</f>
        <v>0</v>
      </c>
      <c r="E111">
        <f t="array" ref="E111">COUNTIF(J111:XFD111,"5.*")</f>
        <v>1</v>
      </c>
      <c r="F111">
        <f t="shared" si="3"/>
        <v>3</v>
      </c>
      <c r="G111" t="s">
        <v>149</v>
      </c>
      <c r="H111" t="s">
        <v>12609</v>
      </c>
      <c r="I111" t="s">
        <v>12642</v>
      </c>
      <c r="J111" t="s">
        <v>160</v>
      </c>
      <c r="K111" t="s">
        <v>258</v>
      </c>
      <c r="L111" t="s">
        <v>14</v>
      </c>
    </row>
    <row r="112" spans="1:25">
      <c r="A112">
        <f t="array" ref="A112">COUNTIF(J112:XFD112,"1.*")</f>
        <v>0</v>
      </c>
      <c r="B112">
        <f t="array" ref="B112">COUNTIF(J112:XFD112,"2.*")</f>
        <v>0</v>
      </c>
      <c r="C112">
        <f t="array" ref="C112">COUNTIF(J112:XFD112,"3.*")</f>
        <v>1</v>
      </c>
      <c r="D112">
        <f t="array" ref="D112">COUNTIF(J112:XFD112,"4.*")</f>
        <v>0</v>
      </c>
      <c r="E112">
        <f t="array" ref="E112">COUNTIF(J112:XFD112,"5.*")</f>
        <v>0</v>
      </c>
      <c r="F112">
        <f t="shared" si="3"/>
        <v>1</v>
      </c>
      <c r="G112" t="s">
        <v>149</v>
      </c>
      <c r="H112" t="s">
        <v>12643</v>
      </c>
      <c r="I112" t="s">
        <v>12644</v>
      </c>
      <c r="J112" t="s">
        <v>259</v>
      </c>
    </row>
    <row r="113" spans="1:23">
      <c r="A113">
        <f t="array" ref="A113">COUNTIF(J113:XFD113,"1.*")</f>
        <v>3</v>
      </c>
      <c r="B113">
        <f t="array" ref="B113">COUNTIF(J113:XFD113,"2.*")</f>
        <v>2</v>
      </c>
      <c r="C113">
        <f t="array" ref="C113">COUNTIF(J113:XFD113,"3.*")</f>
        <v>0</v>
      </c>
      <c r="D113">
        <f t="array" ref="D113">COUNTIF(J113:XFD113,"4.*")</f>
        <v>2</v>
      </c>
      <c r="E113">
        <f t="array" ref="E113">COUNTIF(J113:XFD113,"5.*")</f>
        <v>1</v>
      </c>
      <c r="F113">
        <f t="shared" si="3"/>
        <v>8</v>
      </c>
      <c r="G113" t="s">
        <v>149</v>
      </c>
      <c r="H113" t="s">
        <v>12643</v>
      </c>
      <c r="I113" t="s">
        <v>12645</v>
      </c>
      <c r="J113" t="s">
        <v>165</v>
      </c>
      <c r="K113" t="s">
        <v>160</v>
      </c>
      <c r="L113" t="s">
        <v>62</v>
      </c>
      <c r="M113" t="s">
        <v>10</v>
      </c>
      <c r="N113" t="s">
        <v>71</v>
      </c>
      <c r="O113" t="s">
        <v>13</v>
      </c>
      <c r="P113" t="s">
        <v>124</v>
      </c>
      <c r="Q113" t="s">
        <v>14</v>
      </c>
    </row>
    <row r="114" spans="1:23">
      <c r="A114">
        <f t="array" ref="A114">COUNTIF(J114:XFD114,"1.*")</f>
        <v>0</v>
      </c>
      <c r="B114">
        <f t="array" ref="B114">COUNTIF(J114:XFD114,"2.*")</f>
        <v>0</v>
      </c>
      <c r="C114">
        <f t="array" ref="C114">COUNTIF(J114:XFD114,"3.*")</f>
        <v>0</v>
      </c>
      <c r="D114">
        <f t="array" ref="D114">COUNTIF(J114:XFD114,"4.*")</f>
        <v>0</v>
      </c>
      <c r="E114">
        <f t="array" ref="E114">COUNTIF(J114:XFD114,"5.*")</f>
        <v>1</v>
      </c>
      <c r="F114">
        <f t="shared" si="3"/>
        <v>1</v>
      </c>
      <c r="G114" t="s">
        <v>149</v>
      </c>
      <c r="H114" t="s">
        <v>12643</v>
      </c>
      <c r="I114" t="s">
        <v>12646</v>
      </c>
      <c r="J114" t="s">
        <v>126</v>
      </c>
    </row>
    <row r="115" spans="1:23">
      <c r="A115">
        <f t="array" ref="A115">COUNTIF(J115:XFD115,"1.*")</f>
        <v>0</v>
      </c>
      <c r="B115">
        <f t="array" ref="B115">COUNTIF(J115:XFD115,"2.*")</f>
        <v>3</v>
      </c>
      <c r="C115">
        <f t="array" ref="C115">COUNTIF(J115:XFD115,"3.*")</f>
        <v>0</v>
      </c>
      <c r="D115">
        <f t="array" ref="D115">COUNTIF(J115:XFD115,"4.*")</f>
        <v>1</v>
      </c>
      <c r="E115">
        <f t="array" ref="E115">COUNTIF(J115:XFD115,"5.*")</f>
        <v>3</v>
      </c>
      <c r="F115">
        <f t="shared" si="3"/>
        <v>7</v>
      </c>
      <c r="G115" t="s">
        <v>149</v>
      </c>
      <c r="H115" t="s">
        <v>12643</v>
      </c>
      <c r="I115" t="s">
        <v>12647</v>
      </c>
      <c r="J115" t="s">
        <v>10</v>
      </c>
      <c r="K115" t="s">
        <v>71</v>
      </c>
      <c r="L115" t="s">
        <v>110</v>
      </c>
      <c r="M115" t="s">
        <v>124</v>
      </c>
      <c r="N115" t="s">
        <v>22</v>
      </c>
      <c r="O115" t="s">
        <v>14</v>
      </c>
      <c r="P115" t="s">
        <v>126</v>
      </c>
    </row>
    <row r="116" spans="1:23">
      <c r="A116">
        <f t="array" ref="A116">COUNTIF(J116:XFD116,"1.*")</f>
        <v>0</v>
      </c>
      <c r="B116">
        <f t="array" ref="B116">COUNTIF(J116:XFD116,"2.*")</f>
        <v>2</v>
      </c>
      <c r="C116">
        <f t="array" ref="C116">COUNTIF(J116:XFD116,"3.*")</f>
        <v>0</v>
      </c>
      <c r="D116">
        <f t="array" ref="D116">COUNTIF(J116:XFD116,"4.*")</f>
        <v>0</v>
      </c>
      <c r="E116">
        <f t="array" ref="E116">COUNTIF(J116:XFD116,"5.*")</f>
        <v>3</v>
      </c>
      <c r="F116">
        <f t="shared" si="3"/>
        <v>5</v>
      </c>
      <c r="G116" t="s">
        <v>149</v>
      </c>
      <c r="H116" t="s">
        <v>12643</v>
      </c>
      <c r="I116" t="s">
        <v>12648</v>
      </c>
      <c r="J116" t="s">
        <v>121</v>
      </c>
      <c r="K116" t="s">
        <v>110</v>
      </c>
      <c r="L116" t="s">
        <v>22</v>
      </c>
      <c r="M116" t="s">
        <v>38</v>
      </c>
      <c r="N116" t="s">
        <v>125</v>
      </c>
    </row>
    <row r="117" spans="1:23">
      <c r="A117">
        <f t="array" ref="A117">COUNTIF(J117:XFD117,"1.*")</f>
        <v>2</v>
      </c>
      <c r="B117">
        <f t="array" ref="B117">COUNTIF(J117:XFD117,"2.*")</f>
        <v>2</v>
      </c>
      <c r="C117">
        <f t="array" ref="C117">COUNTIF(J117:XFD117,"3.*")</f>
        <v>2</v>
      </c>
      <c r="D117">
        <f t="array" ref="D117">COUNTIF(J117:XFD117,"4.*")</f>
        <v>0</v>
      </c>
      <c r="E117">
        <f t="array" ref="E117">COUNTIF(J117:XFD117,"5.*")</f>
        <v>4</v>
      </c>
      <c r="F117">
        <f t="shared" si="3"/>
        <v>10</v>
      </c>
      <c r="G117" t="s">
        <v>149</v>
      </c>
      <c r="H117" t="s">
        <v>12643</v>
      </c>
      <c r="I117" t="s">
        <v>12649</v>
      </c>
      <c r="J117" t="s">
        <v>206</v>
      </c>
      <c r="K117" t="s">
        <v>30</v>
      </c>
      <c r="L117" t="s">
        <v>33</v>
      </c>
      <c r="M117" t="s">
        <v>110</v>
      </c>
      <c r="N117" t="s">
        <v>122</v>
      </c>
      <c r="O117" t="s">
        <v>260</v>
      </c>
      <c r="P117" t="s">
        <v>38</v>
      </c>
      <c r="Q117" t="s">
        <v>126</v>
      </c>
      <c r="R117" t="s">
        <v>182</v>
      </c>
      <c r="S117" t="s">
        <v>40</v>
      </c>
    </row>
    <row r="118" spans="1:23">
      <c r="A118">
        <f t="array" ref="A118">COUNTIF(J118:XFD118,"1.*")</f>
        <v>1</v>
      </c>
      <c r="B118">
        <f t="array" ref="B118">COUNTIF(J118:XFD118,"2.*")</f>
        <v>3</v>
      </c>
      <c r="C118">
        <f t="array" ref="C118">COUNTIF(J118:XFD118,"3.*")</f>
        <v>0</v>
      </c>
      <c r="D118">
        <f t="array" ref="D118">COUNTIF(J118:XFD118,"4.*")</f>
        <v>1</v>
      </c>
      <c r="E118">
        <f t="array" ref="E118">COUNTIF(J118:XFD118,"5.*")</f>
        <v>1</v>
      </c>
      <c r="F118">
        <f t="shared" si="3"/>
        <v>6</v>
      </c>
      <c r="G118" t="s">
        <v>149</v>
      </c>
      <c r="H118" t="s">
        <v>12643</v>
      </c>
      <c r="I118" t="s">
        <v>261</v>
      </c>
      <c r="J118" t="s">
        <v>207</v>
      </c>
      <c r="K118" t="s">
        <v>118</v>
      </c>
      <c r="L118" t="s">
        <v>119</v>
      </c>
      <c r="M118" t="s">
        <v>154</v>
      </c>
      <c r="N118" t="s">
        <v>156</v>
      </c>
      <c r="O118" t="s">
        <v>126</v>
      </c>
    </row>
    <row r="119" spans="1:23">
      <c r="A119">
        <f t="array" ref="A119">COUNTIF(J119:XFD119,"1.*")</f>
        <v>2</v>
      </c>
      <c r="B119">
        <f t="array" ref="B119">COUNTIF(J119:XFD119,"2.*")</f>
        <v>4</v>
      </c>
      <c r="C119">
        <f t="array" ref="C119">COUNTIF(J119:XFD119,"3.*")</f>
        <v>0</v>
      </c>
      <c r="D119">
        <f t="array" ref="D119">COUNTIF(J119:XFD119,"4.*")</f>
        <v>1</v>
      </c>
      <c r="E119">
        <f t="array" ref="E119">COUNTIF(J119:XFD119,"5.*")</f>
        <v>3</v>
      </c>
      <c r="F119">
        <f t="shared" si="3"/>
        <v>10</v>
      </c>
      <c r="G119" t="s">
        <v>149</v>
      </c>
      <c r="H119" t="s">
        <v>12643</v>
      </c>
      <c r="I119" t="s">
        <v>12650</v>
      </c>
      <c r="J119" t="s">
        <v>184</v>
      </c>
      <c r="K119" t="s">
        <v>113</v>
      </c>
      <c r="L119" t="s">
        <v>98</v>
      </c>
      <c r="M119" t="s">
        <v>110</v>
      </c>
      <c r="N119" t="s">
        <v>153</v>
      </c>
      <c r="O119" t="s">
        <v>210</v>
      </c>
      <c r="P119" t="s">
        <v>104</v>
      </c>
      <c r="Q119" t="s">
        <v>105</v>
      </c>
      <c r="R119" t="s">
        <v>195</v>
      </c>
      <c r="S119" t="s">
        <v>209</v>
      </c>
    </row>
    <row r="120" spans="1:23">
      <c r="A120">
        <f t="array" ref="A120">COUNTIF(J120:XFD120,"1.*")</f>
        <v>0</v>
      </c>
      <c r="B120">
        <f t="array" ref="B120">COUNTIF(J120:XFD120,"2.*")</f>
        <v>1</v>
      </c>
      <c r="C120">
        <f t="array" ref="C120">COUNTIF(J120:XFD120,"3.*")</f>
        <v>0</v>
      </c>
      <c r="D120">
        <f t="array" ref="D120">COUNTIF(J120:XFD120,"4.*")</f>
        <v>0</v>
      </c>
      <c r="E120">
        <f t="array" ref="E120">COUNTIF(J120:XFD120,"5.*")</f>
        <v>0</v>
      </c>
      <c r="F120">
        <f t="shared" si="3"/>
        <v>1</v>
      </c>
      <c r="G120" t="s">
        <v>149</v>
      </c>
      <c r="H120" t="s">
        <v>12643</v>
      </c>
      <c r="I120" t="s">
        <v>12651</v>
      </c>
      <c r="J120" t="s">
        <v>110</v>
      </c>
    </row>
    <row r="121" spans="1:23">
      <c r="A121">
        <f t="array" ref="A121">COUNTIF(J121:XFD121,"1.*")</f>
        <v>0</v>
      </c>
      <c r="B121">
        <f t="array" ref="B121">COUNTIF(J121:XFD121,"2.*")</f>
        <v>1</v>
      </c>
      <c r="C121">
        <f t="array" ref="C121">COUNTIF(J121:XFD121,"3.*")</f>
        <v>1</v>
      </c>
      <c r="D121">
        <f t="array" ref="D121">COUNTIF(J121:XFD121,"4.*")</f>
        <v>4</v>
      </c>
      <c r="E121">
        <f t="array" ref="E121">COUNTIF(J121:XFD121,"5.*")</f>
        <v>0</v>
      </c>
      <c r="F121">
        <f t="shared" si="3"/>
        <v>6</v>
      </c>
      <c r="G121" t="s">
        <v>149</v>
      </c>
      <c r="H121" t="s">
        <v>12643</v>
      </c>
      <c r="I121" t="s">
        <v>12652</v>
      </c>
      <c r="J121" t="s">
        <v>33</v>
      </c>
      <c r="K121" t="s">
        <v>188</v>
      </c>
      <c r="L121" t="s">
        <v>35</v>
      </c>
      <c r="M121" t="s">
        <v>36</v>
      </c>
      <c r="N121" t="s">
        <v>175</v>
      </c>
      <c r="O121" t="s">
        <v>248</v>
      </c>
    </row>
    <row r="122" spans="1:23">
      <c r="A122" s="11">
        <f t="array" ref="A122">COUNTIF(J122:XFD122,"1.*")</f>
        <v>1</v>
      </c>
      <c r="B122" s="11">
        <f t="array" ref="B122">COUNTIF(J122:XFD122,"2.*")</f>
        <v>0</v>
      </c>
      <c r="C122" s="11">
        <f t="array" ref="C122">COUNTIF(J122:XFD122,"3.*")</f>
        <v>0</v>
      </c>
      <c r="D122" s="11">
        <f t="array" ref="D122">COUNTIF(J122:XFD122,"4.*")</f>
        <v>0</v>
      </c>
      <c r="E122" s="11">
        <f t="array" ref="E122">COUNTIF(J122:XFD122,"5.*")</f>
        <v>0</v>
      </c>
      <c r="F122" s="11">
        <f t="shared" si="3"/>
        <v>1</v>
      </c>
      <c r="G122" t="s">
        <v>149</v>
      </c>
      <c r="H122" s="11" t="s">
        <v>262</v>
      </c>
      <c r="I122" s="11" t="s">
        <v>263</v>
      </c>
      <c r="J122" s="11" t="s">
        <v>264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>
      <c r="A123">
        <f t="array" ref="A123">COUNTIF(J123:XFD123,"1.*")</f>
        <v>1</v>
      </c>
      <c r="B123">
        <f t="array" ref="B123">COUNTIF(J123:XFD123,"2.*")</f>
        <v>0</v>
      </c>
      <c r="C123">
        <f t="array" ref="C123">COUNTIF(J123:XFD123,"3.*")</f>
        <v>1</v>
      </c>
      <c r="D123">
        <f t="array" ref="D123">COUNTIF(J123:XFD123,"4.*")</f>
        <v>0</v>
      </c>
      <c r="E123">
        <f t="array" ref="E123">COUNTIF(J123:XFD123,"5.*")</f>
        <v>1</v>
      </c>
      <c r="F123">
        <f t="shared" si="3"/>
        <v>3</v>
      </c>
      <c r="G123" t="s">
        <v>149</v>
      </c>
      <c r="H123" t="s">
        <v>262</v>
      </c>
      <c r="I123" t="s">
        <v>265</v>
      </c>
      <c r="J123" t="s">
        <v>55</v>
      </c>
      <c r="K123" t="s">
        <v>266</v>
      </c>
      <c r="L123" t="s">
        <v>39</v>
      </c>
    </row>
    <row r="124" spans="1:23">
      <c r="A124">
        <f t="array" ref="A124">COUNTIF(J124:XFD124,"1.*")</f>
        <v>2</v>
      </c>
      <c r="B124">
        <f t="array" ref="B124">COUNTIF(J124:XFD124,"2.*")</f>
        <v>1</v>
      </c>
      <c r="C124">
        <f t="array" ref="C124">COUNTIF(J124:XFD124,"3.*")</f>
        <v>3</v>
      </c>
      <c r="D124">
        <f t="array" ref="D124">COUNTIF(J124:XFD124,"4.*")</f>
        <v>2</v>
      </c>
      <c r="E124">
        <f t="array" ref="E124">COUNTIF(J124:XFD124,"5.*")</f>
        <v>2</v>
      </c>
      <c r="F124">
        <f t="shared" si="3"/>
        <v>10</v>
      </c>
      <c r="G124" t="s">
        <v>149</v>
      </c>
      <c r="H124" t="s">
        <v>262</v>
      </c>
      <c r="I124" t="s">
        <v>267</v>
      </c>
      <c r="J124" t="s">
        <v>246</v>
      </c>
      <c r="K124" t="s">
        <v>55</v>
      </c>
      <c r="L124" t="s">
        <v>117</v>
      </c>
      <c r="M124" t="s">
        <v>237</v>
      </c>
      <c r="N124" t="s">
        <v>266</v>
      </c>
      <c r="O124" t="s">
        <v>217</v>
      </c>
      <c r="P124" t="s">
        <v>248</v>
      </c>
      <c r="Q124" t="s">
        <v>59</v>
      </c>
      <c r="R124" t="s">
        <v>39</v>
      </c>
      <c r="S124" t="s">
        <v>209</v>
      </c>
    </row>
    <row r="125" spans="1:23">
      <c r="A125">
        <f t="array" ref="A125">COUNTIF(J125:XFD125,"1.*")</f>
        <v>4</v>
      </c>
      <c r="B125">
        <f t="array" ref="B125">COUNTIF(J125:XFD125,"2.*")</f>
        <v>1</v>
      </c>
      <c r="C125">
        <f t="array" ref="C125">COUNTIF(J125:XFD125,"3.*")</f>
        <v>5</v>
      </c>
      <c r="D125">
        <f t="array" ref="D125">COUNTIF(J125:XFD125,"4.*")</f>
        <v>0</v>
      </c>
      <c r="E125">
        <f t="array" ref="E125">COUNTIF(J125:XFD125,"5.*")</f>
        <v>1</v>
      </c>
      <c r="F125">
        <f t="shared" si="3"/>
        <v>11</v>
      </c>
      <c r="G125" t="s">
        <v>149</v>
      </c>
      <c r="H125" t="s">
        <v>262</v>
      </c>
      <c r="I125" t="s">
        <v>268</v>
      </c>
      <c r="J125" t="s">
        <v>246</v>
      </c>
      <c r="K125" t="s">
        <v>269</v>
      </c>
      <c r="L125" t="s">
        <v>55</v>
      </c>
      <c r="M125" t="s">
        <v>264</v>
      </c>
      <c r="N125" t="s">
        <v>199</v>
      </c>
      <c r="O125" t="s">
        <v>237</v>
      </c>
      <c r="P125" t="s">
        <v>266</v>
      </c>
      <c r="Q125" t="s">
        <v>215</v>
      </c>
      <c r="R125" t="s">
        <v>216</v>
      </c>
      <c r="S125" t="s">
        <v>217</v>
      </c>
      <c r="T125" t="s">
        <v>39</v>
      </c>
    </row>
    <row r="126" spans="1:23">
      <c r="A126">
        <f t="array" ref="A126">COUNTIF(J126:XFD126,"1.*")</f>
        <v>2</v>
      </c>
      <c r="B126">
        <f t="array" ref="B126">COUNTIF(J126:XFD126,"2.*")</f>
        <v>0</v>
      </c>
      <c r="C126">
        <f t="array" ref="C126">COUNTIF(J126:XFD126,"3.*")</f>
        <v>1</v>
      </c>
      <c r="D126">
        <f t="array" ref="D126">COUNTIF(J126:XFD126,"4.*")</f>
        <v>0</v>
      </c>
      <c r="E126">
        <f t="array" ref="E126">COUNTIF(J126:XFD126,"5.*")</f>
        <v>0</v>
      </c>
      <c r="F126">
        <f t="shared" si="3"/>
        <v>3</v>
      </c>
      <c r="G126" t="s">
        <v>149</v>
      </c>
      <c r="H126" t="s">
        <v>262</v>
      </c>
      <c r="I126" t="s">
        <v>270</v>
      </c>
      <c r="J126" t="s">
        <v>269</v>
      </c>
      <c r="K126" t="s">
        <v>55</v>
      </c>
      <c r="L126" t="s">
        <v>237</v>
      </c>
    </row>
    <row r="127" spans="1:23">
      <c r="A127">
        <f t="array" ref="A127">COUNTIF(J127:XFD127,"1.*")</f>
        <v>0</v>
      </c>
      <c r="B127">
        <f t="array" ref="B127">COUNTIF(J127:XFD127,"2.*")</f>
        <v>0</v>
      </c>
      <c r="C127">
        <f t="array" ref="C127">COUNTIF(J127:XFD127,"3.*")</f>
        <v>3</v>
      </c>
      <c r="D127">
        <f t="array" ref="D127">COUNTIF(J127:XFD127,"4.*")</f>
        <v>0</v>
      </c>
      <c r="E127">
        <f t="array" ref="E127">COUNTIF(J127:XFD127,"5.*")</f>
        <v>0</v>
      </c>
      <c r="F127">
        <f t="shared" si="3"/>
        <v>3</v>
      </c>
      <c r="G127" t="s">
        <v>149</v>
      </c>
      <c r="H127" t="s">
        <v>262</v>
      </c>
      <c r="I127" t="s">
        <v>271</v>
      </c>
      <c r="J127" t="s">
        <v>215</v>
      </c>
      <c r="K127" t="s">
        <v>216</v>
      </c>
      <c r="L127" t="s">
        <v>217</v>
      </c>
    </row>
    <row r="128" spans="1:23">
      <c r="A128">
        <f t="array" ref="A128">COUNTIF(J128:XFD128,"1.*")</f>
        <v>0</v>
      </c>
      <c r="B128">
        <f t="array" ref="B128">COUNTIF(J128:XFD128,"2.*")</f>
        <v>0</v>
      </c>
      <c r="C128">
        <f t="array" ref="C128">COUNTIF(J128:XFD128,"3.*")</f>
        <v>0</v>
      </c>
      <c r="D128">
        <f t="array" ref="D128">COUNTIF(J128:XFD128,"4.*")</f>
        <v>0</v>
      </c>
      <c r="E128">
        <f t="array" ref="E128">COUNTIF(J128:XFD128,"5.*")</f>
        <v>1</v>
      </c>
      <c r="F128">
        <f t="shared" si="3"/>
        <v>1</v>
      </c>
      <c r="G128" t="s">
        <v>149</v>
      </c>
      <c r="H128" t="s">
        <v>262</v>
      </c>
      <c r="I128" t="s">
        <v>272</v>
      </c>
      <c r="J128" t="s">
        <v>39</v>
      </c>
    </row>
    <row r="129" spans="1:26">
      <c r="A129">
        <f t="array" ref="A129">COUNTIF(J129:XFD129,"1.*")</f>
        <v>0</v>
      </c>
      <c r="B129">
        <f t="array" ref="B129">COUNTIF(J129:XFD129,"2.*")</f>
        <v>0</v>
      </c>
      <c r="C129">
        <f t="array" ref="C129">COUNTIF(J129:XFD129,"3.*")</f>
        <v>1</v>
      </c>
      <c r="D129">
        <f t="array" ref="D129">COUNTIF(J129:XFD129,"4.*")</f>
        <v>0</v>
      </c>
      <c r="E129">
        <f t="array" ref="E129">COUNTIF(J129:XFD129,"5.*")</f>
        <v>0</v>
      </c>
      <c r="F129">
        <f t="shared" si="3"/>
        <v>1</v>
      </c>
      <c r="G129" t="s">
        <v>149</v>
      </c>
      <c r="H129" t="s">
        <v>262</v>
      </c>
      <c r="I129" t="s">
        <v>273</v>
      </c>
      <c r="J129" t="s">
        <v>217</v>
      </c>
    </row>
    <row r="130" spans="1:26">
      <c r="A130">
        <f t="array" ref="A130">COUNTIF(J130:XFD130,"1.*")</f>
        <v>4</v>
      </c>
      <c r="B130">
        <f t="array" ref="B130">COUNTIF(J130:XFD130,"2.*")</f>
        <v>1</v>
      </c>
      <c r="C130">
        <f t="array" ref="C130">COUNTIF(J130:XFD130,"3.*")</f>
        <v>4</v>
      </c>
      <c r="D130">
        <f t="array" ref="D130">COUNTIF(J130:XFD130,"4.*")</f>
        <v>3</v>
      </c>
      <c r="E130">
        <f t="array" ref="E130">COUNTIF(J130:XFD130,"5.*")</f>
        <v>2</v>
      </c>
      <c r="F130">
        <f t="shared" ref="F130:F161" si="4">COUNTIF(J130:XFD130,"*.*")</f>
        <v>14</v>
      </c>
      <c r="G130" t="s">
        <v>149</v>
      </c>
      <c r="H130" t="s">
        <v>262</v>
      </c>
      <c r="I130" t="s">
        <v>274</v>
      </c>
      <c r="J130" t="s">
        <v>160</v>
      </c>
      <c r="K130" t="s">
        <v>246</v>
      </c>
      <c r="L130" t="s">
        <v>55</v>
      </c>
      <c r="M130" t="s">
        <v>264</v>
      </c>
      <c r="N130" t="s">
        <v>117</v>
      </c>
      <c r="O130" t="s">
        <v>237</v>
      </c>
      <c r="P130" t="s">
        <v>266</v>
      </c>
      <c r="Q130" t="s">
        <v>216</v>
      </c>
      <c r="R130" t="s">
        <v>217</v>
      </c>
      <c r="S130" t="s">
        <v>248</v>
      </c>
      <c r="T130" t="s">
        <v>59</v>
      </c>
      <c r="U130" t="s">
        <v>257</v>
      </c>
      <c r="V130" t="s">
        <v>39</v>
      </c>
      <c r="W130" t="s">
        <v>209</v>
      </c>
    </row>
    <row r="131" spans="1:26">
      <c r="A131">
        <f t="array" ref="A131">COUNTIF(J131:XFD131,"1.*")</f>
        <v>0</v>
      </c>
      <c r="B131">
        <f t="array" ref="B131">COUNTIF(J131:XFD131,"2.*")</f>
        <v>1</v>
      </c>
      <c r="C131">
        <f t="array" ref="C131">COUNTIF(J131:XFD131,"3.*")</f>
        <v>0</v>
      </c>
      <c r="D131">
        <f t="array" ref="D131">COUNTIF(J131:XFD131,"4.*")</f>
        <v>0</v>
      </c>
      <c r="E131">
        <f t="array" ref="E131">COUNTIF(J131:XFD131,"5.*")</f>
        <v>2</v>
      </c>
      <c r="F131">
        <f t="shared" si="4"/>
        <v>3</v>
      </c>
      <c r="G131" t="s">
        <v>149</v>
      </c>
      <c r="H131" t="s">
        <v>275</v>
      </c>
      <c r="I131" t="s">
        <v>12653</v>
      </c>
      <c r="J131" t="s">
        <v>10</v>
      </c>
      <c r="K131" t="s">
        <v>99</v>
      </c>
      <c r="L131" t="s">
        <v>218</v>
      </c>
    </row>
    <row r="132" spans="1:26">
      <c r="A132">
        <f t="array" ref="A132">COUNTIF(J132:XFD132,"1.*")</f>
        <v>2</v>
      </c>
      <c r="B132">
        <f t="array" ref="B132">COUNTIF(J132:XFD132,"2.*")</f>
        <v>1</v>
      </c>
      <c r="C132">
        <f t="array" ref="C132">COUNTIF(J132:XFD132,"3.*")</f>
        <v>0</v>
      </c>
      <c r="D132">
        <f t="array" ref="D132">COUNTIF(J132:XFD132,"4.*")</f>
        <v>1</v>
      </c>
      <c r="E132">
        <f t="array" ref="E132">COUNTIF(J132:XFD132,"5.*")</f>
        <v>1</v>
      </c>
      <c r="F132">
        <f t="shared" si="4"/>
        <v>5</v>
      </c>
      <c r="G132" t="s">
        <v>12654</v>
      </c>
      <c r="H132" t="s">
        <v>8</v>
      </c>
      <c r="I132" t="s">
        <v>276</v>
      </c>
      <c r="J132" t="s">
        <v>207</v>
      </c>
      <c r="K132" t="s">
        <v>67</v>
      </c>
      <c r="L132" t="s">
        <v>258</v>
      </c>
      <c r="M132" t="s">
        <v>248</v>
      </c>
      <c r="N132" t="s">
        <v>14</v>
      </c>
    </row>
    <row r="133" spans="1:26">
      <c r="A133">
        <f t="array" ref="A133">COUNTIF(J133:XFD133,"1.*")</f>
        <v>1</v>
      </c>
      <c r="B133">
        <f t="array" ref="B133">COUNTIF(J133:XFD133,"2.*")</f>
        <v>1</v>
      </c>
      <c r="C133">
        <f t="array" ref="C133">COUNTIF(J133:XFD133,"3.*")</f>
        <v>0</v>
      </c>
      <c r="D133">
        <f t="array" ref="D133">COUNTIF(J133:XFD133,"4.*")</f>
        <v>1</v>
      </c>
      <c r="E133">
        <f t="array" ref="E133">COUNTIF(J133:XFD133,"5.*")</f>
        <v>0</v>
      </c>
      <c r="F133">
        <f t="shared" si="4"/>
        <v>3</v>
      </c>
      <c r="G133" t="s">
        <v>12654</v>
      </c>
      <c r="H133" t="s">
        <v>8</v>
      </c>
      <c r="I133" t="s">
        <v>277</v>
      </c>
      <c r="J133" t="s">
        <v>207</v>
      </c>
      <c r="K133" t="s">
        <v>121</v>
      </c>
      <c r="L133" t="s">
        <v>248</v>
      </c>
    </row>
    <row r="134" spans="1:26">
      <c r="A134">
        <f t="array" ref="A134">COUNTIF(J134:XFD134,"1.*")</f>
        <v>0</v>
      </c>
      <c r="B134">
        <f t="array" ref="B134">COUNTIF(J134:XFD134,"2.*")</f>
        <v>0</v>
      </c>
      <c r="C134">
        <f t="array" ref="C134">COUNTIF(J134:XFD134,"3.*")</f>
        <v>0</v>
      </c>
      <c r="D134">
        <f t="array" ref="D134">COUNTIF(J134:XFD134,"4.*")</f>
        <v>0</v>
      </c>
      <c r="E134">
        <f t="array" ref="E134">COUNTIF(J134:XFD134,"5.*")</f>
        <v>2</v>
      </c>
      <c r="F134">
        <f t="shared" si="4"/>
        <v>2</v>
      </c>
      <c r="G134" t="s">
        <v>12654</v>
      </c>
      <c r="H134" t="s">
        <v>8</v>
      </c>
      <c r="I134" t="s">
        <v>12655</v>
      </c>
      <c r="J134" t="s">
        <v>88</v>
      </c>
      <c r="K134" t="s">
        <v>218</v>
      </c>
    </row>
    <row r="135" spans="1:26">
      <c r="A135">
        <f t="array" ref="A135">COUNTIF(J135:XFD135,"1.*")</f>
        <v>1</v>
      </c>
      <c r="B135">
        <f t="array" ref="B135">COUNTIF(J135:XFD135,"2.*")</f>
        <v>0</v>
      </c>
      <c r="C135">
        <f t="array" ref="C135">COUNTIF(J135:XFD135,"3.*")</f>
        <v>0</v>
      </c>
      <c r="D135">
        <f t="array" ref="D135">COUNTIF(J135:XFD135,"4.*")</f>
        <v>1</v>
      </c>
      <c r="E135">
        <f t="array" ref="E135">COUNTIF(J135:XFD135,"5.*")</f>
        <v>0</v>
      </c>
      <c r="F135">
        <f t="shared" si="4"/>
        <v>2</v>
      </c>
      <c r="G135" t="s">
        <v>12654</v>
      </c>
      <c r="H135" t="s">
        <v>12656</v>
      </c>
      <c r="I135" t="s">
        <v>278</v>
      </c>
      <c r="J135" t="s">
        <v>31</v>
      </c>
      <c r="K135" t="s">
        <v>175</v>
      </c>
    </row>
    <row r="136" spans="1:26">
      <c r="A136">
        <f t="array" ref="A136">COUNTIF(J136:XFD136,"1.*")</f>
        <v>1</v>
      </c>
      <c r="B136">
        <f t="array" ref="B136">COUNTIF(J136:XFD136,"2.*")</f>
        <v>0</v>
      </c>
      <c r="C136">
        <f t="array" ref="C136">COUNTIF(J136:XFD136,"3.*")</f>
        <v>0</v>
      </c>
      <c r="D136">
        <f t="array" ref="D136">COUNTIF(J136:XFD136,"4.*")</f>
        <v>0</v>
      </c>
      <c r="E136">
        <f t="array" ref="E136">COUNTIF(J136:XFD136,"5.*")</f>
        <v>0</v>
      </c>
      <c r="F136">
        <f t="shared" si="4"/>
        <v>1</v>
      </c>
      <c r="G136" t="s">
        <v>12654</v>
      </c>
      <c r="H136" t="s">
        <v>12656</v>
      </c>
      <c r="I136" t="s">
        <v>279</v>
      </c>
      <c r="J136" t="s">
        <v>173</v>
      </c>
    </row>
    <row r="137" spans="1:26">
      <c r="A137">
        <f t="array" ref="A137">COUNTIF(J137:XFD137,"1.*")</f>
        <v>1</v>
      </c>
      <c r="B137">
        <f t="array" ref="B137">COUNTIF(J137:XFD137,"2.*")</f>
        <v>0</v>
      </c>
      <c r="C137">
        <f t="array" ref="C137">COUNTIF(J137:XFD137,"3.*")</f>
        <v>1</v>
      </c>
      <c r="D137">
        <f t="array" ref="D137">COUNTIF(J137:XFD137,"4.*")</f>
        <v>0</v>
      </c>
      <c r="E137">
        <f t="array" ref="E137">COUNTIF(J137:XFD137,"5.*")</f>
        <v>1</v>
      </c>
      <c r="F137">
        <f t="shared" si="4"/>
        <v>3</v>
      </c>
      <c r="G137" t="s">
        <v>12654</v>
      </c>
      <c r="H137" t="s">
        <v>280</v>
      </c>
      <c r="I137" t="s">
        <v>12657</v>
      </c>
      <c r="J137" t="s">
        <v>172</v>
      </c>
      <c r="K137" t="s">
        <v>28</v>
      </c>
      <c r="L137" t="s">
        <v>182</v>
      </c>
    </row>
    <row r="138" spans="1:26">
      <c r="A138">
        <f t="array" ref="A138">COUNTIF(J138:XFD138,"1.*")</f>
        <v>1</v>
      </c>
      <c r="B138">
        <f t="array" ref="B138">COUNTIF(J138:XFD138,"2.*")</f>
        <v>0</v>
      </c>
      <c r="C138">
        <f t="array" ref="C138">COUNTIF(J138:XFD138,"3.*")</f>
        <v>0</v>
      </c>
      <c r="D138">
        <f t="array" ref="D138">COUNTIF(J138:XFD138,"4.*")</f>
        <v>0</v>
      </c>
      <c r="E138">
        <f t="array" ref="E138">COUNTIF(J138:XFD138,"5.*")</f>
        <v>0</v>
      </c>
      <c r="F138">
        <f t="shared" si="4"/>
        <v>1</v>
      </c>
      <c r="G138" t="s">
        <v>12654</v>
      </c>
      <c r="H138" t="s">
        <v>280</v>
      </c>
      <c r="I138" t="s">
        <v>281</v>
      </c>
      <c r="J138" t="s">
        <v>282</v>
      </c>
    </row>
    <row r="139" spans="1:26">
      <c r="A139">
        <f t="array" ref="A139">COUNTIF(J139:XFD139,"1.*")</f>
        <v>2</v>
      </c>
      <c r="B139">
        <f t="array" ref="B139">COUNTIF(J139:XFD139,"2.*")</f>
        <v>0</v>
      </c>
      <c r="C139">
        <f t="array" ref="C139">COUNTIF(J139:XFD139,"3.*")</f>
        <v>0</v>
      </c>
      <c r="D139">
        <f t="array" ref="D139">COUNTIF(J139:XFD139,"4.*")</f>
        <v>0</v>
      </c>
      <c r="E139">
        <f t="array" ref="E139">COUNTIF(J139:XFD139,"5.*")</f>
        <v>0</v>
      </c>
      <c r="F139">
        <f t="shared" si="4"/>
        <v>2</v>
      </c>
      <c r="G139" t="s">
        <v>12654</v>
      </c>
      <c r="H139" t="s">
        <v>280</v>
      </c>
      <c r="I139" t="s">
        <v>12658</v>
      </c>
      <c r="J139" t="s">
        <v>30</v>
      </c>
      <c r="K139" t="s">
        <v>163</v>
      </c>
    </row>
    <row r="140" spans="1:26">
      <c r="A140">
        <f t="array" ref="A140">COUNTIF(J140:XFD140,"1.*")</f>
        <v>2</v>
      </c>
      <c r="B140">
        <f t="array" ref="B140">COUNTIF(J140:XFD140,"2.*")</f>
        <v>0</v>
      </c>
      <c r="C140">
        <f t="array" ref="C140">COUNTIF(J140:XFD140,"3.*")</f>
        <v>0</v>
      </c>
      <c r="D140">
        <f t="array" ref="D140">COUNTIF(J140:XFD140,"4.*")</f>
        <v>2</v>
      </c>
      <c r="E140">
        <f t="array" ref="E140">COUNTIF(J140:XFD140,"5.*")</f>
        <v>0</v>
      </c>
      <c r="F140">
        <f t="shared" si="4"/>
        <v>4</v>
      </c>
      <c r="G140" t="s">
        <v>12654</v>
      </c>
      <c r="H140" t="s">
        <v>280</v>
      </c>
      <c r="I140" t="s">
        <v>283</v>
      </c>
      <c r="J140" t="s">
        <v>207</v>
      </c>
      <c r="K140" t="s">
        <v>30</v>
      </c>
      <c r="L140" t="s">
        <v>37</v>
      </c>
      <c r="M140" t="s">
        <v>175</v>
      </c>
    </row>
    <row r="141" spans="1:26">
      <c r="A141">
        <f t="array" ref="A141">COUNTIF(J141:XFD141,"1.*")</f>
        <v>0</v>
      </c>
      <c r="B141">
        <f t="array" ref="B141">COUNTIF(J141:XFD141,"2.*")</f>
        <v>2</v>
      </c>
      <c r="C141">
        <f t="array" ref="C141">COUNTIF(J141:XFD141,"3.*")</f>
        <v>0</v>
      </c>
      <c r="D141">
        <f t="array" ref="D141">COUNTIF(J141:XFD141,"4.*")</f>
        <v>0</v>
      </c>
      <c r="E141">
        <f t="array" ref="E141">COUNTIF(J141:XFD141,"5.*")</f>
        <v>0</v>
      </c>
      <c r="F141">
        <f t="shared" si="4"/>
        <v>2</v>
      </c>
      <c r="G141" t="s">
        <v>12654</v>
      </c>
      <c r="H141" t="s">
        <v>284</v>
      </c>
      <c r="I141" t="s">
        <v>285</v>
      </c>
      <c r="J141" t="s">
        <v>68</v>
      </c>
      <c r="K141" t="s">
        <v>148</v>
      </c>
    </row>
    <row r="142" spans="1:26">
      <c r="A142">
        <f t="array" ref="A142">COUNTIF(J142:XFD142,"1.*")</f>
        <v>0</v>
      </c>
      <c r="B142">
        <f t="array" ref="B142">COUNTIF(J142:XFD142,"2.*")</f>
        <v>0</v>
      </c>
      <c r="C142">
        <f t="array" ref="C142">COUNTIF(J142:XFD142,"3.*")</f>
        <v>1</v>
      </c>
      <c r="D142">
        <f t="array" ref="D142">COUNTIF(J142:XFD142,"4.*")</f>
        <v>0</v>
      </c>
      <c r="E142">
        <f t="array" ref="E142">COUNTIF(J142:XFD142,"5.*")</f>
        <v>0</v>
      </c>
      <c r="F142">
        <f t="shared" si="4"/>
        <v>1</v>
      </c>
      <c r="G142" t="s">
        <v>12654</v>
      </c>
      <c r="H142" t="s">
        <v>284</v>
      </c>
      <c r="I142" t="s">
        <v>286</v>
      </c>
      <c r="J142" t="s">
        <v>135</v>
      </c>
    </row>
    <row r="143" spans="1:26">
      <c r="A143">
        <f t="array" ref="A143">COUNTIF(J143:XFD143,"1.*")</f>
        <v>1</v>
      </c>
      <c r="B143">
        <f t="array" ref="B143">COUNTIF(J143:XFD143,"2.*")</f>
        <v>0</v>
      </c>
      <c r="C143">
        <f t="array" ref="C143">COUNTIF(J143:XFD143,"3.*")</f>
        <v>0</v>
      </c>
      <c r="D143">
        <f t="array" ref="D143">COUNTIF(J143:XFD143,"4.*")</f>
        <v>0</v>
      </c>
      <c r="E143">
        <f t="array" ref="E143">COUNTIF(J143:XFD143,"5.*")</f>
        <v>1</v>
      </c>
      <c r="F143">
        <f t="shared" si="4"/>
        <v>2</v>
      </c>
      <c r="G143" t="s">
        <v>12654</v>
      </c>
      <c r="H143" t="s">
        <v>284</v>
      </c>
      <c r="I143" t="s">
        <v>12659</v>
      </c>
      <c r="J143" t="s">
        <v>163</v>
      </c>
      <c r="K143" t="s">
        <v>99</v>
      </c>
    </row>
    <row r="144" spans="1:26">
      <c r="A144">
        <f t="array" ref="A144">COUNTIF(J144:XFD144,"1.*")</f>
        <v>6</v>
      </c>
      <c r="B144">
        <f t="array" ref="B144">COUNTIF(J144:XFD144,"2.*")</f>
        <v>2</v>
      </c>
      <c r="C144">
        <f t="array" ref="C144">COUNTIF(J144:XFD144,"3.*")</f>
        <v>4</v>
      </c>
      <c r="D144">
        <f t="array" ref="D144">COUNTIF(J144:XFD144,"4.*")</f>
        <v>3</v>
      </c>
      <c r="E144">
        <f t="array" ref="E144">COUNTIF(J144:XFD144,"5.*")</f>
        <v>2</v>
      </c>
      <c r="F144">
        <f t="shared" si="4"/>
        <v>17</v>
      </c>
      <c r="G144" t="s">
        <v>12654</v>
      </c>
      <c r="H144" t="s">
        <v>284</v>
      </c>
      <c r="I144" t="s">
        <v>287</v>
      </c>
      <c r="J144" t="s">
        <v>206</v>
      </c>
      <c r="K144" t="s">
        <v>288</v>
      </c>
      <c r="L144" t="s">
        <v>30</v>
      </c>
      <c r="M144" t="s">
        <v>172</v>
      </c>
      <c r="N144" t="s">
        <v>77</v>
      </c>
      <c r="O144" t="s">
        <v>46</v>
      </c>
      <c r="P144" t="s">
        <v>110</v>
      </c>
      <c r="Q144" t="s">
        <v>95</v>
      </c>
      <c r="R144" t="s">
        <v>289</v>
      </c>
      <c r="S144" t="s">
        <v>102</v>
      </c>
      <c r="T144" t="s">
        <v>212</v>
      </c>
      <c r="U144" t="s">
        <v>49</v>
      </c>
      <c r="V144" t="s">
        <v>123</v>
      </c>
      <c r="W144" t="s">
        <v>35</v>
      </c>
      <c r="X144" t="s">
        <v>104</v>
      </c>
      <c r="Y144" t="s">
        <v>22</v>
      </c>
      <c r="Z144" t="s">
        <v>38</v>
      </c>
    </row>
    <row r="145" spans="1:26">
      <c r="A145">
        <f t="array" ref="A145">COUNTIF(J145:XFD145,"1.*")</f>
        <v>4</v>
      </c>
      <c r="B145">
        <f t="array" ref="B145">COUNTIF(J145:XFD145,"2.*")</f>
        <v>0</v>
      </c>
      <c r="C145">
        <f t="array" ref="C145">COUNTIF(J145:XFD145,"3.*")</f>
        <v>1</v>
      </c>
      <c r="D145">
        <f t="array" ref="D145">COUNTIF(J145:XFD145,"4.*")</f>
        <v>3</v>
      </c>
      <c r="E145">
        <f t="array" ref="E145">COUNTIF(J145:XFD145,"5.*")</f>
        <v>1</v>
      </c>
      <c r="F145">
        <f t="shared" si="4"/>
        <v>9</v>
      </c>
      <c r="G145" t="s">
        <v>12654</v>
      </c>
      <c r="H145" t="s">
        <v>284</v>
      </c>
      <c r="I145" t="s">
        <v>12660</v>
      </c>
      <c r="J145" t="s">
        <v>206</v>
      </c>
      <c r="K145" t="s">
        <v>288</v>
      </c>
      <c r="L145" t="s">
        <v>31</v>
      </c>
      <c r="M145" t="s">
        <v>172</v>
      </c>
      <c r="N145" t="s">
        <v>289</v>
      </c>
      <c r="O145" t="s">
        <v>123</v>
      </c>
      <c r="P145" t="s">
        <v>35</v>
      </c>
      <c r="Q145" t="s">
        <v>103</v>
      </c>
      <c r="R145" t="s">
        <v>209</v>
      </c>
    </row>
    <row r="146" spans="1:26">
      <c r="A146">
        <f t="array" ref="A146">COUNTIF(J146:XFD146,"1.*")</f>
        <v>0</v>
      </c>
      <c r="B146">
        <f t="array" ref="B146">COUNTIF(J146:XFD146,"2.*")</f>
        <v>0</v>
      </c>
      <c r="C146">
        <f t="array" ref="C146">COUNTIF(J146:XFD146,"3.*")</f>
        <v>1</v>
      </c>
      <c r="D146">
        <f t="array" ref="D146">COUNTIF(J146:XFD146,"4.*")</f>
        <v>0</v>
      </c>
      <c r="E146">
        <f t="array" ref="E146">COUNTIF(J146:XFD146,"5.*")</f>
        <v>0</v>
      </c>
      <c r="F146">
        <f t="shared" si="4"/>
        <v>1</v>
      </c>
      <c r="G146" t="s">
        <v>12654</v>
      </c>
      <c r="H146" t="s">
        <v>284</v>
      </c>
      <c r="I146" t="s">
        <v>290</v>
      </c>
      <c r="J146" t="s">
        <v>291</v>
      </c>
    </row>
    <row r="147" spans="1:26">
      <c r="A147">
        <f t="array" ref="A147">COUNTIF(J147:XFD147,"1.*")</f>
        <v>2</v>
      </c>
      <c r="B147">
        <f t="array" ref="B147">COUNTIF(J147:XFD147,"2.*")</f>
        <v>1</v>
      </c>
      <c r="C147">
        <f t="array" ref="C147">COUNTIF(J147:XFD147,"3.*")</f>
        <v>0</v>
      </c>
      <c r="D147">
        <f t="array" ref="D147">COUNTIF(J147:XFD147,"4.*")</f>
        <v>0</v>
      </c>
      <c r="E147">
        <f t="array" ref="E147">COUNTIF(J147:XFD147,"5.*")</f>
        <v>1</v>
      </c>
      <c r="F147">
        <f t="shared" si="4"/>
        <v>4</v>
      </c>
      <c r="G147" t="s">
        <v>12654</v>
      </c>
      <c r="H147" t="s">
        <v>284</v>
      </c>
      <c r="I147" t="s">
        <v>12661</v>
      </c>
      <c r="J147" t="s">
        <v>288</v>
      </c>
      <c r="K147" t="s">
        <v>162</v>
      </c>
      <c r="L147" t="s">
        <v>68</v>
      </c>
      <c r="M147" t="s">
        <v>227</v>
      </c>
    </row>
    <row r="148" spans="1:26">
      <c r="A148">
        <f t="array" ref="A148">COUNTIF(J148:XFD148,"1.*")</f>
        <v>1</v>
      </c>
      <c r="B148">
        <f t="array" ref="B148">COUNTIF(J148:XFD148,"2.*")</f>
        <v>1</v>
      </c>
      <c r="C148">
        <f t="array" ref="C148">COUNTIF(J148:XFD148,"3.*")</f>
        <v>1</v>
      </c>
      <c r="D148">
        <f t="array" ref="D148">COUNTIF(J148:XFD148,"4.*")</f>
        <v>0</v>
      </c>
      <c r="E148">
        <f t="array" ref="E148">COUNTIF(J148:XFD148,"5.*")</f>
        <v>1</v>
      </c>
      <c r="F148">
        <f t="shared" si="4"/>
        <v>4</v>
      </c>
      <c r="G148" t="s">
        <v>12654</v>
      </c>
      <c r="H148" t="s">
        <v>284</v>
      </c>
      <c r="I148" t="s">
        <v>292</v>
      </c>
      <c r="J148" t="s">
        <v>293</v>
      </c>
      <c r="K148" t="s">
        <v>20</v>
      </c>
      <c r="L148" t="s">
        <v>250</v>
      </c>
      <c r="M148" t="s">
        <v>88</v>
      </c>
    </row>
    <row r="149" spans="1:26">
      <c r="A149">
        <f t="array" ref="A149">COUNTIF(J149:XFD149,"1.*")</f>
        <v>0</v>
      </c>
      <c r="B149">
        <f t="array" ref="B149">COUNTIF(J149:XFD149,"2.*")</f>
        <v>0</v>
      </c>
      <c r="C149">
        <f t="array" ref="C149">COUNTIF(J149:XFD149,"3.*")</f>
        <v>0</v>
      </c>
      <c r="D149">
        <f t="array" ref="D149">COUNTIF(J149:XFD149,"4.*")</f>
        <v>2</v>
      </c>
      <c r="E149">
        <f t="array" ref="E149">COUNTIF(J149:XFD149,"5.*")</f>
        <v>0</v>
      </c>
      <c r="F149">
        <f t="shared" si="4"/>
        <v>2</v>
      </c>
      <c r="G149" t="s">
        <v>12654</v>
      </c>
      <c r="H149" t="s">
        <v>284</v>
      </c>
      <c r="I149" t="s">
        <v>294</v>
      </c>
      <c r="J149" t="s">
        <v>138</v>
      </c>
      <c r="K149" t="s">
        <v>124</v>
      </c>
    </row>
    <row r="150" spans="1:26">
      <c r="A150">
        <f t="array" ref="A150">COUNTIF(J150:XFD150,"1.*")</f>
        <v>3</v>
      </c>
      <c r="B150">
        <f t="array" ref="B150">COUNTIF(J150:XFD150,"2.*")</f>
        <v>2</v>
      </c>
      <c r="C150">
        <f t="array" ref="C150">COUNTIF(J150:XFD150,"3.*")</f>
        <v>2</v>
      </c>
      <c r="D150">
        <f t="array" ref="D150">COUNTIF(J150:XFD150,"4.*")</f>
        <v>2</v>
      </c>
      <c r="E150">
        <f t="array" ref="E150">COUNTIF(J150:XFD150,"5.*")</f>
        <v>1</v>
      </c>
      <c r="F150">
        <f t="shared" si="4"/>
        <v>10</v>
      </c>
      <c r="G150" t="s">
        <v>12654</v>
      </c>
      <c r="H150" t="s">
        <v>284</v>
      </c>
      <c r="I150" t="s">
        <v>12662</v>
      </c>
      <c r="J150" t="s">
        <v>269</v>
      </c>
      <c r="K150" t="s">
        <v>264</v>
      </c>
      <c r="L150" t="s">
        <v>214</v>
      </c>
      <c r="M150" t="s">
        <v>148</v>
      </c>
      <c r="N150" t="s">
        <v>95</v>
      </c>
      <c r="O150" t="s">
        <v>135</v>
      </c>
      <c r="P150" t="s">
        <v>212</v>
      </c>
      <c r="Q150" t="s">
        <v>295</v>
      </c>
      <c r="R150" t="s">
        <v>87</v>
      </c>
      <c r="S150" t="s">
        <v>91</v>
      </c>
    </row>
    <row r="151" spans="1:26">
      <c r="A151">
        <f t="array" ref="A151">COUNTIF(J151:XFD151,"1.*")</f>
        <v>0</v>
      </c>
      <c r="B151">
        <f t="array" ref="B151">COUNTIF(J151:XFD151,"2.*")</f>
        <v>0</v>
      </c>
      <c r="C151">
        <f t="array" ref="C151">COUNTIF(J151:XFD151,"3.*")</f>
        <v>0</v>
      </c>
      <c r="D151">
        <f t="array" ref="D151">COUNTIF(J151:XFD151,"4.*")</f>
        <v>2</v>
      </c>
      <c r="E151">
        <f t="array" ref="E151">COUNTIF(J151:XFD151,"5.*")</f>
        <v>1</v>
      </c>
      <c r="F151">
        <f t="shared" si="4"/>
        <v>3</v>
      </c>
      <c r="G151" t="s">
        <v>12654</v>
      </c>
      <c r="H151" t="s">
        <v>284</v>
      </c>
      <c r="I151" t="s">
        <v>296</v>
      </c>
      <c r="J151" t="s">
        <v>123</v>
      </c>
      <c r="K151" t="s">
        <v>35</v>
      </c>
      <c r="L151" t="s">
        <v>38</v>
      </c>
    </row>
    <row r="152" spans="1:26">
      <c r="A152">
        <f t="array" ref="A152">COUNTIF(J152:XFD152,"1.*")</f>
        <v>1</v>
      </c>
      <c r="B152">
        <f t="array" ref="B152">COUNTIF(J152:XFD152,"2.*")</f>
        <v>1</v>
      </c>
      <c r="C152">
        <f t="array" ref="C152">COUNTIF(J152:XFD152,"3.*")</f>
        <v>0</v>
      </c>
      <c r="D152">
        <f t="array" ref="D152">COUNTIF(J152:XFD152,"4.*")</f>
        <v>0</v>
      </c>
      <c r="E152">
        <f t="array" ref="E152">COUNTIF(J152:XFD152,"5.*")</f>
        <v>0</v>
      </c>
      <c r="F152">
        <f t="shared" si="4"/>
        <v>2</v>
      </c>
      <c r="G152" t="s">
        <v>12654</v>
      </c>
      <c r="H152" t="s">
        <v>284</v>
      </c>
      <c r="I152" t="s">
        <v>12663</v>
      </c>
      <c r="J152" t="s">
        <v>96</v>
      </c>
      <c r="K152" t="s">
        <v>108</v>
      </c>
    </row>
    <row r="153" spans="1:26">
      <c r="A153">
        <f t="array" ref="A153">COUNTIF(J153:XFD153,"1.*")</f>
        <v>0</v>
      </c>
      <c r="B153">
        <f t="array" ref="B153">COUNTIF(J153:XFD153,"2.*")</f>
        <v>1</v>
      </c>
      <c r="C153">
        <f t="array" ref="C153">COUNTIF(J153:XFD153,"3.*")</f>
        <v>0</v>
      </c>
      <c r="D153">
        <f t="array" ref="D153">COUNTIF(J153:XFD153,"4.*")</f>
        <v>0</v>
      </c>
      <c r="E153">
        <f t="array" ref="E153">COUNTIF(J153:XFD153,"5.*")</f>
        <v>1</v>
      </c>
      <c r="F153">
        <f t="shared" si="4"/>
        <v>2</v>
      </c>
      <c r="G153" t="s">
        <v>12654</v>
      </c>
      <c r="H153" t="s">
        <v>284</v>
      </c>
      <c r="I153" t="s">
        <v>12664</v>
      </c>
      <c r="J153" t="s">
        <v>228</v>
      </c>
      <c r="K153" t="s">
        <v>99</v>
      </c>
    </row>
    <row r="154" spans="1:26">
      <c r="A154">
        <f t="array" ref="A154">COUNTIF(J154:XFD154,"1.*")</f>
        <v>8</v>
      </c>
      <c r="B154">
        <f t="array" ref="B154">COUNTIF(J154:XFD154,"2.*")</f>
        <v>1</v>
      </c>
      <c r="C154">
        <f t="array" ref="C154">COUNTIF(J154:XFD154,"3.*")</f>
        <v>0</v>
      </c>
      <c r="D154">
        <f t="array" ref="D154">COUNTIF(J154:XFD154,"4.*")</f>
        <v>2</v>
      </c>
      <c r="E154">
        <f t="array" ref="E154">COUNTIF(J154:XFD154,"5.*")</f>
        <v>6</v>
      </c>
      <c r="F154">
        <f t="shared" si="4"/>
        <v>17</v>
      </c>
      <c r="G154" t="s">
        <v>12654</v>
      </c>
      <c r="H154" t="s">
        <v>297</v>
      </c>
      <c r="I154" t="s">
        <v>298</v>
      </c>
      <c r="J154" t="s">
        <v>206</v>
      </c>
      <c r="K154" t="s">
        <v>67</v>
      </c>
      <c r="L154" t="s">
        <v>96</v>
      </c>
      <c r="M154" t="s">
        <v>62</v>
      </c>
      <c r="N154" t="s">
        <v>139</v>
      </c>
      <c r="O154" t="s">
        <v>293</v>
      </c>
      <c r="P154" t="s">
        <v>84</v>
      </c>
      <c r="Q154" t="s">
        <v>107</v>
      </c>
      <c r="R154" t="s">
        <v>33</v>
      </c>
      <c r="S154" t="s">
        <v>123</v>
      </c>
      <c r="T154" t="s">
        <v>50</v>
      </c>
      <c r="U154" t="s">
        <v>22</v>
      </c>
      <c r="V154" t="s">
        <v>91</v>
      </c>
      <c r="W154" t="s">
        <v>39</v>
      </c>
      <c r="X154" t="s">
        <v>88</v>
      </c>
      <c r="Y154" t="s">
        <v>218</v>
      </c>
      <c r="Z154" t="s">
        <v>195</v>
      </c>
    </row>
    <row r="155" spans="1:26">
      <c r="A155">
        <f t="array" ref="A155">COUNTIF(J155:XFD155,"1.*")</f>
        <v>0</v>
      </c>
      <c r="B155">
        <f t="array" ref="B155">COUNTIF(J155:XFD155,"2.*")</f>
        <v>0</v>
      </c>
      <c r="C155">
        <f t="array" ref="C155">COUNTIF(J155:XFD155,"3.*")</f>
        <v>2</v>
      </c>
      <c r="D155">
        <f t="array" ref="D155">COUNTIF(J155:XFD155,"4.*")</f>
        <v>5</v>
      </c>
      <c r="E155">
        <f t="array" ref="E155">COUNTIF(J155:XFD155,"5.*")</f>
        <v>1</v>
      </c>
      <c r="F155">
        <f t="shared" si="4"/>
        <v>8</v>
      </c>
      <c r="G155" t="s">
        <v>12654</v>
      </c>
      <c r="H155" t="s">
        <v>297</v>
      </c>
      <c r="I155" t="s">
        <v>299</v>
      </c>
      <c r="J155" t="s">
        <v>52</v>
      </c>
      <c r="K155" t="s">
        <v>193</v>
      </c>
      <c r="L155" t="s">
        <v>238</v>
      </c>
      <c r="M155" t="s">
        <v>50</v>
      </c>
      <c r="N155" t="s">
        <v>257</v>
      </c>
      <c r="O155" t="s">
        <v>194</v>
      </c>
      <c r="P155" t="s">
        <v>53</v>
      </c>
      <c r="Q155" t="s">
        <v>91</v>
      </c>
    </row>
    <row r="156" spans="1:26">
      <c r="A156">
        <f t="array" ref="A156">COUNTIF(J156:XFD156,"1.*")</f>
        <v>1</v>
      </c>
      <c r="B156">
        <f t="array" ref="B156">COUNTIF(J156:XFD156,"2.*")</f>
        <v>1</v>
      </c>
      <c r="C156">
        <f t="array" ref="C156">COUNTIF(J156:XFD156,"3.*")</f>
        <v>0</v>
      </c>
      <c r="D156">
        <f t="array" ref="D156">COUNTIF(J156:XFD156,"4.*")</f>
        <v>0</v>
      </c>
      <c r="E156">
        <f t="array" ref="E156">COUNTIF(J156:XFD156,"5.*")</f>
        <v>0</v>
      </c>
      <c r="F156">
        <f t="shared" si="4"/>
        <v>2</v>
      </c>
      <c r="G156" t="s">
        <v>12654</v>
      </c>
      <c r="H156" t="s">
        <v>297</v>
      </c>
      <c r="I156" t="s">
        <v>300</v>
      </c>
      <c r="J156" t="s">
        <v>96</v>
      </c>
      <c r="K156" t="s">
        <v>73</v>
      </c>
    </row>
    <row r="157" spans="1:26">
      <c r="A157">
        <f t="array" ref="A157">COUNTIF(J157:XFD157,"1.*")</f>
        <v>0</v>
      </c>
      <c r="B157">
        <f t="array" ref="B157">COUNTIF(J157:XFD157,"2.*")</f>
        <v>0</v>
      </c>
      <c r="C157">
        <f t="array" ref="C157">COUNTIF(J157:XFD157,"3.*")</f>
        <v>0</v>
      </c>
      <c r="D157">
        <f t="array" ref="D157">COUNTIF(J157:XFD157,"4.*")</f>
        <v>0</v>
      </c>
      <c r="E157">
        <f t="array" ref="E157">COUNTIF(J157:XFD157,"5.*")</f>
        <v>1</v>
      </c>
      <c r="F157">
        <f t="shared" si="4"/>
        <v>1</v>
      </c>
      <c r="G157" t="s">
        <v>12654</v>
      </c>
      <c r="H157" t="s">
        <v>297</v>
      </c>
      <c r="I157" t="s">
        <v>301</v>
      </c>
      <c r="J157" t="s">
        <v>22</v>
      </c>
    </row>
    <row r="158" spans="1:26">
      <c r="A158">
        <f t="array" ref="A158">COUNTIF(J158:XFD158,"1.*")</f>
        <v>2</v>
      </c>
      <c r="B158">
        <f t="array" ref="B158">COUNTIF(J158:XFD158,"2.*")</f>
        <v>3</v>
      </c>
      <c r="C158">
        <f t="array" ref="C158">COUNTIF(J158:XFD158,"3.*")</f>
        <v>0</v>
      </c>
      <c r="D158">
        <f t="array" ref="D158">COUNTIF(J158:XFD158,"4.*")</f>
        <v>0</v>
      </c>
      <c r="E158">
        <f t="array" ref="E158">COUNTIF(J158:XFD158,"5.*")</f>
        <v>0</v>
      </c>
      <c r="F158">
        <f t="shared" si="4"/>
        <v>5</v>
      </c>
      <c r="G158" t="s">
        <v>12654</v>
      </c>
      <c r="H158" t="s">
        <v>297</v>
      </c>
      <c r="I158" t="s">
        <v>302</v>
      </c>
      <c r="J158" t="s">
        <v>96</v>
      </c>
      <c r="K158" t="s">
        <v>84</v>
      </c>
      <c r="L158" t="s">
        <v>19</v>
      </c>
      <c r="M158" t="s">
        <v>303</v>
      </c>
      <c r="N158" t="s">
        <v>11</v>
      </c>
    </row>
    <row r="159" spans="1:26">
      <c r="A159">
        <f t="array" ref="A159">COUNTIF(J159:XFD159,"1.*")</f>
        <v>2</v>
      </c>
      <c r="B159">
        <f t="array" ref="B159">COUNTIF(J159:XFD159,"2.*")</f>
        <v>0</v>
      </c>
      <c r="C159">
        <f t="array" ref="C159">COUNTIF(J159:XFD159,"3.*")</f>
        <v>0</v>
      </c>
      <c r="D159">
        <f t="array" ref="D159">COUNTIF(J159:XFD159,"4.*")</f>
        <v>0</v>
      </c>
      <c r="E159">
        <f t="array" ref="E159">COUNTIF(J159:XFD159,"5.*")</f>
        <v>0</v>
      </c>
      <c r="F159">
        <f t="shared" si="4"/>
        <v>2</v>
      </c>
      <c r="G159" t="s">
        <v>12654</v>
      </c>
      <c r="H159" t="s">
        <v>297</v>
      </c>
      <c r="I159" t="s">
        <v>12665</v>
      </c>
      <c r="J159" t="s">
        <v>67</v>
      </c>
      <c r="K159" t="s">
        <v>96</v>
      </c>
    </row>
    <row r="160" spans="1:26">
      <c r="A160">
        <f t="array" ref="A160">COUNTIF(J160:XFD160,"1.*")</f>
        <v>0</v>
      </c>
      <c r="B160">
        <f t="array" ref="B160">COUNTIF(J160:XFD160,"2.*")</f>
        <v>0</v>
      </c>
      <c r="C160">
        <f t="array" ref="C160">COUNTIF(J160:XFD160,"3.*")</f>
        <v>1</v>
      </c>
      <c r="D160">
        <f t="array" ref="D160">COUNTIF(J160:XFD160,"4.*")</f>
        <v>0</v>
      </c>
      <c r="E160">
        <f t="array" ref="E160">COUNTIF(J160:XFD160,"5.*")</f>
        <v>4</v>
      </c>
      <c r="F160">
        <f t="shared" si="4"/>
        <v>5</v>
      </c>
      <c r="G160" t="s">
        <v>12654</v>
      </c>
      <c r="H160" t="s">
        <v>297</v>
      </c>
      <c r="I160" t="s">
        <v>304</v>
      </c>
      <c r="J160" t="s">
        <v>49</v>
      </c>
      <c r="K160" t="s">
        <v>22</v>
      </c>
      <c r="L160" t="s">
        <v>38</v>
      </c>
      <c r="M160" t="s">
        <v>39</v>
      </c>
      <c r="N160" t="s">
        <v>218</v>
      </c>
    </row>
    <row r="161" spans="1:21" ht="15" customHeight="1">
      <c r="A161">
        <f t="array" ref="A161">COUNTIF(J161:XFD161,"1.*")</f>
        <v>0</v>
      </c>
      <c r="B161">
        <f t="array" ref="B161">COUNTIF(J161:XFD161,"2.*")</f>
        <v>1</v>
      </c>
      <c r="C161">
        <f t="array" ref="C161">COUNTIF(J161:XFD161,"3.*")</f>
        <v>0</v>
      </c>
      <c r="D161">
        <f t="array" ref="D161">COUNTIF(J161:XFD161,"4.*")</f>
        <v>0</v>
      </c>
      <c r="E161">
        <f t="array" ref="E161">COUNTIF(J161:XFD161,"5.*")</f>
        <v>0</v>
      </c>
      <c r="F161">
        <f t="shared" si="4"/>
        <v>1</v>
      </c>
      <c r="G161" t="s">
        <v>12654</v>
      </c>
      <c r="H161" t="s">
        <v>297</v>
      </c>
      <c r="I161" t="s">
        <v>305</v>
      </c>
      <c r="J161" t="s">
        <v>221</v>
      </c>
    </row>
    <row r="162" spans="1:21">
      <c r="A162">
        <f t="array" ref="A162">COUNTIF(J162:XFD162,"1.*")</f>
        <v>2</v>
      </c>
      <c r="B162">
        <f t="array" ref="B162">COUNTIF(J162:XFD162,"2.*")</f>
        <v>2</v>
      </c>
      <c r="C162">
        <f t="array" ref="C162">COUNTIF(J162:XFD162,"3.*")</f>
        <v>0</v>
      </c>
      <c r="D162">
        <f t="array" ref="D162">COUNTIF(J162:XFD162,"4.*")</f>
        <v>2</v>
      </c>
      <c r="E162">
        <f t="array" ref="E162">COUNTIF(J162:XFD162,"5.*")</f>
        <v>0</v>
      </c>
      <c r="F162">
        <f t="shared" ref="F162:F181" si="5">COUNTIF(J162:XFD162,"*.*")</f>
        <v>6</v>
      </c>
      <c r="G162" t="s">
        <v>12654</v>
      </c>
      <c r="H162" t="s">
        <v>297</v>
      </c>
      <c r="I162" t="s">
        <v>306</v>
      </c>
      <c r="J162" t="s">
        <v>96</v>
      </c>
      <c r="K162" t="s">
        <v>214</v>
      </c>
      <c r="L162" t="s">
        <v>68</v>
      </c>
      <c r="M162" t="s">
        <v>95</v>
      </c>
      <c r="N162" t="s">
        <v>295</v>
      </c>
      <c r="O162" t="s">
        <v>87</v>
      </c>
    </row>
    <row r="163" spans="1:21">
      <c r="A163">
        <f t="array" ref="A163">COUNTIF(J163:XFD163,"1.*")</f>
        <v>1</v>
      </c>
      <c r="B163">
        <f t="array" ref="B163">COUNTIF(J163:XFD163,"2.*")</f>
        <v>1</v>
      </c>
      <c r="C163">
        <f t="array" ref="C163">COUNTIF(J163:XFD163,"3.*")</f>
        <v>0</v>
      </c>
      <c r="D163">
        <f t="array" ref="D163">COUNTIF(J163:XFD163,"4.*")</f>
        <v>0</v>
      </c>
      <c r="E163">
        <f t="array" ref="E163">COUNTIF(J163:XFD163,"5.*")</f>
        <v>0</v>
      </c>
      <c r="F163">
        <f t="shared" si="5"/>
        <v>2</v>
      </c>
      <c r="G163" t="s">
        <v>12654</v>
      </c>
      <c r="H163" t="s">
        <v>297</v>
      </c>
      <c r="I163" t="s">
        <v>12666</v>
      </c>
      <c r="J163" t="s">
        <v>46</v>
      </c>
      <c r="K163" t="s">
        <v>68</v>
      </c>
    </row>
    <row r="164" spans="1:21">
      <c r="A164">
        <f t="array" ref="A164">COUNTIF(J164:XFD164,"1.*")</f>
        <v>4</v>
      </c>
      <c r="B164">
        <f t="array" ref="B164">COUNTIF(J164:XFD164,"2.*")</f>
        <v>0</v>
      </c>
      <c r="C164">
        <f t="array" ref="C164">COUNTIF(J164:XFD164,"3.*")</f>
        <v>0</v>
      </c>
      <c r="D164">
        <f t="array" ref="D164">COUNTIF(J164:XFD164,"4.*")</f>
        <v>1</v>
      </c>
      <c r="E164">
        <f t="array" ref="E164">COUNTIF(J164:XFD164,"5.*")</f>
        <v>0</v>
      </c>
      <c r="F164">
        <f t="shared" si="5"/>
        <v>5</v>
      </c>
      <c r="G164" t="s">
        <v>12654</v>
      </c>
      <c r="H164" t="s">
        <v>297</v>
      </c>
      <c r="I164" t="s">
        <v>307</v>
      </c>
      <c r="J164" t="s">
        <v>67</v>
      </c>
      <c r="K164" t="s">
        <v>62</v>
      </c>
      <c r="L164" t="s">
        <v>17</v>
      </c>
      <c r="M164" t="s">
        <v>84</v>
      </c>
      <c r="N164" t="s">
        <v>158</v>
      </c>
    </row>
    <row r="165" spans="1:21">
      <c r="A165">
        <f t="array" ref="A165">COUNTIF(J165:XFD165,"1.*")</f>
        <v>1</v>
      </c>
      <c r="B165">
        <f t="array" ref="B165">COUNTIF(J165:XFD165,"2.*")</f>
        <v>0</v>
      </c>
      <c r="C165">
        <f t="array" ref="C165">COUNTIF(J165:XFD165,"3.*")</f>
        <v>0</v>
      </c>
      <c r="D165">
        <f t="array" ref="D165">COUNTIF(J165:XFD165,"4.*")</f>
        <v>0</v>
      </c>
      <c r="E165">
        <f t="array" ref="E165">COUNTIF(J165:XFD165,"5.*")</f>
        <v>0</v>
      </c>
      <c r="F165">
        <f t="shared" si="5"/>
        <v>1</v>
      </c>
      <c r="G165" t="s">
        <v>12654</v>
      </c>
      <c r="H165" t="s">
        <v>297</v>
      </c>
      <c r="I165" t="s">
        <v>308</v>
      </c>
      <c r="J165" t="s">
        <v>46</v>
      </c>
    </row>
    <row r="166" spans="1:21">
      <c r="A166">
        <f t="array" ref="A166">COUNTIF(J166:XFD166,"1.*")</f>
        <v>0</v>
      </c>
      <c r="B166">
        <f t="array" ref="B166">COUNTIF(J166:XFD166,"2.*")</f>
        <v>0</v>
      </c>
      <c r="C166">
        <f t="array" ref="C166">COUNTIF(J166:XFD166,"3.*")</f>
        <v>0</v>
      </c>
      <c r="D166">
        <f t="array" ref="D166">COUNTIF(J166:XFD166,"4.*")</f>
        <v>3</v>
      </c>
      <c r="E166">
        <f t="array" ref="E166">COUNTIF(J166:XFD166,"5.*")</f>
        <v>1</v>
      </c>
      <c r="F166">
        <f t="shared" si="5"/>
        <v>4</v>
      </c>
      <c r="G166" t="s">
        <v>12654</v>
      </c>
      <c r="H166" t="s">
        <v>297</v>
      </c>
      <c r="I166" t="s">
        <v>12667</v>
      </c>
      <c r="J166" t="s">
        <v>238</v>
      </c>
      <c r="K166" t="s">
        <v>36</v>
      </c>
      <c r="L166" t="s">
        <v>104</v>
      </c>
      <c r="M166" t="s">
        <v>99</v>
      </c>
    </row>
    <row r="167" spans="1:21">
      <c r="A167">
        <f t="array" ref="A167">COUNTIF(J167:XFD167,"1.*")</f>
        <v>1</v>
      </c>
      <c r="B167">
        <f t="array" ref="B167">COUNTIF(J167:XFD167,"2.*")</f>
        <v>0</v>
      </c>
      <c r="C167">
        <f t="array" ref="C167">COUNTIF(J167:XFD167,"3.*")</f>
        <v>0</v>
      </c>
      <c r="D167">
        <f t="array" ref="D167">COUNTIF(J167:XFD167,"4.*")</f>
        <v>0</v>
      </c>
      <c r="E167">
        <f t="array" ref="E167">COUNTIF(J167:XFD167,"5.*")</f>
        <v>1</v>
      </c>
      <c r="F167">
        <f t="shared" si="5"/>
        <v>2</v>
      </c>
      <c r="G167" t="s">
        <v>12654</v>
      </c>
      <c r="H167" t="s">
        <v>297</v>
      </c>
      <c r="I167" t="s">
        <v>12668</v>
      </c>
      <c r="J167" t="s">
        <v>84</v>
      </c>
      <c r="K167" t="s">
        <v>88</v>
      </c>
    </row>
    <row r="168" spans="1:21">
      <c r="A168">
        <f t="array" ref="A168">COUNTIF(J168:XFD168,"1.*")</f>
        <v>0</v>
      </c>
      <c r="B168">
        <f t="array" ref="B168">COUNTIF(J168:XFD168,"2.*")</f>
        <v>0</v>
      </c>
      <c r="C168">
        <f t="array" ref="C168">COUNTIF(J168:XFD168,"3.*")</f>
        <v>2</v>
      </c>
      <c r="D168">
        <f t="array" ref="D168">COUNTIF(J168:XFD168,"4.*")</f>
        <v>0</v>
      </c>
      <c r="E168">
        <f t="array" ref="E168">COUNTIF(J168:XFD168,"5.*")</f>
        <v>1</v>
      </c>
      <c r="F168">
        <f t="shared" si="5"/>
        <v>3</v>
      </c>
      <c r="G168" t="s">
        <v>12654</v>
      </c>
      <c r="H168" t="s">
        <v>309</v>
      </c>
      <c r="I168" t="s">
        <v>310</v>
      </c>
      <c r="J168" t="s">
        <v>193</v>
      </c>
      <c r="K168" t="s">
        <v>259</v>
      </c>
      <c r="L168" t="s">
        <v>126</v>
      </c>
    </row>
    <row r="169" spans="1:21">
      <c r="A169">
        <f t="array" ref="A169">COUNTIF(J169:XFD169,"1.*")</f>
        <v>0</v>
      </c>
      <c r="B169">
        <f t="array" ref="B169">COUNTIF(J169:XFD169,"2.*")</f>
        <v>0</v>
      </c>
      <c r="C169">
        <f t="array" ref="C169">COUNTIF(J169:XFD169,"3.*")</f>
        <v>2</v>
      </c>
      <c r="D169">
        <f t="array" ref="D169">COUNTIF(J169:XFD169,"4.*")</f>
        <v>0</v>
      </c>
      <c r="E169">
        <f t="array" ref="E169">COUNTIF(J169:XFD169,"5.*")</f>
        <v>0</v>
      </c>
      <c r="F169">
        <f t="shared" si="5"/>
        <v>2</v>
      </c>
      <c r="G169" t="s">
        <v>12654</v>
      </c>
      <c r="H169" t="s">
        <v>309</v>
      </c>
      <c r="I169" t="s">
        <v>12669</v>
      </c>
      <c r="J169" t="s">
        <v>193</v>
      </c>
      <c r="K169" t="s">
        <v>259</v>
      </c>
    </row>
    <row r="170" spans="1:21">
      <c r="A170">
        <f t="array" ref="A170">COUNTIF(J170:XFD170,"1.*")</f>
        <v>0</v>
      </c>
      <c r="B170">
        <f t="array" ref="B170">COUNTIF(J170:XFD170,"2.*")</f>
        <v>0</v>
      </c>
      <c r="C170">
        <f t="array" ref="C170">COUNTIF(J170:XFD170,"3.*")</f>
        <v>1</v>
      </c>
      <c r="D170">
        <f t="array" ref="D170">COUNTIF(J170:XFD170,"4.*")</f>
        <v>0</v>
      </c>
      <c r="E170">
        <f t="array" ref="E170">COUNTIF(J170:XFD170,"5.*")</f>
        <v>0</v>
      </c>
      <c r="F170">
        <f t="shared" si="5"/>
        <v>1</v>
      </c>
      <c r="G170" t="s">
        <v>12654</v>
      </c>
      <c r="H170" t="s">
        <v>309</v>
      </c>
      <c r="I170" t="s">
        <v>12670</v>
      </c>
      <c r="J170" t="s">
        <v>259</v>
      </c>
    </row>
    <row r="171" spans="1:21">
      <c r="A171" s="11">
        <f t="array" ref="A171">COUNTIF(J171:XFD171,"1.*")</f>
        <v>0</v>
      </c>
      <c r="B171" s="11">
        <f t="array" ref="B171">COUNTIF(J171:XFD171,"2.*")</f>
        <v>0</v>
      </c>
      <c r="C171" s="11">
        <f t="array" ref="C171">COUNTIF(J171:XFD171,"3.*")</f>
        <v>2</v>
      </c>
      <c r="D171" s="11">
        <f t="array" ref="D171">COUNTIF(J171:XFD171,"4.*")</f>
        <v>0</v>
      </c>
      <c r="E171" s="11">
        <f t="array" ref="E171">COUNTIF(J171:XFD171,"5.*")</f>
        <v>0</v>
      </c>
      <c r="F171" s="11">
        <f t="shared" si="5"/>
        <v>2</v>
      </c>
      <c r="G171" t="s">
        <v>12654</v>
      </c>
      <c r="H171" s="11" t="s">
        <v>309</v>
      </c>
      <c r="I171" s="11" t="s">
        <v>311</v>
      </c>
      <c r="J171" s="11" t="s">
        <v>259</v>
      </c>
      <c r="K171" s="11" t="s">
        <v>312</v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>
      <c r="A172" s="11">
        <f t="array" ref="A172">COUNTIF(J172:XFD172,"1.*")</f>
        <v>1</v>
      </c>
      <c r="B172" s="11">
        <f t="array" ref="B172">COUNTIF(J172:XFD172,"2.*")</f>
        <v>0</v>
      </c>
      <c r="C172" s="11">
        <f t="array" ref="C172">COUNTIF(J172:XFD172,"3.*")</f>
        <v>2</v>
      </c>
      <c r="D172" s="11">
        <f t="array" ref="D172">COUNTIF(J172:XFD172,"4.*")</f>
        <v>0</v>
      </c>
      <c r="E172" s="11">
        <f t="array" ref="E172">COUNTIF(J172:XFD172,"5.*")</f>
        <v>0</v>
      </c>
      <c r="F172" s="11">
        <f t="shared" si="5"/>
        <v>3</v>
      </c>
      <c r="G172" t="s">
        <v>12654</v>
      </c>
      <c r="H172" s="11" t="s">
        <v>12671</v>
      </c>
      <c r="I172" s="11" t="s">
        <v>313</v>
      </c>
      <c r="J172" s="11" t="s">
        <v>96</v>
      </c>
      <c r="K172" t="s">
        <v>314</v>
      </c>
      <c r="L172" t="s">
        <v>49</v>
      </c>
    </row>
    <row r="173" spans="1:21">
      <c r="A173">
        <f t="array" ref="A173">COUNTIF(J173:XFD173,"1.*")</f>
        <v>0</v>
      </c>
      <c r="B173">
        <f t="array" ref="B173">COUNTIF(J173:XFD173,"2.*")</f>
        <v>0</v>
      </c>
      <c r="C173">
        <f t="array" ref="C173">COUNTIF(J173:XFD173,"3.*")</f>
        <v>0</v>
      </c>
      <c r="D173">
        <f t="array" ref="D173">COUNTIF(J173:XFD173,"4.*")</f>
        <v>1</v>
      </c>
      <c r="E173">
        <f t="array" ref="E173">COUNTIF(J173:XFD173,"5.*")</f>
        <v>0</v>
      </c>
      <c r="F173">
        <f t="shared" si="5"/>
        <v>1</v>
      </c>
      <c r="G173" t="s">
        <v>12654</v>
      </c>
      <c r="H173" t="s">
        <v>12671</v>
      </c>
      <c r="I173" t="s">
        <v>315</v>
      </c>
      <c r="J173" t="s">
        <v>142</v>
      </c>
    </row>
    <row r="174" spans="1:21">
      <c r="A174">
        <f t="array" ref="A174">COUNTIF(J174:XFD174,"1.*")</f>
        <v>0</v>
      </c>
      <c r="B174">
        <f t="array" ref="B174">COUNTIF(J174:XFD174,"2.*")</f>
        <v>0</v>
      </c>
      <c r="C174">
        <f t="array" ref="C174">COUNTIF(J174:XFD174,"3.*")</f>
        <v>0</v>
      </c>
      <c r="D174">
        <f t="array" ref="D174">COUNTIF(J174:XFD174,"4.*")</f>
        <v>1</v>
      </c>
      <c r="E174">
        <f t="array" ref="E174">COUNTIF(J174:XFD174,"5.*")</f>
        <v>0</v>
      </c>
      <c r="F174">
        <f t="shared" si="5"/>
        <v>1</v>
      </c>
      <c r="G174" t="s">
        <v>12654</v>
      </c>
      <c r="H174" t="s">
        <v>12671</v>
      </c>
      <c r="I174" t="s">
        <v>316</v>
      </c>
      <c r="J174" t="s">
        <v>142</v>
      </c>
    </row>
    <row r="175" spans="1:21">
      <c r="A175">
        <f t="array" ref="A175">COUNTIF(J175:XFD175,"1.*")</f>
        <v>0</v>
      </c>
      <c r="B175">
        <f t="array" ref="B175">COUNTIF(J175:XFD175,"2.*")</f>
        <v>0</v>
      </c>
      <c r="C175">
        <f t="array" ref="C175">COUNTIF(J175:XFD175,"3.*")</f>
        <v>2</v>
      </c>
      <c r="D175">
        <f t="array" ref="D175">COUNTIF(J175:XFD175,"4.*")</f>
        <v>0</v>
      </c>
      <c r="E175">
        <f t="array" ref="E175">COUNTIF(J175:XFD175,"5.*")</f>
        <v>0</v>
      </c>
      <c r="F175">
        <f t="shared" si="5"/>
        <v>2</v>
      </c>
      <c r="G175" t="s">
        <v>12654</v>
      </c>
      <c r="H175" t="s">
        <v>12671</v>
      </c>
      <c r="I175" t="s">
        <v>317</v>
      </c>
      <c r="J175" t="s">
        <v>193</v>
      </c>
      <c r="K175" t="s">
        <v>197</v>
      </c>
    </row>
    <row r="176" spans="1:21">
      <c r="A176">
        <f t="array" ref="A176">COUNTIF(J176:XFD176,"1.*")</f>
        <v>4</v>
      </c>
      <c r="B176">
        <f t="array" ref="B176">COUNTIF(J176:XFD176,"2.*")</f>
        <v>1</v>
      </c>
      <c r="C176">
        <f t="array" ref="C176">COUNTIF(J176:XFD176,"3.*")</f>
        <v>2</v>
      </c>
      <c r="D176">
        <f t="array" ref="D176">COUNTIF(J176:XFD176,"4.*")</f>
        <v>0</v>
      </c>
      <c r="E176">
        <f t="array" ref="E176">COUNTIF(J176:XFD176,"5.*")</f>
        <v>0</v>
      </c>
      <c r="F176">
        <f t="shared" si="5"/>
        <v>7</v>
      </c>
      <c r="G176" t="s">
        <v>12654</v>
      </c>
      <c r="H176" t="s">
        <v>127</v>
      </c>
      <c r="I176" t="s">
        <v>318</v>
      </c>
      <c r="J176" t="s">
        <v>172</v>
      </c>
      <c r="K176" t="s">
        <v>163</v>
      </c>
      <c r="L176" t="s">
        <v>129</v>
      </c>
      <c r="M176" t="s">
        <v>130</v>
      </c>
      <c r="N176" t="s">
        <v>185</v>
      </c>
      <c r="O176" t="s">
        <v>141</v>
      </c>
      <c r="P176" t="s">
        <v>111</v>
      </c>
    </row>
    <row r="177" spans="1:21">
      <c r="A177">
        <f t="array" ref="A177">COUNTIF(J177:XFD177,"1.*")</f>
        <v>2</v>
      </c>
      <c r="B177">
        <f t="array" ref="B177">COUNTIF(J177:XFD177,"2.*")</f>
        <v>0</v>
      </c>
      <c r="C177">
        <f t="array" ref="C177">COUNTIF(J177:XFD177,"3.*")</f>
        <v>0</v>
      </c>
      <c r="D177">
        <f t="array" ref="D177">COUNTIF(J177:XFD177,"4.*")</f>
        <v>0</v>
      </c>
      <c r="E177">
        <f t="array" ref="E177">COUNTIF(J177:XFD177,"5.*")</f>
        <v>0</v>
      </c>
      <c r="F177">
        <f t="shared" si="5"/>
        <v>2</v>
      </c>
      <c r="G177" t="s">
        <v>12654</v>
      </c>
      <c r="H177" t="s">
        <v>127</v>
      </c>
      <c r="I177" t="s">
        <v>319</v>
      </c>
      <c r="J177" t="s">
        <v>184</v>
      </c>
      <c r="K177" t="s">
        <v>67</v>
      </c>
    </row>
    <row r="178" spans="1:21">
      <c r="A178">
        <f t="array" ref="A178">COUNTIF(J178:XFD178,"1.*")</f>
        <v>2</v>
      </c>
      <c r="B178">
        <f t="array" ref="B178">COUNTIF(J178:XFD178,"2.*")</f>
        <v>1</v>
      </c>
      <c r="C178">
        <f t="array" ref="C178">COUNTIF(J178:XFD178,"3.*")</f>
        <v>3</v>
      </c>
      <c r="D178">
        <f t="array" ref="D178">COUNTIF(J178:XFD178,"4.*")</f>
        <v>0</v>
      </c>
      <c r="E178">
        <f t="array" ref="E178">COUNTIF(J178:XFD178,"5.*")</f>
        <v>1</v>
      </c>
      <c r="F178">
        <f t="shared" si="5"/>
        <v>7</v>
      </c>
      <c r="G178" t="s">
        <v>12654</v>
      </c>
      <c r="H178" t="s">
        <v>127</v>
      </c>
      <c r="I178" t="s">
        <v>12672</v>
      </c>
      <c r="J178" t="s">
        <v>184</v>
      </c>
      <c r="K178" t="s">
        <v>139</v>
      </c>
      <c r="L178" t="s">
        <v>133</v>
      </c>
      <c r="M178" t="s">
        <v>111</v>
      </c>
      <c r="N178" t="s">
        <v>250</v>
      </c>
      <c r="O178" t="s">
        <v>102</v>
      </c>
      <c r="P178" t="s">
        <v>209</v>
      </c>
    </row>
    <row r="179" spans="1:21">
      <c r="A179">
        <f t="array" ref="A179">COUNTIF(J179:XFD179,"1.*")</f>
        <v>5</v>
      </c>
      <c r="B179">
        <f t="array" ref="B179">COUNTIF(J179:XFD179,"2.*")</f>
        <v>1</v>
      </c>
      <c r="C179">
        <f t="array" ref="C179">COUNTIF(J179:XFD179,"3.*")</f>
        <v>2</v>
      </c>
      <c r="D179">
        <f t="array" ref="D179">COUNTIF(J179:XFD179,"4.*")</f>
        <v>2</v>
      </c>
      <c r="E179">
        <f t="array" ref="E179">COUNTIF(J179:XFD179,"5.*")</f>
        <v>2</v>
      </c>
      <c r="F179">
        <f t="shared" si="5"/>
        <v>12</v>
      </c>
      <c r="G179" t="s">
        <v>12654</v>
      </c>
      <c r="H179" t="s">
        <v>127</v>
      </c>
      <c r="I179" t="s">
        <v>320</v>
      </c>
      <c r="J179" t="s">
        <v>184</v>
      </c>
      <c r="K179" t="s">
        <v>139</v>
      </c>
      <c r="L179" t="s">
        <v>9</v>
      </c>
      <c r="M179" t="s">
        <v>16</v>
      </c>
      <c r="N179" t="s">
        <v>17</v>
      </c>
      <c r="O179" t="s">
        <v>133</v>
      </c>
      <c r="P179" t="s">
        <v>250</v>
      </c>
      <c r="Q179" t="s">
        <v>102</v>
      </c>
      <c r="R179" t="s">
        <v>138</v>
      </c>
      <c r="S179" t="s">
        <v>142</v>
      </c>
      <c r="T179" t="s">
        <v>80</v>
      </c>
      <c r="U179" t="s">
        <v>88</v>
      </c>
    </row>
    <row r="180" spans="1:21">
      <c r="A180">
        <f t="array" ref="A180">COUNTIF(J180:XFD180,"1.*")</f>
        <v>0</v>
      </c>
      <c r="B180">
        <f t="array" ref="B180">COUNTIF(J180:XFD180,"2.*")</f>
        <v>0</v>
      </c>
      <c r="C180">
        <f t="array" ref="C180">COUNTIF(J180:XFD180,"3.*")</f>
        <v>2</v>
      </c>
      <c r="D180">
        <f t="array" ref="D180">COUNTIF(J180:XFD180,"4.*")</f>
        <v>1</v>
      </c>
      <c r="E180">
        <f t="array" ref="E180">COUNTIF(J180:XFD180,"5.*")</f>
        <v>0</v>
      </c>
      <c r="F180">
        <f t="shared" si="5"/>
        <v>3</v>
      </c>
      <c r="G180" t="s">
        <v>12654</v>
      </c>
      <c r="H180" t="s">
        <v>127</v>
      </c>
      <c r="I180" t="s">
        <v>321</v>
      </c>
      <c r="J180" t="s">
        <v>250</v>
      </c>
      <c r="K180" t="s">
        <v>102</v>
      </c>
      <c r="L180" t="s">
        <v>142</v>
      </c>
    </row>
    <row r="181" spans="1:21" ht="15" customHeight="1">
      <c r="A181">
        <f t="array" ref="A181">COUNTIF(J181:XFD181,"1.*")</f>
        <v>0</v>
      </c>
      <c r="B181">
        <f t="array" ref="B181">COUNTIF(J181:XFD181,"2.*")</f>
        <v>0</v>
      </c>
      <c r="C181">
        <f t="array" ref="C181">COUNTIF(J181:XFD181,"3.*")</f>
        <v>0</v>
      </c>
      <c r="D181">
        <f t="array" ref="D181">COUNTIF(J181:XFD181,"4.*")</f>
        <v>2</v>
      </c>
      <c r="E181">
        <f t="array" ref="E181">COUNTIF(J181:XFD181,"5.*")</f>
        <v>0</v>
      </c>
      <c r="F181">
        <f t="shared" si="5"/>
        <v>2</v>
      </c>
      <c r="G181" t="s">
        <v>12654</v>
      </c>
      <c r="H181" t="s">
        <v>12673</v>
      </c>
      <c r="I181" t="s">
        <v>322</v>
      </c>
      <c r="J181" t="s">
        <v>36</v>
      </c>
      <c r="K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 F2:F181 E2:E181 D2:D181 C2:C181 B2:B181 A2:A18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E2" sqref="E2"/>
    </sheetView>
  </sheetViews>
  <sheetFormatPr baseColWidth="10" defaultRowHeight="15" x14ac:dyDescent="0"/>
  <cols>
    <col min="1" max="1" width="19.1640625" bestFit="1" customWidth="1"/>
    <col min="2" max="2" width="17.1640625" bestFit="1" customWidth="1"/>
    <col min="3" max="3" width="23.1640625" bestFit="1" customWidth="1"/>
    <col min="4" max="4" width="3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</cols>
  <sheetData>
    <row r="1" spans="1:10" ht="20" thickBot="1">
      <c r="A1" s="8" t="s">
        <v>339</v>
      </c>
      <c r="B1" s="8" t="s">
        <v>12676</v>
      </c>
      <c r="C1" s="4"/>
      <c r="D1" s="16" t="s">
        <v>12675</v>
      </c>
      <c r="E1" s="16"/>
      <c r="F1" s="4"/>
      <c r="G1" s="4" t="s">
        <v>12675</v>
      </c>
      <c r="H1" s="4"/>
      <c r="I1" s="4"/>
      <c r="J1" s="4"/>
    </row>
    <row r="2" spans="1:10" ht="21" thickTop="1" thickBot="1">
      <c r="A2" t="s">
        <v>7</v>
      </c>
      <c r="B2">
        <f>COUNTIF(Koodit!G:G,A2)</f>
        <v>40</v>
      </c>
      <c r="D2" s="15" t="s">
        <v>7</v>
      </c>
      <c r="E2" s="15"/>
      <c r="G2" s="4" t="s">
        <v>340</v>
      </c>
      <c r="H2" s="4" t="s">
        <v>7</v>
      </c>
      <c r="I2" s="4" t="s">
        <v>149</v>
      </c>
      <c r="J2" s="4" t="s">
        <v>12654</v>
      </c>
    </row>
    <row r="3" spans="1:10" ht="18" thickTop="1">
      <c r="A3" t="s">
        <v>149</v>
      </c>
      <c r="B3">
        <f>COUNTIF(Koodit!G:G,A3)</f>
        <v>90</v>
      </c>
      <c r="D3" t="s">
        <v>8</v>
      </c>
      <c r="E3">
        <v>4</v>
      </c>
      <c r="G3" t="s">
        <v>8</v>
      </c>
      <c r="H3" s="1">
        <f>SUM(COUNTIFS(Koodit!$G:$G,Kategoriat!H$2,Koodit!$H:$H,Kategoriat!$G3))</f>
        <v>4</v>
      </c>
      <c r="I3" s="1">
        <f>SUM(COUNTIFS(Koodit!$G:$G,Kategoriat!I$2,Koodit!$H:$H,Kategoriat!$G3))</f>
        <v>0</v>
      </c>
      <c r="J3" s="1">
        <f>SUM(COUNTIFS(Koodit!$G:$G,Kategoriat!J$2,Koodit!$H:$H,Kategoriat!$G3))</f>
        <v>3</v>
      </c>
    </row>
    <row r="4" spans="1:10" ht="17">
      <c r="A4" s="11" t="s">
        <v>12654</v>
      </c>
      <c r="B4" s="11">
        <f>COUNTIF(Koodit!G:G,A4)</f>
        <v>50</v>
      </c>
      <c r="D4" t="s">
        <v>23</v>
      </c>
      <c r="E4">
        <v>7</v>
      </c>
      <c r="G4" t="s">
        <v>23</v>
      </c>
      <c r="H4" s="1">
        <f>SUM(COUNTIFS(Koodit!$G:$G,Kategoriat!H$2,Koodit!$H:$H,Kategoriat!$G4))</f>
        <v>7</v>
      </c>
      <c r="I4" s="1">
        <f>SUM(COUNTIFS(Koodit!$G:$G,Kategoriat!I$2,Koodit!$H:$H,Kategoriat!$G4))</f>
        <v>0</v>
      </c>
      <c r="J4" s="1">
        <f>SUM(COUNTIFS(Koodit!$G:$G,Kategoriat!J$2,Koodit!$H:$H,Kategoriat!$G4))</f>
        <v>0</v>
      </c>
    </row>
    <row r="5" spans="1:10" ht="17">
      <c r="D5" t="s">
        <v>65</v>
      </c>
      <c r="E5">
        <v>1</v>
      </c>
      <c r="G5" t="s">
        <v>65</v>
      </c>
      <c r="H5" s="1">
        <f>SUM(COUNTIFS(Koodit!$G:$G,Kategoriat!H$2,Koodit!$H:$H,Kategoriat!$G5))</f>
        <v>1</v>
      </c>
      <c r="I5" s="1">
        <f>SUM(COUNTIFS(Koodit!$G:$G,Kategoriat!I$2,Koodit!$H:$H,Kategoriat!$G5))</f>
        <v>0</v>
      </c>
      <c r="J5" s="1">
        <f>SUM(COUNTIFS(Koodit!$G:$G,Kategoriat!J$2,Koodit!$H:$H,Kategoriat!$G5))</f>
        <v>0</v>
      </c>
    </row>
    <row r="6" spans="1:10" ht="17">
      <c r="D6" t="s">
        <v>69</v>
      </c>
      <c r="E6">
        <v>4</v>
      </c>
      <c r="G6" t="s">
        <v>69</v>
      </c>
      <c r="H6" s="1">
        <f>SUM(COUNTIFS(Koodit!$G:$G,Kategoriat!H$2,Koodit!$H:$H,Kategoriat!$G6))</f>
        <v>4</v>
      </c>
      <c r="I6" s="1">
        <f>SUM(COUNTIFS(Koodit!$G:$G,Kategoriat!I$2,Koodit!$H:$H,Kategoriat!$G6))</f>
        <v>0</v>
      </c>
      <c r="J6" s="1">
        <f>SUM(COUNTIFS(Koodit!$G:$G,Kategoriat!J$2,Koodit!$H:$H,Kategoriat!$G6))</f>
        <v>0</v>
      </c>
    </row>
    <row r="7" spans="1:10" ht="20" thickBot="1">
      <c r="A7" s="8" t="s">
        <v>340</v>
      </c>
      <c r="B7" s="8" t="s">
        <v>12676</v>
      </c>
      <c r="D7" t="s">
        <v>81</v>
      </c>
      <c r="E7">
        <v>3</v>
      </c>
      <c r="G7" t="s">
        <v>81</v>
      </c>
      <c r="H7" s="1">
        <f>SUM(COUNTIFS(Koodit!$G:$G,Kategoriat!H$2,Koodit!$H:$H,Kategoriat!$G7))</f>
        <v>3</v>
      </c>
      <c r="I7" s="1">
        <f>SUM(COUNTIFS(Koodit!$G:$G,Kategoriat!I$2,Koodit!$H:$H,Kategoriat!$G7))</f>
        <v>0</v>
      </c>
      <c r="J7" s="1">
        <f>SUM(COUNTIFS(Koodit!$G:$G,Kategoriat!J$2,Koodit!$H:$H,Kategoriat!$G7))</f>
        <v>0</v>
      </c>
    </row>
    <row r="8" spans="1:10" ht="18" thickTop="1">
      <c r="A8" t="s">
        <v>12609</v>
      </c>
      <c r="B8">
        <f>COUNTIF(Koodit!H:H,A8)</f>
        <v>28</v>
      </c>
      <c r="D8" t="s">
        <v>90</v>
      </c>
      <c r="E8">
        <v>6</v>
      </c>
      <c r="G8" t="s">
        <v>90</v>
      </c>
      <c r="H8" s="1">
        <f>SUM(COUNTIFS(Koodit!$G:$G,Kategoriat!H$2,Koodit!$H:$H,Kategoriat!$G8))</f>
        <v>6</v>
      </c>
      <c r="I8" s="1">
        <f>SUM(COUNTIFS(Koodit!$G:$G,Kategoriat!I$2,Koodit!$H:$H,Kategoriat!$G8))</f>
        <v>0</v>
      </c>
      <c r="J8" s="1">
        <f>SUM(COUNTIFS(Koodit!$G:$G,Kategoriat!J$2,Koodit!$H:$H,Kategoriat!$G8))</f>
        <v>0</v>
      </c>
    </row>
    <row r="9" spans="1:10" ht="17">
      <c r="A9" t="s">
        <v>297</v>
      </c>
      <c r="B9">
        <f>COUNTIF(Koodit!H:H,A9)</f>
        <v>14</v>
      </c>
      <c r="D9" t="s">
        <v>12609</v>
      </c>
      <c r="E9">
        <v>2</v>
      </c>
      <c r="G9" t="s">
        <v>12609</v>
      </c>
      <c r="H9" s="1">
        <f>SUM(COUNTIFS(Koodit!$G:$G,Kategoriat!H$2,Koodit!$H:$H,Kategoriat!$G9))</f>
        <v>2</v>
      </c>
      <c r="I9" s="1">
        <f>SUM(COUNTIFS(Koodit!$G:$G,Kategoriat!I$2,Koodit!$H:$H,Kategoriat!$G9))</f>
        <v>26</v>
      </c>
      <c r="J9" s="1">
        <f>SUM(COUNTIFS(Koodit!$G:$G,Kategoriat!J$2,Koodit!$H:$H,Kategoriat!$G9))</f>
        <v>0</v>
      </c>
    </row>
    <row r="10" spans="1:10" ht="17">
      <c r="A10" t="s">
        <v>284</v>
      </c>
      <c r="B10">
        <f>COUNTIF(Koodit!H:H,A10)</f>
        <v>13</v>
      </c>
      <c r="D10" t="s">
        <v>12611</v>
      </c>
      <c r="E10">
        <v>2</v>
      </c>
      <c r="G10" t="s">
        <v>12611</v>
      </c>
      <c r="H10" s="1">
        <f>SUM(COUNTIFS(Koodit!$G:$G,Kategoriat!H$2,Koodit!$H:$H,Kategoriat!$G10))</f>
        <v>2</v>
      </c>
      <c r="I10" s="1">
        <f>SUM(COUNTIFS(Koodit!$G:$G,Kategoriat!I$2,Koodit!$H:$H,Kategoriat!$G10))</f>
        <v>0</v>
      </c>
      <c r="J10" s="1">
        <f>SUM(COUNTIFS(Koodit!$G:$G,Kategoriat!J$2,Koodit!$H:$H,Kategoriat!$G10))</f>
        <v>0</v>
      </c>
    </row>
    <row r="11" spans="1:10" ht="17">
      <c r="A11" t="s">
        <v>12643</v>
      </c>
      <c r="B11">
        <f>COUNTIF(Koodit!H:H,A11)</f>
        <v>10</v>
      </c>
      <c r="D11" t="s">
        <v>127</v>
      </c>
      <c r="E11">
        <v>1</v>
      </c>
      <c r="G11" t="s">
        <v>127</v>
      </c>
      <c r="H11" s="1">
        <f>SUM(COUNTIFS(Koodit!$G:$G,Kategoriat!H$2,Koodit!$H:$H,Kategoriat!$G11))</f>
        <v>1</v>
      </c>
      <c r="I11" s="1">
        <f>SUM(COUNTIFS(Koodit!$G:$G,Kategoriat!I$2,Koodit!$H:$H,Kategoriat!$G11))</f>
        <v>0</v>
      </c>
      <c r="J11" s="1">
        <f>SUM(COUNTIFS(Koodit!$G:$G,Kategoriat!J$2,Koodit!$H:$H,Kategoriat!$G11))</f>
        <v>5</v>
      </c>
    </row>
    <row r="12" spans="1:10" ht="17">
      <c r="A12" t="s">
        <v>323</v>
      </c>
      <c r="B12">
        <f>COUNTIF(Koodit!H:H,A12)</f>
        <v>10</v>
      </c>
      <c r="D12" t="s">
        <v>131</v>
      </c>
      <c r="E12">
        <v>3</v>
      </c>
      <c r="G12" t="s">
        <v>131</v>
      </c>
      <c r="H12" s="1">
        <f>SUM(COUNTIFS(Koodit!$G:$G,Kategoriat!H$2,Koodit!$H:$H,Kategoriat!$G12))</f>
        <v>3</v>
      </c>
      <c r="I12" s="1">
        <f>SUM(COUNTIFS(Koodit!$G:$G,Kategoriat!I$2,Koodit!$H:$H,Kategoriat!$G12))</f>
        <v>0</v>
      </c>
      <c r="J12" s="1">
        <f>SUM(COUNTIFS(Koodit!$G:$G,Kategoriat!J$2,Koodit!$H:$H,Kategoriat!$G12))</f>
        <v>0</v>
      </c>
    </row>
    <row r="13" spans="1:10" ht="17">
      <c r="A13" t="s">
        <v>187</v>
      </c>
      <c r="B13">
        <f>COUNTIF(Koodit!H:H,A13)</f>
        <v>9</v>
      </c>
      <c r="D13" t="s">
        <v>137</v>
      </c>
      <c r="E13">
        <v>3</v>
      </c>
      <c r="G13" t="s">
        <v>137</v>
      </c>
      <c r="H13" s="1">
        <f>SUM(COUNTIFS(Koodit!$G:$G,Kategoriat!H$2,Koodit!$H:$H,Kategoriat!$G13))</f>
        <v>3</v>
      </c>
      <c r="I13" s="1">
        <f>SUM(COUNTIFS(Koodit!$G:$G,Kategoriat!I$2,Koodit!$H:$H,Kategoriat!$G13))</f>
        <v>0</v>
      </c>
      <c r="J13" s="1">
        <f>SUM(COUNTIFS(Koodit!$G:$G,Kategoriat!J$2,Koodit!$H:$H,Kategoriat!$G13))</f>
        <v>0</v>
      </c>
    </row>
    <row r="14" spans="1:10" ht="17">
      <c r="A14" t="s">
        <v>262</v>
      </c>
      <c r="B14">
        <f>COUNTIF(Koodit!H:H,A14)</f>
        <v>9</v>
      </c>
      <c r="D14" t="s">
        <v>143</v>
      </c>
      <c r="E14">
        <v>3</v>
      </c>
      <c r="G14" t="s">
        <v>143</v>
      </c>
      <c r="H14" s="1">
        <f>SUM(COUNTIFS(Koodit!$G:$G,Kategoriat!H$2,Koodit!$H:$H,Kategoriat!$G14))</f>
        <v>3</v>
      </c>
      <c r="I14" s="1">
        <f>SUM(COUNTIFS(Koodit!$G:$G,Kategoriat!I$2,Koodit!$H:$H,Kategoriat!$G14))</f>
        <v>0</v>
      </c>
      <c r="J14" s="1">
        <f>SUM(COUNTIFS(Koodit!$G:$G,Kategoriat!J$2,Koodit!$H:$H,Kategoriat!$G14))</f>
        <v>0</v>
      </c>
    </row>
    <row r="15" spans="1:10" ht="17">
      <c r="A15" t="s">
        <v>8</v>
      </c>
      <c r="B15">
        <f>COUNTIF(Koodit!H:H,A15)</f>
        <v>7</v>
      </c>
      <c r="D15" t="s">
        <v>12619</v>
      </c>
      <c r="E15">
        <v>1</v>
      </c>
      <c r="G15" t="s">
        <v>12619</v>
      </c>
      <c r="H15" s="1">
        <f>SUM(COUNTIFS(Koodit!$G:$G,Kategoriat!H$2,Koodit!$H:$H,Kategoriat!$G15))</f>
        <v>1</v>
      </c>
      <c r="I15" s="1">
        <f>SUM(COUNTIFS(Koodit!$G:$G,Kategoriat!I$2,Koodit!$H:$H,Kategoriat!$G15))</f>
        <v>0</v>
      </c>
      <c r="J15" s="1">
        <f>SUM(COUNTIFS(Koodit!$G:$G,Kategoriat!J$2,Koodit!$H:$H,Kategoriat!$G15))</f>
        <v>0</v>
      </c>
    </row>
    <row r="16" spans="1:10" ht="18" thickBot="1">
      <c r="A16" t="s">
        <v>23</v>
      </c>
      <c r="B16">
        <f>COUNTIF(Koodit!H:H,A16)</f>
        <v>7</v>
      </c>
      <c r="E16" s="13">
        <f>SUM(E3:E15)</f>
        <v>40</v>
      </c>
      <c r="G16" t="s">
        <v>150</v>
      </c>
      <c r="H16" s="1">
        <f>SUM(COUNTIFS(Koodit!$G:$G,Kategoriat!H$2,Koodit!$H:$H,Kategoriat!$G16))</f>
        <v>0</v>
      </c>
      <c r="I16" s="1">
        <f>SUM(COUNTIFS(Koodit!$G:$G,Kategoriat!I$2,Koodit!$H:$H,Kategoriat!$G16))</f>
        <v>5</v>
      </c>
      <c r="J16" s="1">
        <f>SUM(COUNTIFS(Koodit!$G:$G,Kategoriat!J$2,Koodit!$H:$H,Kategoriat!$G16))</f>
        <v>0</v>
      </c>
    </row>
    <row r="17" spans="1:10" ht="19" thickTop="1" thickBot="1">
      <c r="A17" t="s">
        <v>90</v>
      </c>
      <c r="B17">
        <f>COUNTIF(Koodit!H:H,A17)</f>
        <v>6</v>
      </c>
      <c r="D17" s="15" t="s">
        <v>149</v>
      </c>
      <c r="E17" s="15"/>
      <c r="G17" t="s">
        <v>12623</v>
      </c>
      <c r="H17" s="1">
        <f>SUM(COUNTIFS(Koodit!$G:$G,Kategoriat!H$2,Koodit!$H:$H,Kategoriat!$G17))</f>
        <v>0</v>
      </c>
      <c r="I17" s="1">
        <f>SUM(COUNTIFS(Koodit!$G:$G,Kategoriat!I$2,Koodit!$H:$H,Kategoriat!$G17))</f>
        <v>6</v>
      </c>
      <c r="J17" s="1">
        <f>SUM(COUNTIFS(Koodit!$G:$G,Kategoriat!J$2,Koodit!$H:$H,Kategoriat!$G17))</f>
        <v>0</v>
      </c>
    </row>
    <row r="18" spans="1:10" ht="18" thickTop="1">
      <c r="A18" t="s">
        <v>127</v>
      </c>
      <c r="B18">
        <f>COUNTIF(Koodit!H:H,A18)</f>
        <v>6</v>
      </c>
      <c r="D18" t="s">
        <v>12609</v>
      </c>
      <c r="E18">
        <v>26</v>
      </c>
      <c r="G18" t="s">
        <v>170</v>
      </c>
      <c r="H18" s="1">
        <f>SUM(COUNTIFS(Koodit!$G:$G,Kategoriat!H$2,Koodit!$H:$H,Kategoriat!$G18))</f>
        <v>0</v>
      </c>
      <c r="I18" s="1">
        <f>SUM(COUNTIFS(Koodit!$G:$G,Kategoriat!I$2,Koodit!$H:$H,Kategoriat!$G18))</f>
        <v>3</v>
      </c>
      <c r="J18" s="1">
        <f>SUM(COUNTIFS(Koodit!$G:$G,Kategoriat!J$2,Koodit!$H:$H,Kategoriat!$G18))</f>
        <v>0</v>
      </c>
    </row>
    <row r="19" spans="1:10" ht="17">
      <c r="A19" t="s">
        <v>12623</v>
      </c>
      <c r="B19">
        <f>COUNTIF(Koodit!H:H,A19)</f>
        <v>6</v>
      </c>
      <c r="D19" t="s">
        <v>150</v>
      </c>
      <c r="E19">
        <v>5</v>
      </c>
      <c r="G19" t="s">
        <v>187</v>
      </c>
      <c r="H19" s="1">
        <f>SUM(COUNTIFS(Koodit!$G:$G,Kategoriat!H$2,Koodit!$H:$H,Kategoriat!$G19))</f>
        <v>0</v>
      </c>
      <c r="I19" s="1">
        <f>SUM(COUNTIFS(Koodit!$G:$G,Kategoriat!I$2,Koodit!$H:$H,Kategoriat!$G19))</f>
        <v>9</v>
      </c>
      <c r="J19" s="1">
        <f>SUM(COUNTIFS(Koodit!$G:$G,Kategoriat!J$2,Koodit!$H:$H,Kategoriat!$G19))</f>
        <v>0</v>
      </c>
    </row>
    <row r="20" spans="1:10" ht="17">
      <c r="A20" t="s">
        <v>219</v>
      </c>
      <c r="B20">
        <f>COUNTIF(Koodit!H:H,A20)</f>
        <v>6</v>
      </c>
      <c r="D20" t="s">
        <v>12623</v>
      </c>
      <c r="E20">
        <v>6</v>
      </c>
      <c r="G20" t="s">
        <v>208</v>
      </c>
      <c r="H20" s="1">
        <f>SUM(COUNTIFS(Koodit!$G:$G,Kategoriat!H$2,Koodit!$H:$H,Kategoriat!$G20))</f>
        <v>0</v>
      </c>
      <c r="I20" s="1">
        <f>SUM(COUNTIFS(Koodit!$G:$G,Kategoriat!I$2,Koodit!$H:$H,Kategoriat!$G20))</f>
        <v>5</v>
      </c>
      <c r="J20" s="1">
        <f>SUM(COUNTIFS(Koodit!$G:$G,Kategoriat!J$2,Koodit!$H:$H,Kategoriat!$G20))</f>
        <v>0</v>
      </c>
    </row>
    <row r="21" spans="1:10" ht="17">
      <c r="A21" t="s">
        <v>150</v>
      </c>
      <c r="B21">
        <f>COUNTIF(Koodit!H:H,A21)</f>
        <v>5</v>
      </c>
      <c r="D21" t="s">
        <v>170</v>
      </c>
      <c r="E21">
        <v>3</v>
      </c>
      <c r="G21" t="s">
        <v>219</v>
      </c>
      <c r="H21" s="1">
        <f>SUM(COUNTIFS(Koodit!$G:$G,Kategoriat!H$2,Koodit!$H:$H,Kategoriat!$G21))</f>
        <v>0</v>
      </c>
      <c r="I21" s="1">
        <f>SUM(COUNTIFS(Koodit!$G:$G,Kategoriat!I$2,Koodit!$H:$H,Kategoriat!$G21))</f>
        <v>6</v>
      </c>
      <c r="J21" s="1">
        <f>SUM(COUNTIFS(Koodit!$G:$G,Kategoriat!J$2,Koodit!$H:$H,Kategoriat!$G21))</f>
        <v>0</v>
      </c>
    </row>
    <row r="22" spans="1:10" ht="17">
      <c r="A22" t="s">
        <v>208</v>
      </c>
      <c r="B22">
        <f>COUNTIF(Koodit!H:H,A22)</f>
        <v>5</v>
      </c>
      <c r="D22" t="s">
        <v>187</v>
      </c>
      <c r="E22">
        <v>9</v>
      </c>
      <c r="G22" t="s">
        <v>12643</v>
      </c>
      <c r="H22" s="1">
        <f>SUM(COUNTIFS(Koodit!$G:$G,Kategoriat!H$2,Koodit!$H:$H,Kategoriat!$G22))</f>
        <v>0</v>
      </c>
      <c r="I22" s="1">
        <f>SUM(COUNTIFS(Koodit!$G:$G,Kategoriat!I$2,Koodit!$H:$H,Kategoriat!$G22))</f>
        <v>10</v>
      </c>
      <c r="J22" s="1">
        <f>SUM(COUNTIFS(Koodit!$G:$G,Kategoriat!J$2,Koodit!$H:$H,Kategoriat!$G22))</f>
        <v>0</v>
      </c>
    </row>
    <row r="23" spans="1:10" ht="17">
      <c r="A23" t="s">
        <v>69</v>
      </c>
      <c r="B23">
        <f>COUNTIF(Koodit!H:H,A23)</f>
        <v>4</v>
      </c>
      <c r="D23" t="s">
        <v>208</v>
      </c>
      <c r="E23">
        <v>5</v>
      </c>
      <c r="G23" t="s">
        <v>262</v>
      </c>
      <c r="H23" s="1">
        <f>SUM(COUNTIFS(Koodit!$G:$G,Kategoriat!H$2,Koodit!$H:$H,Kategoriat!$G23))</f>
        <v>0</v>
      </c>
      <c r="I23" s="1">
        <f>SUM(COUNTIFS(Koodit!$G:$G,Kategoriat!I$2,Koodit!$H:$H,Kategoriat!$G23))</f>
        <v>9</v>
      </c>
      <c r="J23" s="1">
        <f>SUM(COUNTIFS(Koodit!$G:$G,Kategoriat!J$2,Koodit!$H:$H,Kategoriat!$G23))</f>
        <v>0</v>
      </c>
    </row>
    <row r="24" spans="1:10" ht="17">
      <c r="A24" t="s">
        <v>280</v>
      </c>
      <c r="B24">
        <f>COUNTIF(Koodit!H:H,A24)</f>
        <v>4</v>
      </c>
      <c r="D24" t="s">
        <v>219</v>
      </c>
      <c r="E24">
        <v>6</v>
      </c>
      <c r="G24" t="s">
        <v>275</v>
      </c>
      <c r="H24" s="1">
        <f>SUM(COUNTIFS(Koodit!$G:$G,Kategoriat!H$2,Koodit!$H:$H,Kategoriat!$G24))</f>
        <v>0</v>
      </c>
      <c r="I24" s="1">
        <f>SUM(COUNTIFS(Koodit!$G:$G,Kategoriat!I$2,Koodit!$H:$H,Kategoriat!$G24))</f>
        <v>1</v>
      </c>
      <c r="J24" s="1">
        <f>SUM(COUNTIFS(Koodit!$G:$G,Kategoriat!J$2,Koodit!$H:$H,Kategoriat!$G24))</f>
        <v>0</v>
      </c>
    </row>
    <row r="25" spans="1:10" ht="17">
      <c r="A25" t="s">
        <v>309</v>
      </c>
      <c r="B25">
        <f>COUNTIF(Koodit!H:H,A25)</f>
        <v>4</v>
      </c>
      <c r="D25" t="s">
        <v>12643</v>
      </c>
      <c r="E25">
        <v>10</v>
      </c>
      <c r="G25" t="s">
        <v>12656</v>
      </c>
      <c r="H25" s="1">
        <f>SUM(COUNTIFS(Koodit!$G:$G,Kategoriat!H$2,Koodit!$H:$H,Kategoriat!$G25))</f>
        <v>0</v>
      </c>
      <c r="I25" s="1">
        <f>SUM(COUNTIFS(Koodit!$G:$G,Kategoriat!I$2,Koodit!$H:$H,Kategoriat!$G25))</f>
        <v>0</v>
      </c>
      <c r="J25" s="1">
        <f>SUM(COUNTIFS(Koodit!$G:$G,Kategoriat!J$2,Koodit!$H:$H,Kategoriat!$G25))</f>
        <v>2</v>
      </c>
    </row>
    <row r="26" spans="1:10" ht="17">
      <c r="A26" t="s">
        <v>12671</v>
      </c>
      <c r="B26">
        <f>COUNTIF(Koodit!H:H,A26)</f>
        <v>4</v>
      </c>
      <c r="D26" t="s">
        <v>262</v>
      </c>
      <c r="E26">
        <v>9</v>
      </c>
      <c r="G26" t="s">
        <v>280</v>
      </c>
      <c r="H26" s="1">
        <f>SUM(COUNTIFS(Koodit!$G:$G,Kategoriat!H$2,Koodit!$H:$H,Kategoriat!$G26))</f>
        <v>0</v>
      </c>
      <c r="I26" s="1">
        <f>SUM(COUNTIFS(Koodit!$G:$G,Kategoriat!I$2,Koodit!$H:$H,Kategoriat!$G26))</f>
        <v>0</v>
      </c>
      <c r="J26" s="1">
        <f>SUM(COUNTIFS(Koodit!$G:$G,Kategoriat!J$2,Koodit!$H:$H,Kategoriat!$G26))</f>
        <v>4</v>
      </c>
    </row>
    <row r="27" spans="1:10" ht="17">
      <c r="A27" t="s">
        <v>81</v>
      </c>
      <c r="B27">
        <f>COUNTIF(Koodit!H:H,A27)</f>
        <v>3</v>
      </c>
      <c r="D27" t="s">
        <v>275</v>
      </c>
      <c r="E27">
        <v>1</v>
      </c>
      <c r="G27" t="s">
        <v>284</v>
      </c>
      <c r="H27" s="1">
        <f>SUM(COUNTIFS(Koodit!$G:$G,Kategoriat!H$2,Koodit!$H:$H,Kategoriat!$G27))</f>
        <v>0</v>
      </c>
      <c r="I27" s="1">
        <f>SUM(COUNTIFS(Koodit!$G:$G,Kategoriat!I$2,Koodit!$H:$H,Kategoriat!$G27))</f>
        <v>0</v>
      </c>
      <c r="J27" s="1">
        <f>SUM(COUNTIFS(Koodit!$G:$G,Kategoriat!J$2,Koodit!$H:$H,Kategoriat!$G27))</f>
        <v>13</v>
      </c>
    </row>
    <row r="28" spans="1:10" ht="17">
      <c r="A28" t="s">
        <v>131</v>
      </c>
      <c r="B28">
        <f>COUNTIF(Koodit!H:H,A28)</f>
        <v>3</v>
      </c>
      <c r="D28" t="s">
        <v>323</v>
      </c>
      <c r="E28">
        <v>10</v>
      </c>
      <c r="G28" t="s">
        <v>297</v>
      </c>
      <c r="H28" s="1">
        <f>SUM(COUNTIFS(Koodit!$G:$G,Kategoriat!H$2,Koodit!$H:$H,Kategoriat!$G28))</f>
        <v>0</v>
      </c>
      <c r="I28" s="1">
        <f>SUM(COUNTIFS(Koodit!$G:$G,Kategoriat!I$2,Koodit!$H:$H,Kategoriat!$G28))</f>
        <v>0</v>
      </c>
      <c r="J28" s="1">
        <f>SUM(COUNTIFS(Koodit!$G:$G,Kategoriat!J$2,Koodit!$H:$H,Kategoriat!$G28))</f>
        <v>14</v>
      </c>
    </row>
    <row r="29" spans="1:10" ht="18" thickBot="1">
      <c r="A29" t="s">
        <v>137</v>
      </c>
      <c r="B29">
        <f>COUNTIF(Koodit!H:H,A29)</f>
        <v>3</v>
      </c>
      <c r="E29" s="13">
        <f>SUM(E18:E28)</f>
        <v>90</v>
      </c>
      <c r="G29" t="s">
        <v>309</v>
      </c>
      <c r="H29" s="1">
        <f>SUM(COUNTIFS(Koodit!$G:$G,Kategoriat!H$2,Koodit!$H:$H,Kategoriat!$G29))</f>
        <v>0</v>
      </c>
      <c r="I29" s="1">
        <f>SUM(COUNTIFS(Koodit!$G:$G,Kategoriat!I$2,Koodit!$H:$H,Kategoriat!$G29))</f>
        <v>0</v>
      </c>
      <c r="J29" s="1">
        <f>SUM(COUNTIFS(Koodit!$G:$G,Kategoriat!J$2,Koodit!$H:$H,Kategoriat!$G29))</f>
        <v>4</v>
      </c>
    </row>
    <row r="30" spans="1:10" ht="19" thickTop="1" thickBot="1">
      <c r="A30" t="s">
        <v>143</v>
      </c>
      <c r="B30">
        <f>COUNTIF(Koodit!H:H,A30)</f>
        <v>3</v>
      </c>
      <c r="D30" s="15" t="s">
        <v>12654</v>
      </c>
      <c r="E30" s="15"/>
      <c r="G30" t="s">
        <v>12671</v>
      </c>
      <c r="H30" s="1">
        <f>SUM(COUNTIFS(Koodit!$G:$G,Kategoriat!H$2,Koodit!$H:$H,Kategoriat!$G30))</f>
        <v>0</v>
      </c>
      <c r="I30" s="1">
        <f>SUM(COUNTIFS(Koodit!$G:$G,Kategoriat!I$2,Koodit!$H:$H,Kategoriat!$G30))</f>
        <v>0</v>
      </c>
      <c r="J30" s="1">
        <f>SUM(COUNTIFS(Koodit!$G:$G,Kategoriat!J$2,Koodit!$H:$H,Kategoriat!$G30))</f>
        <v>4</v>
      </c>
    </row>
    <row r="31" spans="1:10" ht="18" thickTop="1">
      <c r="A31" t="s">
        <v>170</v>
      </c>
      <c r="B31">
        <f>COUNTIF(Koodit!H:H,A31)</f>
        <v>3</v>
      </c>
      <c r="D31" t="s">
        <v>8</v>
      </c>
      <c r="E31">
        <v>3</v>
      </c>
      <c r="G31" t="s">
        <v>12673</v>
      </c>
      <c r="H31" s="1">
        <f>SUM(COUNTIFS(Koodit!$G:$G,Kategoriat!H$2,Koodit!$H:$H,Kategoriat!$G31))</f>
        <v>0</v>
      </c>
      <c r="I31" s="1">
        <f>SUM(COUNTIFS(Koodit!$G:$G,Kategoriat!I$2,Koodit!$H:$H,Kategoriat!$G31))</f>
        <v>0</v>
      </c>
      <c r="J31" s="1">
        <f>SUM(COUNTIFS(Koodit!$G:$G,Kategoriat!J$2,Koodit!$H:$H,Kategoriat!$G31))</f>
        <v>1</v>
      </c>
    </row>
    <row r="32" spans="1:10" ht="17">
      <c r="A32" t="s">
        <v>12611</v>
      </c>
      <c r="B32">
        <f>COUNTIF(Koodit!H:H,A32)</f>
        <v>2</v>
      </c>
      <c r="D32" t="s">
        <v>127</v>
      </c>
      <c r="E32">
        <v>5</v>
      </c>
      <c r="G32" t="s">
        <v>323</v>
      </c>
      <c r="H32" s="1">
        <f>SUM(COUNTIFS(Koodit!$G:$G,Kategoriat!H$2,Koodit!$H:$H,Kategoriat!$G32))</f>
        <v>0</v>
      </c>
      <c r="I32" s="1">
        <f>SUM(COUNTIFS(Koodit!$G:$G,Kategoriat!I$2,Koodit!$H:$H,Kategoriat!$G32))</f>
        <v>10</v>
      </c>
      <c r="J32" s="1">
        <f>SUM(COUNTIFS(Koodit!$G:$G,Kategoriat!J$2,Koodit!$H:$H,Kategoriat!$G32))</f>
        <v>0</v>
      </c>
    </row>
    <row r="33" spans="1:7">
      <c r="A33" t="s">
        <v>12656</v>
      </c>
      <c r="B33">
        <f>COUNTIF(Koodit!H:H,A33)</f>
        <v>2</v>
      </c>
      <c r="D33" t="s">
        <v>12656</v>
      </c>
      <c r="E33">
        <v>2</v>
      </c>
    </row>
    <row r="34" spans="1:7">
      <c r="A34" s="11" t="s">
        <v>65</v>
      </c>
      <c r="B34" s="11">
        <f>COUNTIF(Koodit!H:H,A34)</f>
        <v>1</v>
      </c>
      <c r="D34" t="s">
        <v>280</v>
      </c>
      <c r="E34">
        <v>4</v>
      </c>
    </row>
    <row r="35" spans="1:7">
      <c r="A35" t="s">
        <v>12619</v>
      </c>
      <c r="B35">
        <f>COUNTIF(Koodit!H:H,A35)</f>
        <v>1</v>
      </c>
      <c r="D35" t="s">
        <v>284</v>
      </c>
      <c r="E35">
        <v>13</v>
      </c>
    </row>
    <row r="36" spans="1:7">
      <c r="A36" t="s">
        <v>275</v>
      </c>
      <c r="B36">
        <f>COUNTIF(Koodit!H:H,A36)</f>
        <v>1</v>
      </c>
      <c r="D36" t="s">
        <v>297</v>
      </c>
      <c r="E36">
        <v>14</v>
      </c>
    </row>
    <row r="37" spans="1:7">
      <c r="A37" t="s">
        <v>12673</v>
      </c>
      <c r="B37">
        <f>COUNTIF(Koodit!H:H,A37)</f>
        <v>1</v>
      </c>
      <c r="D37" t="s">
        <v>309</v>
      </c>
      <c r="E37">
        <v>4</v>
      </c>
    </row>
    <row r="38" spans="1:7">
      <c r="D38" t="s">
        <v>12671</v>
      </c>
      <c r="E38">
        <v>4</v>
      </c>
    </row>
    <row r="39" spans="1:7">
      <c r="D39" t="s">
        <v>12673</v>
      </c>
      <c r="E39">
        <v>1</v>
      </c>
      <c r="G39" s="14"/>
    </row>
    <row r="40" spans="1:7" ht="16" thickBot="1">
      <c r="E40" s="13">
        <f>SUM(E31:E39)</f>
        <v>50</v>
      </c>
    </row>
    <row r="41" spans="1:7" ht="16" thickTop="1"/>
    <row r="52" spans="4:7">
      <c r="G52" s="14"/>
    </row>
    <row r="54" spans="4:7" ht="17">
      <c r="D54" s="1"/>
    </row>
  </sheetData>
  <dataConsolidate/>
  <conditionalFormatting sqref="H3:J32">
    <cfRule type="colorScale" priority="4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zoomScale="75" zoomScaleNormal="75" zoomScalePageLayoutView="75" workbookViewId="0">
      <selection activeCell="E2" sqref="E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81"/>
  <sheetViews>
    <sheetView workbookViewId="0">
      <selection activeCell="E2" sqref="E2"/>
    </sheetView>
  </sheetViews>
  <sheetFormatPr baseColWidth="10" defaultRowHeight="15" x14ac:dyDescent="0"/>
  <sheetData>
    <row r="1" spans="1:2" ht="20" thickBot="1">
      <c r="A1" s="8" t="s">
        <v>0</v>
      </c>
    </row>
    <row r="2" spans="1:2" ht="16" thickTop="1">
      <c r="A2" t="s">
        <v>7</v>
      </c>
      <c r="B2">
        <f>COUNTIF(Koodit!G:G,A2)</f>
        <v>40</v>
      </c>
    </row>
    <row r="3" spans="1:2" hidden="1">
      <c r="A3" t="s">
        <v>7</v>
      </c>
    </row>
    <row r="4" spans="1:2" hidden="1">
      <c r="A4" t="s">
        <v>7</v>
      </c>
    </row>
    <row r="5" spans="1:2" hidden="1">
      <c r="A5" t="s">
        <v>7</v>
      </c>
    </row>
    <row r="6" spans="1:2" hidden="1">
      <c r="A6" t="s">
        <v>7</v>
      </c>
    </row>
    <row r="7" spans="1:2" hidden="1">
      <c r="A7" t="s">
        <v>7</v>
      </c>
    </row>
    <row r="8" spans="1:2" hidden="1">
      <c r="A8" t="s">
        <v>7</v>
      </c>
    </row>
    <row r="9" spans="1:2" hidden="1">
      <c r="A9" t="s">
        <v>7</v>
      </c>
    </row>
    <row r="10" spans="1:2" hidden="1">
      <c r="A10" t="s">
        <v>7</v>
      </c>
    </row>
    <row r="11" spans="1:2" hidden="1">
      <c r="A11" t="s">
        <v>7</v>
      </c>
    </row>
    <row r="12" spans="1:2" hidden="1">
      <c r="A12" t="s">
        <v>7</v>
      </c>
    </row>
    <row r="13" spans="1:2" hidden="1">
      <c r="A13" t="s">
        <v>7</v>
      </c>
    </row>
    <row r="14" spans="1:2" hidden="1">
      <c r="A14" t="s">
        <v>7</v>
      </c>
    </row>
    <row r="15" spans="1:2" hidden="1">
      <c r="A15" t="s">
        <v>7</v>
      </c>
    </row>
    <row r="16" spans="1:2" hidden="1">
      <c r="A16" t="s">
        <v>7</v>
      </c>
    </row>
    <row r="17" spans="1:1" hidden="1">
      <c r="A17" t="s">
        <v>7</v>
      </c>
    </row>
    <row r="18" spans="1:1" hidden="1">
      <c r="A18" t="s">
        <v>7</v>
      </c>
    </row>
    <row r="19" spans="1:1" hidden="1">
      <c r="A19" t="s">
        <v>7</v>
      </c>
    </row>
    <row r="20" spans="1:1" hidden="1">
      <c r="A20" t="s">
        <v>7</v>
      </c>
    </row>
    <row r="21" spans="1:1" hidden="1">
      <c r="A21" t="s">
        <v>7</v>
      </c>
    </row>
    <row r="22" spans="1:1" hidden="1">
      <c r="A22" t="s">
        <v>7</v>
      </c>
    </row>
    <row r="23" spans="1:1" hidden="1">
      <c r="A23" t="s">
        <v>7</v>
      </c>
    </row>
    <row r="24" spans="1:1" hidden="1">
      <c r="A24" t="s">
        <v>7</v>
      </c>
    </row>
    <row r="25" spans="1:1" hidden="1">
      <c r="A25" t="s">
        <v>7</v>
      </c>
    </row>
    <row r="26" spans="1:1" hidden="1">
      <c r="A26" t="s">
        <v>7</v>
      </c>
    </row>
    <row r="27" spans="1:1" hidden="1">
      <c r="A27" t="s">
        <v>7</v>
      </c>
    </row>
    <row r="28" spans="1:1" hidden="1">
      <c r="A28" t="s">
        <v>7</v>
      </c>
    </row>
    <row r="29" spans="1:1" hidden="1">
      <c r="A29" t="s">
        <v>7</v>
      </c>
    </row>
    <row r="30" spans="1:1" hidden="1">
      <c r="A30" t="s">
        <v>7</v>
      </c>
    </row>
    <row r="31" spans="1:1" hidden="1">
      <c r="A31" t="s">
        <v>7</v>
      </c>
    </row>
    <row r="32" spans="1:1" hidden="1">
      <c r="A32" t="s">
        <v>7</v>
      </c>
    </row>
    <row r="33" spans="1:2" hidden="1">
      <c r="A33" t="s">
        <v>7</v>
      </c>
    </row>
    <row r="34" spans="1:2" hidden="1">
      <c r="A34" t="s">
        <v>7</v>
      </c>
    </row>
    <row r="35" spans="1:2" hidden="1">
      <c r="A35" t="s">
        <v>7</v>
      </c>
    </row>
    <row r="36" spans="1:2" hidden="1">
      <c r="A36" t="s">
        <v>7</v>
      </c>
    </row>
    <row r="37" spans="1:2" hidden="1">
      <c r="A37" t="s">
        <v>7</v>
      </c>
    </row>
    <row r="38" spans="1:2" hidden="1">
      <c r="A38" t="s">
        <v>7</v>
      </c>
    </row>
    <row r="39" spans="1:2" hidden="1">
      <c r="A39" t="s">
        <v>7</v>
      </c>
    </row>
    <row r="40" spans="1:2" hidden="1">
      <c r="A40" t="s">
        <v>7</v>
      </c>
    </row>
    <row r="41" spans="1:2" hidden="1">
      <c r="A41" t="s">
        <v>7</v>
      </c>
    </row>
    <row r="42" spans="1:2">
      <c r="A42" t="s">
        <v>149</v>
      </c>
      <c r="B42">
        <f>COUNTIF(Koodit!G:G,A42)</f>
        <v>90</v>
      </c>
    </row>
    <row r="43" spans="1:2" hidden="1">
      <c r="A43" t="s">
        <v>149</v>
      </c>
    </row>
    <row r="44" spans="1:2" hidden="1">
      <c r="A44" t="s">
        <v>149</v>
      </c>
    </row>
    <row r="45" spans="1:2" hidden="1">
      <c r="A45" t="s">
        <v>149</v>
      </c>
    </row>
    <row r="46" spans="1:2" hidden="1">
      <c r="A46" t="s">
        <v>149</v>
      </c>
    </row>
    <row r="47" spans="1:2" hidden="1">
      <c r="A47" t="s">
        <v>149</v>
      </c>
    </row>
    <row r="48" spans="1:2" hidden="1">
      <c r="A48" t="s">
        <v>149</v>
      </c>
    </row>
    <row r="49" spans="1:1" hidden="1">
      <c r="A49" t="s">
        <v>149</v>
      </c>
    </row>
    <row r="50" spans="1:1" hidden="1">
      <c r="A50" t="s">
        <v>149</v>
      </c>
    </row>
    <row r="51" spans="1:1" hidden="1">
      <c r="A51" t="s">
        <v>149</v>
      </c>
    </row>
    <row r="52" spans="1:1" hidden="1">
      <c r="A52" t="s">
        <v>149</v>
      </c>
    </row>
    <row r="53" spans="1:1" hidden="1">
      <c r="A53" t="s">
        <v>149</v>
      </c>
    </row>
    <row r="54" spans="1:1" hidden="1">
      <c r="A54" t="s">
        <v>149</v>
      </c>
    </row>
    <row r="55" spans="1:1" hidden="1">
      <c r="A55" t="s">
        <v>149</v>
      </c>
    </row>
    <row r="56" spans="1:1" hidden="1">
      <c r="A56" t="s">
        <v>149</v>
      </c>
    </row>
    <row r="57" spans="1:1" hidden="1">
      <c r="A57" t="s">
        <v>149</v>
      </c>
    </row>
    <row r="58" spans="1:1" hidden="1">
      <c r="A58" t="s">
        <v>149</v>
      </c>
    </row>
    <row r="59" spans="1:1" hidden="1">
      <c r="A59" t="s">
        <v>149</v>
      </c>
    </row>
    <row r="60" spans="1:1" hidden="1">
      <c r="A60" t="s">
        <v>149</v>
      </c>
    </row>
    <row r="61" spans="1:1" hidden="1">
      <c r="A61" t="s">
        <v>149</v>
      </c>
    </row>
    <row r="62" spans="1:1" hidden="1">
      <c r="A62" t="s">
        <v>149</v>
      </c>
    </row>
    <row r="63" spans="1:1" hidden="1">
      <c r="A63" t="s">
        <v>149</v>
      </c>
    </row>
    <row r="64" spans="1:1" hidden="1">
      <c r="A64" t="s">
        <v>149</v>
      </c>
    </row>
    <row r="65" spans="1:1" hidden="1">
      <c r="A65" t="s">
        <v>149</v>
      </c>
    </row>
    <row r="66" spans="1:1" hidden="1">
      <c r="A66" t="s">
        <v>149</v>
      </c>
    </row>
    <row r="67" spans="1:1" hidden="1">
      <c r="A67" t="s">
        <v>149</v>
      </c>
    </row>
    <row r="68" spans="1:1" hidden="1">
      <c r="A68" t="s">
        <v>149</v>
      </c>
    </row>
    <row r="69" spans="1:1" hidden="1">
      <c r="A69" t="s">
        <v>149</v>
      </c>
    </row>
    <row r="70" spans="1:1" hidden="1">
      <c r="A70" t="s">
        <v>149</v>
      </c>
    </row>
    <row r="71" spans="1:1" hidden="1">
      <c r="A71" t="s">
        <v>149</v>
      </c>
    </row>
    <row r="72" spans="1:1" hidden="1">
      <c r="A72" t="s">
        <v>149</v>
      </c>
    </row>
    <row r="73" spans="1:1" hidden="1">
      <c r="A73" t="s">
        <v>149</v>
      </c>
    </row>
    <row r="74" spans="1:1" hidden="1">
      <c r="A74" t="s">
        <v>149</v>
      </c>
    </row>
    <row r="75" spans="1:1" hidden="1">
      <c r="A75" t="s">
        <v>149</v>
      </c>
    </row>
    <row r="76" spans="1:1" hidden="1">
      <c r="A76" t="s">
        <v>149</v>
      </c>
    </row>
    <row r="77" spans="1:1" hidden="1">
      <c r="A77" t="s">
        <v>149</v>
      </c>
    </row>
    <row r="78" spans="1:1" hidden="1">
      <c r="A78" t="s">
        <v>149</v>
      </c>
    </row>
    <row r="79" spans="1:1" hidden="1">
      <c r="A79" t="s">
        <v>149</v>
      </c>
    </row>
    <row r="80" spans="1:1" hidden="1">
      <c r="A80" t="s">
        <v>149</v>
      </c>
    </row>
    <row r="81" spans="1:1" hidden="1">
      <c r="A81" t="s">
        <v>149</v>
      </c>
    </row>
    <row r="82" spans="1:1" hidden="1">
      <c r="A82" t="s">
        <v>149</v>
      </c>
    </row>
    <row r="83" spans="1:1" hidden="1">
      <c r="A83" t="s">
        <v>149</v>
      </c>
    </row>
    <row r="84" spans="1:1" hidden="1">
      <c r="A84" t="s">
        <v>149</v>
      </c>
    </row>
    <row r="85" spans="1:1" hidden="1">
      <c r="A85" t="s">
        <v>149</v>
      </c>
    </row>
    <row r="86" spans="1:1" hidden="1">
      <c r="A86" t="s">
        <v>149</v>
      </c>
    </row>
    <row r="87" spans="1:1" hidden="1">
      <c r="A87" t="s">
        <v>149</v>
      </c>
    </row>
    <row r="88" spans="1:1" hidden="1">
      <c r="A88" t="s">
        <v>149</v>
      </c>
    </row>
    <row r="89" spans="1:1" hidden="1">
      <c r="A89" t="s">
        <v>149</v>
      </c>
    </row>
    <row r="90" spans="1:1" hidden="1">
      <c r="A90" t="s">
        <v>149</v>
      </c>
    </row>
    <row r="91" spans="1:1" hidden="1">
      <c r="A91" t="s">
        <v>149</v>
      </c>
    </row>
    <row r="92" spans="1:1" hidden="1">
      <c r="A92" t="s">
        <v>149</v>
      </c>
    </row>
    <row r="93" spans="1:1" hidden="1">
      <c r="A93" t="s">
        <v>149</v>
      </c>
    </row>
    <row r="94" spans="1:1" hidden="1">
      <c r="A94" t="s">
        <v>149</v>
      </c>
    </row>
    <row r="95" spans="1:1" hidden="1">
      <c r="A95" t="s">
        <v>149</v>
      </c>
    </row>
    <row r="96" spans="1:1" hidden="1">
      <c r="A96" t="s">
        <v>149</v>
      </c>
    </row>
    <row r="97" spans="1:1" hidden="1">
      <c r="A97" t="s">
        <v>149</v>
      </c>
    </row>
    <row r="98" spans="1:1" hidden="1">
      <c r="A98" t="s">
        <v>149</v>
      </c>
    </row>
    <row r="99" spans="1:1" hidden="1">
      <c r="A99" t="s">
        <v>149</v>
      </c>
    </row>
    <row r="100" spans="1:1" hidden="1">
      <c r="A100" t="s">
        <v>149</v>
      </c>
    </row>
    <row r="101" spans="1:1" hidden="1">
      <c r="A101" t="s">
        <v>149</v>
      </c>
    </row>
    <row r="102" spans="1:1" hidden="1">
      <c r="A102" t="s">
        <v>149</v>
      </c>
    </row>
    <row r="103" spans="1:1" hidden="1">
      <c r="A103" t="s">
        <v>149</v>
      </c>
    </row>
    <row r="104" spans="1:1" hidden="1">
      <c r="A104" t="s">
        <v>149</v>
      </c>
    </row>
    <row r="105" spans="1:1" hidden="1">
      <c r="A105" t="s">
        <v>149</v>
      </c>
    </row>
    <row r="106" spans="1:1" hidden="1">
      <c r="A106" t="s">
        <v>149</v>
      </c>
    </row>
    <row r="107" spans="1:1" hidden="1">
      <c r="A107" t="s">
        <v>149</v>
      </c>
    </row>
    <row r="108" spans="1:1" hidden="1">
      <c r="A108" t="s">
        <v>149</v>
      </c>
    </row>
    <row r="109" spans="1:1" hidden="1">
      <c r="A109" t="s">
        <v>149</v>
      </c>
    </row>
    <row r="110" spans="1:1" hidden="1">
      <c r="A110" t="s">
        <v>149</v>
      </c>
    </row>
    <row r="111" spans="1:1" hidden="1">
      <c r="A111" t="s">
        <v>149</v>
      </c>
    </row>
    <row r="112" spans="1:1" hidden="1">
      <c r="A112" t="s">
        <v>149</v>
      </c>
    </row>
    <row r="113" spans="1:1" hidden="1">
      <c r="A113" t="s">
        <v>149</v>
      </c>
    </row>
    <row r="114" spans="1:1" hidden="1">
      <c r="A114" t="s">
        <v>149</v>
      </c>
    </row>
    <row r="115" spans="1:1" hidden="1">
      <c r="A115" t="s">
        <v>149</v>
      </c>
    </row>
    <row r="116" spans="1:1" hidden="1">
      <c r="A116" t="s">
        <v>149</v>
      </c>
    </row>
    <row r="117" spans="1:1" hidden="1">
      <c r="A117" t="s">
        <v>149</v>
      </c>
    </row>
    <row r="118" spans="1:1" hidden="1">
      <c r="A118" t="s">
        <v>149</v>
      </c>
    </row>
    <row r="119" spans="1:1" hidden="1">
      <c r="A119" t="s">
        <v>149</v>
      </c>
    </row>
    <row r="120" spans="1:1" hidden="1">
      <c r="A120" t="s">
        <v>149</v>
      </c>
    </row>
    <row r="121" spans="1:1" hidden="1">
      <c r="A121" t="s">
        <v>149</v>
      </c>
    </row>
    <row r="122" spans="1:1" hidden="1">
      <c r="A122" t="s">
        <v>149</v>
      </c>
    </row>
    <row r="123" spans="1:1" hidden="1">
      <c r="A123" t="s">
        <v>149</v>
      </c>
    </row>
    <row r="124" spans="1:1" hidden="1">
      <c r="A124" t="s">
        <v>149</v>
      </c>
    </row>
    <row r="125" spans="1:1" hidden="1">
      <c r="A125" t="s">
        <v>149</v>
      </c>
    </row>
    <row r="126" spans="1:1" hidden="1">
      <c r="A126" t="s">
        <v>149</v>
      </c>
    </row>
    <row r="127" spans="1:1" hidden="1">
      <c r="A127" t="s">
        <v>149</v>
      </c>
    </row>
    <row r="128" spans="1:1" hidden="1">
      <c r="A128" t="s">
        <v>149</v>
      </c>
    </row>
    <row r="129" spans="1:2" hidden="1">
      <c r="A129" t="s">
        <v>149</v>
      </c>
    </row>
    <row r="130" spans="1:2" hidden="1">
      <c r="A130" t="s">
        <v>149</v>
      </c>
    </row>
    <row r="131" spans="1:2" hidden="1">
      <c r="A131" t="s">
        <v>149</v>
      </c>
    </row>
    <row r="132" spans="1:2">
      <c r="A132" t="s">
        <v>12654</v>
      </c>
      <c r="B132">
        <f>COUNTIF(Koodit!G:G,A132)</f>
        <v>50</v>
      </c>
    </row>
    <row r="133" spans="1:2" hidden="1">
      <c r="A133" t="s">
        <v>12654</v>
      </c>
    </row>
    <row r="134" spans="1:2" hidden="1">
      <c r="A134" t="s">
        <v>12654</v>
      </c>
    </row>
    <row r="135" spans="1:2" hidden="1">
      <c r="A135" t="s">
        <v>12654</v>
      </c>
    </row>
    <row r="136" spans="1:2" hidden="1">
      <c r="A136" t="s">
        <v>12654</v>
      </c>
    </row>
    <row r="137" spans="1:2" hidden="1">
      <c r="A137" t="s">
        <v>12654</v>
      </c>
    </row>
    <row r="138" spans="1:2" hidden="1">
      <c r="A138" t="s">
        <v>12654</v>
      </c>
    </row>
    <row r="139" spans="1:2" hidden="1">
      <c r="A139" t="s">
        <v>12654</v>
      </c>
    </row>
    <row r="140" spans="1:2" hidden="1">
      <c r="A140" t="s">
        <v>12654</v>
      </c>
    </row>
    <row r="141" spans="1:2" hidden="1">
      <c r="A141" t="s">
        <v>12654</v>
      </c>
    </row>
    <row r="142" spans="1:2" hidden="1">
      <c r="A142" t="s">
        <v>12654</v>
      </c>
    </row>
    <row r="143" spans="1:2" hidden="1">
      <c r="A143" t="s">
        <v>12654</v>
      </c>
    </row>
    <row r="144" spans="1:2" hidden="1">
      <c r="A144" t="s">
        <v>12654</v>
      </c>
    </row>
    <row r="145" spans="1:1" hidden="1">
      <c r="A145" t="s">
        <v>12654</v>
      </c>
    </row>
    <row r="146" spans="1:1" hidden="1">
      <c r="A146" t="s">
        <v>12654</v>
      </c>
    </row>
    <row r="147" spans="1:1" hidden="1">
      <c r="A147" t="s">
        <v>12654</v>
      </c>
    </row>
    <row r="148" spans="1:1" hidden="1">
      <c r="A148" t="s">
        <v>12654</v>
      </c>
    </row>
    <row r="149" spans="1:1" hidden="1">
      <c r="A149" t="s">
        <v>12654</v>
      </c>
    </row>
    <row r="150" spans="1:1" hidden="1">
      <c r="A150" t="s">
        <v>12654</v>
      </c>
    </row>
    <row r="151" spans="1:1" hidden="1">
      <c r="A151" t="s">
        <v>12654</v>
      </c>
    </row>
    <row r="152" spans="1:1" hidden="1">
      <c r="A152" t="s">
        <v>12654</v>
      </c>
    </row>
    <row r="153" spans="1:1" hidden="1">
      <c r="A153" t="s">
        <v>12654</v>
      </c>
    </row>
    <row r="154" spans="1:1" hidden="1">
      <c r="A154" t="s">
        <v>12654</v>
      </c>
    </row>
    <row r="155" spans="1:1" hidden="1">
      <c r="A155" t="s">
        <v>12654</v>
      </c>
    </row>
    <row r="156" spans="1:1" hidden="1">
      <c r="A156" t="s">
        <v>12654</v>
      </c>
    </row>
    <row r="157" spans="1:1" hidden="1">
      <c r="A157" t="s">
        <v>12654</v>
      </c>
    </row>
    <row r="158" spans="1:1" hidden="1">
      <c r="A158" t="s">
        <v>12654</v>
      </c>
    </row>
    <row r="159" spans="1:1" hidden="1">
      <c r="A159" t="s">
        <v>12654</v>
      </c>
    </row>
    <row r="160" spans="1:1" hidden="1">
      <c r="A160" t="s">
        <v>12654</v>
      </c>
    </row>
    <row r="161" spans="1:1" hidden="1">
      <c r="A161" t="s">
        <v>12654</v>
      </c>
    </row>
    <row r="162" spans="1:1" hidden="1">
      <c r="A162" t="s">
        <v>12654</v>
      </c>
    </row>
    <row r="163" spans="1:1" hidden="1">
      <c r="A163" t="s">
        <v>12654</v>
      </c>
    </row>
    <row r="164" spans="1:1" hidden="1">
      <c r="A164" t="s">
        <v>12654</v>
      </c>
    </row>
    <row r="165" spans="1:1" hidden="1">
      <c r="A165" t="s">
        <v>12654</v>
      </c>
    </row>
    <row r="166" spans="1:1" hidden="1">
      <c r="A166" t="s">
        <v>12654</v>
      </c>
    </row>
    <row r="167" spans="1:1" hidden="1">
      <c r="A167" t="s">
        <v>12654</v>
      </c>
    </row>
    <row r="168" spans="1:1" hidden="1">
      <c r="A168" t="s">
        <v>12654</v>
      </c>
    </row>
    <row r="169" spans="1:1" hidden="1">
      <c r="A169" t="s">
        <v>12654</v>
      </c>
    </row>
    <row r="170" spans="1:1" hidden="1">
      <c r="A170" t="s">
        <v>12654</v>
      </c>
    </row>
    <row r="171" spans="1:1" hidden="1">
      <c r="A171" t="s">
        <v>12654</v>
      </c>
    </row>
    <row r="172" spans="1:1" hidden="1">
      <c r="A172" t="s">
        <v>12654</v>
      </c>
    </row>
    <row r="173" spans="1:1" hidden="1">
      <c r="A173" t="s">
        <v>12654</v>
      </c>
    </row>
    <row r="174" spans="1:1" hidden="1">
      <c r="A174" t="s">
        <v>12654</v>
      </c>
    </row>
    <row r="175" spans="1:1" hidden="1">
      <c r="A175" t="s">
        <v>12654</v>
      </c>
    </row>
    <row r="176" spans="1:1" hidden="1">
      <c r="A176" t="s">
        <v>12654</v>
      </c>
    </row>
    <row r="177" spans="1:1" hidden="1">
      <c r="A177" t="s">
        <v>12654</v>
      </c>
    </row>
    <row r="178" spans="1:1" hidden="1">
      <c r="A178" t="s">
        <v>12654</v>
      </c>
    </row>
    <row r="179" spans="1:1" hidden="1">
      <c r="A179" t="s">
        <v>12654</v>
      </c>
    </row>
    <row r="180" spans="1:1" hidden="1">
      <c r="A180" t="s">
        <v>12654</v>
      </c>
    </row>
    <row r="181" spans="1:1" hidden="1">
      <c r="A181" t="s">
        <v>12654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81"/>
  <sheetViews>
    <sheetView workbookViewId="0">
      <pane ySplit="1" topLeftCell="A2" activePane="bottomLeft" state="frozen"/>
      <selection activeCell="E2" sqref="E2"/>
      <selection pane="bottomLeft" activeCell="E2" sqref="E2"/>
    </sheetView>
  </sheetViews>
  <sheetFormatPr baseColWidth="10" defaultRowHeight="15" x14ac:dyDescent="0"/>
  <cols>
    <col min="1" max="1" width="23.1640625" bestFit="1" customWidth="1"/>
  </cols>
  <sheetData>
    <row r="1" spans="1:2" ht="20" thickBot="1">
      <c r="A1" s="8" t="s">
        <v>1</v>
      </c>
      <c r="B1" s="8" t="s">
        <v>12674</v>
      </c>
    </row>
    <row r="2" spans="1:2" ht="16" thickTop="1">
      <c r="A2" t="s">
        <v>12609</v>
      </c>
      <c r="B2">
        <f>COUNTIF(Koodit!H:H,A2)</f>
        <v>28</v>
      </c>
    </row>
    <row r="3" spans="1:2" hidden="1">
      <c r="A3" s="11" t="s">
        <v>8</v>
      </c>
    </row>
    <row r="4" spans="1:2" hidden="1">
      <c r="A4" t="s">
        <v>8</v>
      </c>
    </row>
    <row r="5" spans="1:2" hidden="1">
      <c r="A5" t="s">
        <v>8</v>
      </c>
    </row>
    <row r="6" spans="1:2">
      <c r="A6" t="s">
        <v>297</v>
      </c>
      <c r="B6">
        <f>COUNTIF(Koodit!H:H,A6)</f>
        <v>14</v>
      </c>
    </row>
    <row r="7" spans="1:2" hidden="1">
      <c r="A7" t="s">
        <v>23</v>
      </c>
    </row>
    <row r="8" spans="1:2" hidden="1">
      <c r="A8" t="s">
        <v>23</v>
      </c>
    </row>
    <row r="9" spans="1:2" hidden="1">
      <c r="A9" t="s">
        <v>23</v>
      </c>
    </row>
    <row r="10" spans="1:2" hidden="1">
      <c r="A10" t="s">
        <v>23</v>
      </c>
    </row>
    <row r="11" spans="1:2" hidden="1">
      <c r="A11" t="s">
        <v>23</v>
      </c>
    </row>
    <row r="12" spans="1:2" hidden="1">
      <c r="A12" t="s">
        <v>23</v>
      </c>
    </row>
    <row r="13" spans="1:2">
      <c r="A13" t="s">
        <v>284</v>
      </c>
      <c r="B13">
        <f>COUNTIF(Koodit!H:H,A13)</f>
        <v>13</v>
      </c>
    </row>
    <row r="14" spans="1:2">
      <c r="A14" t="s">
        <v>323</v>
      </c>
      <c r="B14">
        <f>COUNTIF(Koodit!H:H,A14)</f>
        <v>10</v>
      </c>
    </row>
    <row r="15" spans="1:2" hidden="1">
      <c r="A15" t="s">
        <v>69</v>
      </c>
    </row>
    <row r="16" spans="1:2" hidden="1">
      <c r="A16" t="s">
        <v>69</v>
      </c>
    </row>
    <row r="17" spans="1:2" hidden="1">
      <c r="A17" t="s">
        <v>69</v>
      </c>
    </row>
    <row r="18" spans="1:2">
      <c r="A18" t="s">
        <v>12643</v>
      </c>
      <c r="B18">
        <f>COUNTIF(Koodit!H:H,A18)</f>
        <v>10</v>
      </c>
    </row>
    <row r="19" spans="1:2" hidden="1">
      <c r="A19" t="s">
        <v>81</v>
      </c>
    </row>
    <row r="20" spans="1:2" hidden="1">
      <c r="A20" t="s">
        <v>81</v>
      </c>
    </row>
    <row r="21" spans="1:2">
      <c r="A21" t="s">
        <v>187</v>
      </c>
      <c r="B21">
        <f>COUNTIF(Koodit!H:H,A21)</f>
        <v>9</v>
      </c>
    </row>
    <row r="22" spans="1:2" hidden="1">
      <c r="A22" t="s">
        <v>90</v>
      </c>
    </row>
    <row r="23" spans="1:2" hidden="1">
      <c r="A23" t="s">
        <v>90</v>
      </c>
    </row>
    <row r="24" spans="1:2" hidden="1">
      <c r="A24" t="s">
        <v>90</v>
      </c>
    </row>
    <row r="25" spans="1:2" hidden="1">
      <c r="A25" t="s">
        <v>90</v>
      </c>
    </row>
    <row r="26" spans="1:2" hidden="1">
      <c r="A26" t="s">
        <v>90</v>
      </c>
    </row>
    <row r="27" spans="1:2">
      <c r="A27" s="11" t="s">
        <v>262</v>
      </c>
      <c r="B27">
        <f>COUNTIF(Koodit!H:H,A27)</f>
        <v>9</v>
      </c>
    </row>
    <row r="28" spans="1:2" hidden="1">
      <c r="A28" t="s">
        <v>12609</v>
      </c>
    </row>
    <row r="29" spans="1:2">
      <c r="A29" t="s">
        <v>8</v>
      </c>
      <c r="B29">
        <f>COUNTIF(Koodit!H:H,A29)</f>
        <v>7</v>
      </c>
    </row>
    <row r="30" spans="1:2" hidden="1">
      <c r="A30" t="s">
        <v>12611</v>
      </c>
    </row>
    <row r="31" spans="1:2">
      <c r="A31" t="s">
        <v>23</v>
      </c>
      <c r="B31">
        <f>COUNTIF(Koodit!H:H,A31)</f>
        <v>7</v>
      </c>
    </row>
    <row r="32" spans="1:2">
      <c r="A32" t="s">
        <v>90</v>
      </c>
      <c r="B32">
        <f>COUNTIF(Koodit!H:H,A32)</f>
        <v>6</v>
      </c>
    </row>
    <row r="33" spans="1:2" hidden="1">
      <c r="A33" t="s">
        <v>131</v>
      </c>
    </row>
    <row r="34" spans="1:2" hidden="1">
      <c r="A34" t="s">
        <v>131</v>
      </c>
    </row>
    <row r="35" spans="1:2">
      <c r="A35" t="s">
        <v>127</v>
      </c>
      <c r="B35">
        <f>COUNTIF(Koodit!H:H,A35)</f>
        <v>6</v>
      </c>
    </row>
    <row r="36" spans="1:2" hidden="1">
      <c r="A36" t="s">
        <v>137</v>
      </c>
    </row>
    <row r="37" spans="1:2" hidden="1">
      <c r="A37" t="s">
        <v>137</v>
      </c>
    </row>
    <row r="38" spans="1:2">
      <c r="A38" t="s">
        <v>12623</v>
      </c>
      <c r="B38">
        <f>COUNTIF(Koodit!H:H,A38)</f>
        <v>6</v>
      </c>
    </row>
    <row r="39" spans="1:2" hidden="1">
      <c r="A39" t="s">
        <v>143</v>
      </c>
    </row>
    <row r="40" spans="1:2" hidden="1">
      <c r="A40" t="s">
        <v>143</v>
      </c>
    </row>
    <row r="41" spans="1:2">
      <c r="A41" t="s">
        <v>219</v>
      </c>
      <c r="B41">
        <f>COUNTIF(Koodit!H:H,A41)</f>
        <v>6</v>
      </c>
    </row>
    <row r="42" spans="1:2">
      <c r="A42" t="s">
        <v>150</v>
      </c>
      <c r="B42">
        <f>COUNTIF(Koodit!H:H,A42)</f>
        <v>5</v>
      </c>
    </row>
    <row r="43" spans="1:2" hidden="1">
      <c r="A43" t="s">
        <v>150</v>
      </c>
    </row>
    <row r="44" spans="1:2" hidden="1">
      <c r="A44" t="s">
        <v>150</v>
      </c>
    </row>
    <row r="45" spans="1:2" hidden="1">
      <c r="A45" t="s">
        <v>150</v>
      </c>
    </row>
    <row r="46" spans="1:2" hidden="1">
      <c r="A46" t="s">
        <v>150</v>
      </c>
    </row>
    <row r="47" spans="1:2">
      <c r="A47" s="11" t="s">
        <v>208</v>
      </c>
      <c r="B47">
        <f>COUNTIF(Koodit!H:H,A47)</f>
        <v>5</v>
      </c>
    </row>
    <row r="48" spans="1:2" hidden="1">
      <c r="A48" t="s">
        <v>12623</v>
      </c>
    </row>
    <row r="49" spans="1:2" hidden="1">
      <c r="A49" t="s">
        <v>12623</v>
      </c>
    </row>
    <row r="50" spans="1:2" hidden="1">
      <c r="A50" t="s">
        <v>12623</v>
      </c>
    </row>
    <row r="51" spans="1:2" hidden="1">
      <c r="A51" t="s">
        <v>12623</v>
      </c>
    </row>
    <row r="52" spans="1:2" hidden="1">
      <c r="A52" t="s">
        <v>12623</v>
      </c>
    </row>
    <row r="53" spans="1:2">
      <c r="A53" t="s">
        <v>69</v>
      </c>
      <c r="B53">
        <f>COUNTIF(Koodit!H:H,A53)</f>
        <v>4</v>
      </c>
    </row>
    <row r="54" spans="1:2" hidden="1">
      <c r="A54" t="s">
        <v>323</v>
      </c>
    </row>
    <row r="55" spans="1:2" hidden="1">
      <c r="A55" t="s">
        <v>323</v>
      </c>
    </row>
    <row r="56" spans="1:2" hidden="1">
      <c r="A56" t="s">
        <v>323</v>
      </c>
    </row>
    <row r="57" spans="1:2" hidden="1">
      <c r="A57" t="s">
        <v>323</v>
      </c>
    </row>
    <row r="58" spans="1:2" hidden="1">
      <c r="A58" t="s">
        <v>323</v>
      </c>
    </row>
    <row r="59" spans="1:2" hidden="1">
      <c r="A59" t="s">
        <v>323</v>
      </c>
    </row>
    <row r="60" spans="1:2" hidden="1">
      <c r="A60" t="s">
        <v>323</v>
      </c>
    </row>
    <row r="61" spans="1:2" hidden="1">
      <c r="A61" t="s">
        <v>323</v>
      </c>
    </row>
    <row r="62" spans="1:2" hidden="1">
      <c r="A62" t="s">
        <v>323</v>
      </c>
    </row>
    <row r="63" spans="1:2">
      <c r="A63" t="s">
        <v>280</v>
      </c>
      <c r="B63">
        <f>COUNTIF(Koodit!H:H,A63)</f>
        <v>4</v>
      </c>
    </row>
    <row r="64" spans="1:2" hidden="1">
      <c r="A64" t="s">
        <v>170</v>
      </c>
    </row>
    <row r="65" spans="1:2" hidden="1">
      <c r="A65" t="s">
        <v>170</v>
      </c>
    </row>
    <row r="66" spans="1:2">
      <c r="A66" t="s">
        <v>309</v>
      </c>
      <c r="B66">
        <f>COUNTIF(Koodit!H:H,A66)</f>
        <v>4</v>
      </c>
    </row>
    <row r="67" spans="1:2" hidden="1">
      <c r="A67" t="s">
        <v>187</v>
      </c>
    </row>
    <row r="68" spans="1:2" hidden="1">
      <c r="A68" t="s">
        <v>187</v>
      </c>
    </row>
    <row r="69" spans="1:2" hidden="1">
      <c r="A69" t="s">
        <v>187</v>
      </c>
    </row>
    <row r="70" spans="1:2" hidden="1">
      <c r="A70" t="s">
        <v>187</v>
      </c>
    </row>
    <row r="71" spans="1:2" hidden="1">
      <c r="A71" t="s">
        <v>187</v>
      </c>
    </row>
    <row r="72" spans="1:2" hidden="1">
      <c r="A72" t="s">
        <v>187</v>
      </c>
    </row>
    <row r="73" spans="1:2" hidden="1">
      <c r="A73" t="s">
        <v>187</v>
      </c>
    </row>
    <row r="74" spans="1:2" hidden="1">
      <c r="A74" t="s">
        <v>187</v>
      </c>
    </row>
    <row r="75" spans="1:2">
      <c r="A75" s="11" t="s">
        <v>12671</v>
      </c>
      <c r="B75">
        <f>COUNTIF(Koodit!H:H,A75)</f>
        <v>4</v>
      </c>
    </row>
    <row r="76" spans="1:2" hidden="1">
      <c r="A76" t="s">
        <v>208</v>
      </c>
    </row>
    <row r="77" spans="1:2" hidden="1">
      <c r="A77" t="s">
        <v>208</v>
      </c>
    </row>
    <row r="78" spans="1:2" hidden="1">
      <c r="A78" t="s">
        <v>208</v>
      </c>
    </row>
    <row r="79" spans="1:2" hidden="1">
      <c r="A79" t="s">
        <v>208</v>
      </c>
    </row>
    <row r="80" spans="1:2">
      <c r="A80" t="s">
        <v>81</v>
      </c>
      <c r="B80">
        <f>COUNTIF(Koodit!H:H,A80)</f>
        <v>3</v>
      </c>
    </row>
    <row r="81" spans="1:1" hidden="1">
      <c r="A81" t="s">
        <v>219</v>
      </c>
    </row>
    <row r="82" spans="1:1" hidden="1">
      <c r="A82" t="s">
        <v>219</v>
      </c>
    </row>
    <row r="83" spans="1:1" hidden="1">
      <c r="A83" t="s">
        <v>219</v>
      </c>
    </row>
    <row r="84" spans="1:1" hidden="1">
      <c r="A84" t="s">
        <v>219</v>
      </c>
    </row>
    <row r="85" spans="1:1" hidden="1">
      <c r="A85" t="s">
        <v>219</v>
      </c>
    </row>
    <row r="86" spans="1:1" hidden="1">
      <c r="A86" t="s">
        <v>12609</v>
      </c>
    </row>
    <row r="87" spans="1:1" hidden="1">
      <c r="A87" t="s">
        <v>12609</v>
      </c>
    </row>
    <row r="88" spans="1:1" hidden="1">
      <c r="A88" t="s">
        <v>12609</v>
      </c>
    </row>
    <row r="89" spans="1:1" hidden="1">
      <c r="A89" t="s">
        <v>12609</v>
      </c>
    </row>
    <row r="90" spans="1:1" hidden="1">
      <c r="A90" t="s">
        <v>12609</v>
      </c>
    </row>
    <row r="91" spans="1:1" hidden="1">
      <c r="A91" t="s">
        <v>12609</v>
      </c>
    </row>
    <row r="92" spans="1:1" hidden="1">
      <c r="A92" t="s">
        <v>12609</v>
      </c>
    </row>
    <row r="93" spans="1:1" hidden="1">
      <c r="A93" t="s">
        <v>12609</v>
      </c>
    </row>
    <row r="94" spans="1:1" hidden="1">
      <c r="A94" t="s">
        <v>12609</v>
      </c>
    </row>
    <row r="95" spans="1:1" hidden="1">
      <c r="A95" t="s">
        <v>12609</v>
      </c>
    </row>
    <row r="96" spans="1:1" hidden="1">
      <c r="A96" t="s">
        <v>12609</v>
      </c>
    </row>
    <row r="97" spans="1:2" hidden="1">
      <c r="A97" t="s">
        <v>12609</v>
      </c>
    </row>
    <row r="98" spans="1:2" hidden="1">
      <c r="A98" t="s">
        <v>12609</v>
      </c>
    </row>
    <row r="99" spans="1:2" hidden="1">
      <c r="A99" t="s">
        <v>12609</v>
      </c>
    </row>
    <row r="100" spans="1:2" hidden="1">
      <c r="A100" t="s">
        <v>12609</v>
      </c>
    </row>
    <row r="101" spans="1:2" hidden="1">
      <c r="A101" t="s">
        <v>12609</v>
      </c>
    </row>
    <row r="102" spans="1:2" hidden="1">
      <c r="A102" t="s">
        <v>12609</v>
      </c>
    </row>
    <row r="103" spans="1:2" hidden="1">
      <c r="A103" t="s">
        <v>12609</v>
      </c>
    </row>
    <row r="104" spans="1:2" hidden="1">
      <c r="A104" t="s">
        <v>12609</v>
      </c>
    </row>
    <row r="105" spans="1:2" hidden="1">
      <c r="A105" t="s">
        <v>12609</v>
      </c>
    </row>
    <row r="106" spans="1:2" hidden="1">
      <c r="A106" t="s">
        <v>12609</v>
      </c>
    </row>
    <row r="107" spans="1:2" hidden="1">
      <c r="A107" t="s">
        <v>12609</v>
      </c>
    </row>
    <row r="108" spans="1:2" hidden="1">
      <c r="A108" t="s">
        <v>12609</v>
      </c>
    </row>
    <row r="109" spans="1:2" hidden="1">
      <c r="A109" t="s">
        <v>12609</v>
      </c>
    </row>
    <row r="110" spans="1:2" hidden="1">
      <c r="A110" t="s">
        <v>12609</v>
      </c>
    </row>
    <row r="111" spans="1:2" hidden="1">
      <c r="A111" t="s">
        <v>12609</v>
      </c>
    </row>
    <row r="112" spans="1:2">
      <c r="A112" t="s">
        <v>131</v>
      </c>
      <c r="B112">
        <f>COUNTIF(Koodit!H:H,A112)</f>
        <v>3</v>
      </c>
    </row>
    <row r="113" spans="1:2" hidden="1">
      <c r="A113" t="s">
        <v>12643</v>
      </c>
    </row>
    <row r="114" spans="1:2" hidden="1">
      <c r="A114" t="s">
        <v>12643</v>
      </c>
    </row>
    <row r="115" spans="1:2" hidden="1">
      <c r="A115" t="s">
        <v>12643</v>
      </c>
    </row>
    <row r="116" spans="1:2" hidden="1">
      <c r="A116" t="s">
        <v>12643</v>
      </c>
    </row>
    <row r="117" spans="1:2" hidden="1">
      <c r="A117" t="s">
        <v>12643</v>
      </c>
    </row>
    <row r="118" spans="1:2" hidden="1">
      <c r="A118" t="s">
        <v>12643</v>
      </c>
    </row>
    <row r="119" spans="1:2" hidden="1">
      <c r="A119" t="s">
        <v>12643</v>
      </c>
    </row>
    <row r="120" spans="1:2" hidden="1">
      <c r="A120" t="s">
        <v>12643</v>
      </c>
    </row>
    <row r="121" spans="1:2" hidden="1">
      <c r="A121" t="s">
        <v>12643</v>
      </c>
    </row>
    <row r="122" spans="1:2">
      <c r="A122" t="s">
        <v>137</v>
      </c>
      <c r="B122">
        <f>COUNTIF(Koodit!H:H,A122)</f>
        <v>3</v>
      </c>
    </row>
    <row r="123" spans="1:2" hidden="1">
      <c r="A123" t="s">
        <v>262</v>
      </c>
    </row>
    <row r="124" spans="1:2" hidden="1">
      <c r="A124" t="s">
        <v>262</v>
      </c>
    </row>
    <row r="125" spans="1:2" hidden="1">
      <c r="A125" t="s">
        <v>262</v>
      </c>
    </row>
    <row r="126" spans="1:2" hidden="1">
      <c r="A126" t="s">
        <v>262</v>
      </c>
    </row>
    <row r="127" spans="1:2" hidden="1">
      <c r="A127" t="s">
        <v>262</v>
      </c>
    </row>
    <row r="128" spans="1:2" hidden="1">
      <c r="A128" t="s">
        <v>262</v>
      </c>
    </row>
    <row r="129" spans="1:2" hidden="1">
      <c r="A129" t="s">
        <v>262</v>
      </c>
    </row>
    <row r="130" spans="1:2" hidden="1">
      <c r="A130" t="s">
        <v>262</v>
      </c>
    </row>
    <row r="131" spans="1:2">
      <c r="A131" t="s">
        <v>143</v>
      </c>
      <c r="B131">
        <f>COUNTIF(Koodit!H:H,A131)</f>
        <v>3</v>
      </c>
    </row>
    <row r="132" spans="1:2" hidden="1">
      <c r="A132" t="s">
        <v>8</v>
      </c>
    </row>
    <row r="133" spans="1:2" hidden="1">
      <c r="A133" t="s">
        <v>8</v>
      </c>
    </row>
    <row r="134" spans="1:2" hidden="1">
      <c r="A134" t="s">
        <v>8</v>
      </c>
    </row>
    <row r="135" spans="1:2">
      <c r="A135" t="s">
        <v>170</v>
      </c>
      <c r="B135">
        <f>COUNTIF(Koodit!H:H,A135)</f>
        <v>3</v>
      </c>
    </row>
    <row r="136" spans="1:2" hidden="1">
      <c r="A136" t="s">
        <v>12656</v>
      </c>
    </row>
    <row r="137" spans="1:2">
      <c r="A137" t="s">
        <v>12611</v>
      </c>
      <c r="B137">
        <f>COUNTIF(Koodit!H:H,A137)</f>
        <v>2</v>
      </c>
    </row>
    <row r="138" spans="1:2" hidden="1">
      <c r="A138" t="s">
        <v>280</v>
      </c>
    </row>
    <row r="139" spans="1:2" hidden="1">
      <c r="A139" t="s">
        <v>280</v>
      </c>
    </row>
    <row r="140" spans="1:2" hidden="1">
      <c r="A140" t="s">
        <v>280</v>
      </c>
    </row>
    <row r="141" spans="1:2">
      <c r="A141" t="s">
        <v>12656</v>
      </c>
      <c r="B141">
        <f>COUNTIF(Koodit!H:H,A141)</f>
        <v>2</v>
      </c>
    </row>
    <row r="142" spans="1:2" hidden="1">
      <c r="A142" t="s">
        <v>284</v>
      </c>
    </row>
    <row r="143" spans="1:2" hidden="1">
      <c r="A143" t="s">
        <v>284</v>
      </c>
    </row>
    <row r="144" spans="1:2" hidden="1">
      <c r="A144" t="s">
        <v>284</v>
      </c>
    </row>
    <row r="145" spans="1:2" hidden="1">
      <c r="A145" t="s">
        <v>284</v>
      </c>
    </row>
    <row r="146" spans="1:2" hidden="1">
      <c r="A146" t="s">
        <v>284</v>
      </c>
    </row>
    <row r="147" spans="1:2" hidden="1">
      <c r="A147" t="s">
        <v>284</v>
      </c>
    </row>
    <row r="148" spans="1:2" hidden="1">
      <c r="A148" t="s">
        <v>284</v>
      </c>
    </row>
    <row r="149" spans="1:2" hidden="1">
      <c r="A149" t="s">
        <v>284</v>
      </c>
    </row>
    <row r="150" spans="1:2" hidden="1">
      <c r="A150" t="s">
        <v>284</v>
      </c>
    </row>
    <row r="151" spans="1:2" hidden="1">
      <c r="A151" t="s">
        <v>284</v>
      </c>
    </row>
    <row r="152" spans="1:2" hidden="1">
      <c r="A152" t="s">
        <v>284</v>
      </c>
    </row>
    <row r="153" spans="1:2" hidden="1">
      <c r="A153" t="s">
        <v>284</v>
      </c>
    </row>
    <row r="154" spans="1:2">
      <c r="A154" t="s">
        <v>65</v>
      </c>
      <c r="B154">
        <f>COUNTIF(Koodit!H:H,A154)</f>
        <v>1</v>
      </c>
    </row>
    <row r="155" spans="1:2" hidden="1">
      <c r="A155" t="s">
        <v>297</v>
      </c>
    </row>
    <row r="156" spans="1:2" hidden="1">
      <c r="A156" t="s">
        <v>297</v>
      </c>
    </row>
    <row r="157" spans="1:2" hidden="1">
      <c r="A157" t="s">
        <v>297</v>
      </c>
    </row>
    <row r="158" spans="1:2" hidden="1">
      <c r="A158" t="s">
        <v>297</v>
      </c>
    </row>
    <row r="159" spans="1:2" hidden="1">
      <c r="A159" t="s">
        <v>297</v>
      </c>
    </row>
    <row r="160" spans="1:2" hidden="1">
      <c r="A160" t="s">
        <v>297</v>
      </c>
    </row>
    <row r="161" spans="1:2" hidden="1">
      <c r="A161" t="s">
        <v>297</v>
      </c>
    </row>
    <row r="162" spans="1:2" hidden="1">
      <c r="A162" t="s">
        <v>297</v>
      </c>
    </row>
    <row r="163" spans="1:2" hidden="1">
      <c r="A163" t="s">
        <v>297</v>
      </c>
    </row>
    <row r="164" spans="1:2" hidden="1">
      <c r="A164" t="s">
        <v>297</v>
      </c>
    </row>
    <row r="165" spans="1:2" hidden="1">
      <c r="A165" t="s">
        <v>297</v>
      </c>
    </row>
    <row r="166" spans="1:2" hidden="1">
      <c r="A166" t="s">
        <v>297</v>
      </c>
    </row>
    <row r="167" spans="1:2" hidden="1">
      <c r="A167" t="s">
        <v>297</v>
      </c>
    </row>
    <row r="168" spans="1:2">
      <c r="A168" t="s">
        <v>12619</v>
      </c>
      <c r="B168">
        <f>COUNTIF(Koodit!H:H,A168)</f>
        <v>1</v>
      </c>
    </row>
    <row r="169" spans="1:2" hidden="1">
      <c r="A169" t="s">
        <v>309</v>
      </c>
    </row>
    <row r="170" spans="1:2" hidden="1">
      <c r="A170" t="s">
        <v>309</v>
      </c>
    </row>
    <row r="171" spans="1:2" hidden="1">
      <c r="A171" s="11" t="s">
        <v>309</v>
      </c>
    </row>
    <row r="172" spans="1:2">
      <c r="A172" t="s">
        <v>275</v>
      </c>
      <c r="B172">
        <f>COUNTIF(Koodit!H:H,A172)</f>
        <v>1</v>
      </c>
    </row>
    <row r="173" spans="1:2" hidden="1">
      <c r="A173" t="s">
        <v>12671</v>
      </c>
    </row>
    <row r="174" spans="1:2" hidden="1">
      <c r="A174" t="s">
        <v>12671</v>
      </c>
    </row>
    <row r="175" spans="1:2" hidden="1">
      <c r="A175" t="s">
        <v>12671</v>
      </c>
    </row>
    <row r="176" spans="1:2" hidden="1">
      <c r="A176" t="s">
        <v>127</v>
      </c>
    </row>
    <row r="177" spans="1:2" hidden="1">
      <c r="A177" t="s">
        <v>127</v>
      </c>
    </row>
    <row r="178" spans="1:2" hidden="1">
      <c r="A178" t="s">
        <v>127</v>
      </c>
    </row>
    <row r="179" spans="1:2" hidden="1">
      <c r="A179" t="s">
        <v>127</v>
      </c>
    </row>
    <row r="180" spans="1:2" hidden="1">
      <c r="A180" t="s">
        <v>127</v>
      </c>
    </row>
    <row r="181" spans="1:2">
      <c r="A181" t="s">
        <v>12673</v>
      </c>
      <c r="B181">
        <f>COUNTIF(Koodit!H:H,A181)</f>
        <v>1</v>
      </c>
    </row>
  </sheetData>
  <sortState ref="A2:B181">
    <sortCondition descending="1" ref="B2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1"/>
  <sheetViews>
    <sheetView topLeftCell="O1" workbookViewId="0">
      <pane ySplit="1" topLeftCell="A2" activePane="bottomLeft" state="frozen"/>
      <selection activeCell="F20" sqref="F20"/>
      <selection pane="bottomLeft" activeCell="AA54" sqref="AA54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17.1640625" bestFit="1" customWidth="1"/>
    <col min="6" max="6" width="18.5" bestFit="1" customWidth="1"/>
    <col min="7" max="7" width="19.5" bestFit="1" customWidth="1"/>
    <col min="8" max="8" width="23.1640625" bestFit="1" customWidth="1"/>
    <col min="9" max="9" width="76.83203125" bestFit="1" customWidth="1"/>
    <col min="11" max="11" width="18.5" bestFit="1" customWidth="1"/>
    <col min="12" max="12" width="19.5" bestFit="1" customWidth="1"/>
    <col min="13" max="13" width="23.1640625" bestFit="1" customWidth="1"/>
    <col min="14" max="14" width="76.83203125" bestFit="1" customWidth="1"/>
    <col min="16" max="16" width="18.5" bestFit="1" customWidth="1"/>
    <col min="17" max="17" width="19.5" bestFit="1" customWidth="1"/>
    <col min="18" max="18" width="23.1640625" bestFit="1" customWidth="1"/>
    <col min="19" max="19" width="76.83203125" bestFit="1" customWidth="1"/>
    <col min="21" max="21" width="18.5" bestFit="1" customWidth="1"/>
    <col min="22" max="22" width="19.5" bestFit="1" customWidth="1"/>
    <col min="23" max="23" width="23.1640625" bestFit="1" customWidth="1"/>
    <col min="24" max="24" width="76.83203125" bestFit="1" customWidth="1"/>
    <col min="26" max="26" width="36.1640625" bestFit="1" customWidth="1"/>
    <col min="27" max="27" width="19.5" bestFit="1" customWidth="1"/>
    <col min="28" max="28" width="23.1640625" bestFit="1" customWidth="1"/>
    <col min="29" max="29" width="77" bestFit="1" customWidth="1"/>
  </cols>
  <sheetData>
    <row r="1" spans="1:30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E1" s="17" t="s">
        <v>12676</v>
      </c>
      <c r="F1" s="4" t="s">
        <v>335</v>
      </c>
      <c r="G1" s="4" t="s">
        <v>0</v>
      </c>
      <c r="H1" s="4" t="s">
        <v>1</v>
      </c>
      <c r="I1" s="4" t="s">
        <v>2</v>
      </c>
      <c r="J1" s="17" t="s">
        <v>12676</v>
      </c>
      <c r="K1" s="4" t="s">
        <v>336</v>
      </c>
      <c r="L1" s="4" t="s">
        <v>0</v>
      </c>
      <c r="M1" s="4" t="s">
        <v>1</v>
      </c>
      <c r="N1" s="4" t="s">
        <v>2</v>
      </c>
      <c r="O1" s="17" t="s">
        <v>12676</v>
      </c>
      <c r="P1" s="4" t="s">
        <v>337</v>
      </c>
      <c r="Q1" s="4" t="s">
        <v>0</v>
      </c>
      <c r="R1" s="4" t="s">
        <v>1</v>
      </c>
      <c r="S1" s="4" t="s">
        <v>2</v>
      </c>
      <c r="T1" s="17" t="s">
        <v>12676</v>
      </c>
      <c r="U1" s="4" t="s">
        <v>338</v>
      </c>
      <c r="V1" s="4" t="s">
        <v>0</v>
      </c>
      <c r="W1" s="4" t="s">
        <v>1</v>
      </c>
      <c r="X1" s="4" t="s">
        <v>2</v>
      </c>
      <c r="Y1" s="17" t="s">
        <v>12676</v>
      </c>
      <c r="Z1" s="4" t="s">
        <v>12576</v>
      </c>
      <c r="AA1" s="4" t="s">
        <v>0</v>
      </c>
      <c r="AB1" s="4" t="s">
        <v>1</v>
      </c>
      <c r="AC1" s="4" t="s">
        <v>2</v>
      </c>
      <c r="AD1" s="17" t="s">
        <v>12676</v>
      </c>
    </row>
    <row r="2" spans="1:30" ht="16" thickTop="1">
      <c r="A2">
        <v>11</v>
      </c>
      <c r="B2" t="s">
        <v>149</v>
      </c>
      <c r="C2" t="s">
        <v>219</v>
      </c>
      <c r="D2" t="s">
        <v>12634</v>
      </c>
      <c r="E2">
        <f>COUNTIF(A$2:A$181,"&gt;10")</f>
        <v>1</v>
      </c>
      <c r="F2" s="6">
        <v>8</v>
      </c>
      <c r="G2" t="s">
        <v>7</v>
      </c>
      <c r="H2" t="s">
        <v>12609</v>
      </c>
      <c r="I2" t="s">
        <v>12610</v>
      </c>
      <c r="J2">
        <f>COUNTIF(F$2:F$181,"&gt;10")</f>
        <v>0</v>
      </c>
      <c r="K2">
        <v>8</v>
      </c>
      <c r="L2" t="s">
        <v>149</v>
      </c>
      <c r="M2" t="s">
        <v>170</v>
      </c>
      <c r="N2" t="s">
        <v>176</v>
      </c>
      <c r="O2">
        <f>COUNTIF(K$2:K$181,"&gt;10")</f>
        <v>0</v>
      </c>
      <c r="P2">
        <v>6</v>
      </c>
      <c r="Q2" t="s">
        <v>149</v>
      </c>
      <c r="R2" t="s">
        <v>208</v>
      </c>
      <c r="S2" t="s">
        <v>12632</v>
      </c>
      <c r="T2">
        <f>COUNTIF(P$2:P$181,"&gt;10")</f>
        <v>0</v>
      </c>
      <c r="U2">
        <v>6</v>
      </c>
      <c r="V2" t="s">
        <v>149</v>
      </c>
      <c r="W2" t="s">
        <v>219</v>
      </c>
      <c r="X2" t="s">
        <v>229</v>
      </c>
      <c r="Y2">
        <f>COUNTIF(U$2:U$181,"&gt;10")</f>
        <v>0</v>
      </c>
      <c r="Z2">
        <v>25</v>
      </c>
      <c r="AA2" t="s">
        <v>149</v>
      </c>
      <c r="AB2" t="s">
        <v>219</v>
      </c>
      <c r="AC2" t="s">
        <v>12634</v>
      </c>
      <c r="AD2">
        <f>COUNTIF(Z$2:Z$181,"&gt;10")</f>
        <v>24</v>
      </c>
    </row>
    <row r="3" spans="1:30">
      <c r="A3">
        <v>8</v>
      </c>
      <c r="B3" t="s">
        <v>12654</v>
      </c>
      <c r="C3" t="s">
        <v>297</v>
      </c>
      <c r="D3" t="s">
        <v>298</v>
      </c>
      <c r="E3">
        <f>COUNTIF(A$2:A$181,"&gt;9")</f>
        <v>1</v>
      </c>
      <c r="F3">
        <v>8</v>
      </c>
      <c r="G3" t="s">
        <v>7</v>
      </c>
      <c r="H3" t="s">
        <v>12609</v>
      </c>
      <c r="I3" t="s">
        <v>112</v>
      </c>
      <c r="J3">
        <f>COUNTIF(F$2:F$181,"&gt;9")</f>
        <v>0</v>
      </c>
      <c r="K3">
        <v>6</v>
      </c>
      <c r="L3" t="s">
        <v>149</v>
      </c>
      <c r="M3" t="s">
        <v>187</v>
      </c>
      <c r="N3" t="s">
        <v>198</v>
      </c>
      <c r="O3">
        <f>COUNTIF(K$2:K$181,"&gt;9")</f>
        <v>0</v>
      </c>
      <c r="P3">
        <v>5</v>
      </c>
      <c r="Q3" t="s">
        <v>12654</v>
      </c>
      <c r="R3" t="s">
        <v>297</v>
      </c>
      <c r="S3" t="s">
        <v>299</v>
      </c>
      <c r="T3">
        <f>COUNTIF(P$2:P$181,"&gt;9")</f>
        <v>0</v>
      </c>
      <c r="U3">
        <v>6</v>
      </c>
      <c r="V3" t="s">
        <v>12654</v>
      </c>
      <c r="W3" t="s">
        <v>297</v>
      </c>
      <c r="X3" t="s">
        <v>298</v>
      </c>
      <c r="Y3">
        <f>COUNTIF(U$2:U$181,"&gt;9")</f>
        <v>0</v>
      </c>
      <c r="Z3">
        <v>21</v>
      </c>
      <c r="AA3" t="s">
        <v>149</v>
      </c>
      <c r="AB3" t="s">
        <v>208</v>
      </c>
      <c r="AC3" t="s">
        <v>12632</v>
      </c>
      <c r="AD3">
        <f>COUNTIF(Z$2:Z$181,"&gt;9")</f>
        <v>31</v>
      </c>
    </row>
    <row r="4" spans="1:30">
      <c r="A4">
        <v>7</v>
      </c>
      <c r="B4" t="s">
        <v>149</v>
      </c>
      <c r="C4" t="s">
        <v>187</v>
      </c>
      <c r="D4" t="s">
        <v>205</v>
      </c>
      <c r="E4">
        <f>COUNTIF(A$2:A$181,"&gt;8")</f>
        <v>1</v>
      </c>
      <c r="F4">
        <v>8</v>
      </c>
      <c r="G4" t="s">
        <v>7</v>
      </c>
      <c r="H4" t="s">
        <v>12611</v>
      </c>
      <c r="I4" t="s">
        <v>12612</v>
      </c>
      <c r="J4">
        <f>COUNTIF(F$2:F$181,"&gt;8")</f>
        <v>0</v>
      </c>
      <c r="K4">
        <v>6</v>
      </c>
      <c r="L4" t="s">
        <v>149</v>
      </c>
      <c r="M4" t="s">
        <v>219</v>
      </c>
      <c r="N4" t="s">
        <v>224</v>
      </c>
      <c r="O4">
        <f>COUNTIF(K$2:K$181,"&gt;8")</f>
        <v>0</v>
      </c>
      <c r="P4">
        <v>4</v>
      </c>
      <c r="Q4" t="s">
        <v>7</v>
      </c>
      <c r="R4" t="s">
        <v>12611</v>
      </c>
      <c r="S4" t="s">
        <v>12612</v>
      </c>
      <c r="T4">
        <f>COUNTIF(P$2:P$181,"&gt;8")</f>
        <v>0</v>
      </c>
      <c r="U4">
        <v>5</v>
      </c>
      <c r="V4" t="s">
        <v>7</v>
      </c>
      <c r="W4" t="s">
        <v>90</v>
      </c>
      <c r="X4" t="s">
        <v>100</v>
      </c>
      <c r="Y4">
        <f>COUNTIF(U$2:U$181,"&gt;8")</f>
        <v>0</v>
      </c>
      <c r="Z4">
        <v>18</v>
      </c>
      <c r="AA4" t="s">
        <v>7</v>
      </c>
      <c r="AB4" t="s">
        <v>12609</v>
      </c>
      <c r="AC4" t="s">
        <v>12610</v>
      </c>
      <c r="AD4">
        <f>COUNTIF(Z$2:Z$181,"&gt;8")</f>
        <v>34</v>
      </c>
    </row>
    <row r="5" spans="1:30">
      <c r="A5">
        <v>6</v>
      </c>
      <c r="B5" t="s">
        <v>7</v>
      </c>
      <c r="C5" t="s">
        <v>143</v>
      </c>
      <c r="D5" t="s">
        <v>12618</v>
      </c>
      <c r="E5">
        <f>COUNTIF(A$2:A$181,"&gt;7")</f>
        <v>2</v>
      </c>
      <c r="F5" s="6">
        <v>7</v>
      </c>
      <c r="G5" t="s">
        <v>149</v>
      </c>
      <c r="H5" t="s">
        <v>219</v>
      </c>
      <c r="I5" t="s">
        <v>12634</v>
      </c>
      <c r="J5">
        <f>COUNTIF(F$2:F$181,"&gt;7")</f>
        <v>3</v>
      </c>
      <c r="K5">
        <v>5</v>
      </c>
      <c r="L5" t="s">
        <v>149</v>
      </c>
      <c r="M5" t="s">
        <v>187</v>
      </c>
      <c r="N5" t="s">
        <v>12628</v>
      </c>
      <c r="O5">
        <f>COUNTIF(K$2:K$181,"&gt;7")</f>
        <v>1</v>
      </c>
      <c r="P5">
        <v>4</v>
      </c>
      <c r="Q5" t="s">
        <v>149</v>
      </c>
      <c r="R5" t="s">
        <v>12643</v>
      </c>
      <c r="S5" t="s">
        <v>12652</v>
      </c>
      <c r="T5">
        <f>COUNTIF(P$2:P$181,"&gt;7")</f>
        <v>0</v>
      </c>
      <c r="U5">
        <v>5</v>
      </c>
      <c r="V5" t="s">
        <v>7</v>
      </c>
      <c r="W5" t="s">
        <v>12609</v>
      </c>
      <c r="X5" t="s">
        <v>12610</v>
      </c>
      <c r="Y5">
        <f>COUNTIF(U$2:U$181,"&gt;7")</f>
        <v>0</v>
      </c>
      <c r="Z5">
        <v>17</v>
      </c>
      <c r="AA5" t="s">
        <v>7</v>
      </c>
      <c r="AB5" t="s">
        <v>12611</v>
      </c>
      <c r="AC5" t="s">
        <v>12612</v>
      </c>
      <c r="AD5">
        <f>COUNTIF(Z$2:Z$181,"&gt;7")</f>
        <v>38</v>
      </c>
    </row>
    <row r="6" spans="1:30">
      <c r="A6">
        <v>6</v>
      </c>
      <c r="B6" t="s">
        <v>149</v>
      </c>
      <c r="C6" t="s">
        <v>12609</v>
      </c>
      <c r="D6" t="s">
        <v>247</v>
      </c>
      <c r="E6">
        <f>COUNTIF(A$2:A$181,"&gt;6")</f>
        <v>3</v>
      </c>
      <c r="F6" s="6">
        <v>6</v>
      </c>
      <c r="G6" t="s">
        <v>149</v>
      </c>
      <c r="H6" t="s">
        <v>323</v>
      </c>
      <c r="I6" t="s">
        <v>332</v>
      </c>
      <c r="J6">
        <f>COUNTIF(F$2:F$181,"&gt;6")</f>
        <v>4</v>
      </c>
      <c r="K6">
        <v>5</v>
      </c>
      <c r="L6" t="s">
        <v>149</v>
      </c>
      <c r="M6" t="s">
        <v>208</v>
      </c>
      <c r="N6" t="s">
        <v>213</v>
      </c>
      <c r="O6">
        <f>COUNTIF(K$2:K$181,"&gt;6")</f>
        <v>1</v>
      </c>
      <c r="P6">
        <v>3</v>
      </c>
      <c r="Q6" t="s">
        <v>7</v>
      </c>
      <c r="R6" t="s">
        <v>23</v>
      </c>
      <c r="S6" t="s">
        <v>29</v>
      </c>
      <c r="T6">
        <f>COUNTIF(P$2:P$181,"&gt;6")</f>
        <v>0</v>
      </c>
      <c r="U6">
        <v>5</v>
      </c>
      <c r="V6" t="s">
        <v>149</v>
      </c>
      <c r="W6" t="s">
        <v>208</v>
      </c>
      <c r="X6" t="s">
        <v>213</v>
      </c>
      <c r="Y6">
        <f>COUNTIF(U$2:U$181,"&gt;6")</f>
        <v>0</v>
      </c>
      <c r="Z6">
        <v>17</v>
      </c>
      <c r="AA6" t="s">
        <v>12654</v>
      </c>
      <c r="AB6" t="s">
        <v>284</v>
      </c>
      <c r="AC6" t="s">
        <v>287</v>
      </c>
      <c r="AD6">
        <f>COUNTIF(Z$2:Z$181,"&gt;6")</f>
        <v>45</v>
      </c>
    </row>
    <row r="7" spans="1:30">
      <c r="A7">
        <v>6</v>
      </c>
      <c r="B7" t="s">
        <v>12654</v>
      </c>
      <c r="C7" t="s">
        <v>284</v>
      </c>
      <c r="D7" t="s">
        <v>287</v>
      </c>
      <c r="E7">
        <f>COUNTIF(A$2:A$181,"&gt;5")</f>
        <v>6</v>
      </c>
      <c r="F7">
        <v>6</v>
      </c>
      <c r="G7" t="s">
        <v>149</v>
      </c>
      <c r="H7" t="s">
        <v>208</v>
      </c>
      <c r="I7" t="s">
        <v>12632</v>
      </c>
      <c r="J7">
        <f>COUNTIF(F$2:F$181,"&gt;5")</f>
        <v>7</v>
      </c>
      <c r="K7">
        <v>5</v>
      </c>
      <c r="L7" t="s">
        <v>149</v>
      </c>
      <c r="M7" t="s">
        <v>262</v>
      </c>
      <c r="N7" t="s">
        <v>268</v>
      </c>
      <c r="O7">
        <f>COUNTIF(K$2:K$181,"&gt;5")</f>
        <v>3</v>
      </c>
      <c r="P7">
        <v>3</v>
      </c>
      <c r="Q7" t="s">
        <v>7</v>
      </c>
      <c r="R7" t="s">
        <v>81</v>
      </c>
      <c r="S7" t="s">
        <v>83</v>
      </c>
      <c r="T7">
        <f>COUNTIF(P$2:P$181,"&gt;5")</f>
        <v>1</v>
      </c>
      <c r="U7">
        <v>4</v>
      </c>
      <c r="V7" t="s">
        <v>7</v>
      </c>
      <c r="W7" t="s">
        <v>23</v>
      </c>
      <c r="X7" t="s">
        <v>29</v>
      </c>
      <c r="Y7">
        <f>COUNTIF(U$2:U$181,"&gt;5")</f>
        <v>2</v>
      </c>
      <c r="Z7">
        <v>17</v>
      </c>
      <c r="AA7" t="s">
        <v>12654</v>
      </c>
      <c r="AB7" t="s">
        <v>297</v>
      </c>
      <c r="AC7" t="s">
        <v>298</v>
      </c>
      <c r="AD7">
        <f>COUNTIF(Z$2:Z$181,"&gt;5")</f>
        <v>53</v>
      </c>
    </row>
    <row r="8" spans="1:30">
      <c r="A8">
        <v>5</v>
      </c>
      <c r="B8" t="s">
        <v>7</v>
      </c>
      <c r="C8" t="s">
        <v>23</v>
      </c>
      <c r="D8" t="s">
        <v>41</v>
      </c>
      <c r="E8">
        <f>COUNTIF(A$2:A$181,"&gt;4")</f>
        <v>12</v>
      </c>
      <c r="F8">
        <v>6</v>
      </c>
      <c r="G8" t="s">
        <v>149</v>
      </c>
      <c r="H8" t="s">
        <v>219</v>
      </c>
      <c r="I8" t="s">
        <v>229</v>
      </c>
      <c r="J8">
        <f>COUNTIF(F$2:F$181,"&gt;4")</f>
        <v>11</v>
      </c>
      <c r="K8">
        <v>4</v>
      </c>
      <c r="L8" t="s">
        <v>7</v>
      </c>
      <c r="M8" t="s">
        <v>23</v>
      </c>
      <c r="N8" t="s">
        <v>24</v>
      </c>
      <c r="O8">
        <f>COUNTIF(K$2:K$181,"&gt;4")</f>
        <v>6</v>
      </c>
      <c r="P8">
        <v>3</v>
      </c>
      <c r="Q8" t="s">
        <v>7</v>
      </c>
      <c r="R8" t="s">
        <v>137</v>
      </c>
      <c r="S8" t="s">
        <v>12617</v>
      </c>
      <c r="T8">
        <f>COUNTIF(P$2:P$181,"&gt;4")</f>
        <v>2</v>
      </c>
      <c r="U8">
        <v>4</v>
      </c>
      <c r="V8" t="s">
        <v>7</v>
      </c>
      <c r="W8" t="s">
        <v>90</v>
      </c>
      <c r="X8" t="s">
        <v>12608</v>
      </c>
      <c r="Y8">
        <f>COUNTIF(U$2:U$181,"&gt;4")</f>
        <v>5</v>
      </c>
      <c r="Z8">
        <v>16</v>
      </c>
      <c r="AA8" t="s">
        <v>7</v>
      </c>
      <c r="AB8" t="s">
        <v>90</v>
      </c>
      <c r="AC8" t="s">
        <v>100</v>
      </c>
      <c r="AD8">
        <f>COUNTIF(Z$2:Z$181,"&gt;4")</f>
        <v>71</v>
      </c>
    </row>
    <row r="9" spans="1:30">
      <c r="A9">
        <v>5</v>
      </c>
      <c r="B9" t="s">
        <v>7</v>
      </c>
      <c r="C9" t="s">
        <v>69</v>
      </c>
      <c r="D9" t="s">
        <v>76</v>
      </c>
      <c r="E9">
        <f>COUNTIF(A$2:A$181,"&gt;3")</f>
        <v>23</v>
      </c>
      <c r="F9">
        <v>5</v>
      </c>
      <c r="G9" t="s">
        <v>7</v>
      </c>
      <c r="H9" t="s">
        <v>81</v>
      </c>
      <c r="I9" t="s">
        <v>83</v>
      </c>
      <c r="J9">
        <f>COUNTIF(F$2:F$181,"&gt;3")</f>
        <v>14</v>
      </c>
      <c r="K9">
        <v>4</v>
      </c>
      <c r="L9" t="s">
        <v>149</v>
      </c>
      <c r="M9" t="s">
        <v>187</v>
      </c>
      <c r="N9" t="s">
        <v>205</v>
      </c>
      <c r="O9">
        <f>COUNTIF(K$2:K$181,"&gt;3")</f>
        <v>11</v>
      </c>
      <c r="P9">
        <v>3</v>
      </c>
      <c r="Q9" t="s">
        <v>149</v>
      </c>
      <c r="R9" t="s">
        <v>12609</v>
      </c>
      <c r="S9" t="s">
        <v>234</v>
      </c>
      <c r="T9">
        <f>COUNTIF(P$2:P$181,"&gt;3")</f>
        <v>4</v>
      </c>
      <c r="U9">
        <v>4</v>
      </c>
      <c r="V9" t="s">
        <v>149</v>
      </c>
      <c r="W9" t="s">
        <v>323</v>
      </c>
      <c r="X9" t="s">
        <v>325</v>
      </c>
      <c r="Y9">
        <f>COUNTIF(U$2:U$181,"&gt;3")</f>
        <v>13</v>
      </c>
      <c r="Z9">
        <v>16</v>
      </c>
      <c r="AA9" t="s">
        <v>149</v>
      </c>
      <c r="AB9" t="s">
        <v>219</v>
      </c>
      <c r="AC9" t="s">
        <v>229</v>
      </c>
      <c r="AD9">
        <f>COUNTIF(Z$2:Z$181,"&gt;3")</f>
        <v>86</v>
      </c>
    </row>
    <row r="10" spans="1:30">
      <c r="A10">
        <v>5</v>
      </c>
      <c r="B10" t="s">
        <v>149</v>
      </c>
      <c r="C10" t="s">
        <v>170</v>
      </c>
      <c r="D10" t="s">
        <v>171</v>
      </c>
      <c r="E10">
        <f>COUNTIF(A$2:A$181,"&gt;2")</f>
        <v>39</v>
      </c>
      <c r="F10">
        <v>5</v>
      </c>
      <c r="G10" t="s">
        <v>7</v>
      </c>
      <c r="H10" t="s">
        <v>90</v>
      </c>
      <c r="I10" t="s">
        <v>100</v>
      </c>
      <c r="J10">
        <f>COUNTIF(F$2:F$181,"&gt;2")</f>
        <v>29</v>
      </c>
      <c r="K10">
        <v>4</v>
      </c>
      <c r="L10" t="s">
        <v>149</v>
      </c>
      <c r="M10" t="s">
        <v>12609</v>
      </c>
      <c r="N10" t="s">
        <v>254</v>
      </c>
      <c r="O10">
        <f>COUNTIF(K$2:K$181,"&gt;2")</f>
        <v>18</v>
      </c>
      <c r="P10">
        <v>3</v>
      </c>
      <c r="Q10" t="s">
        <v>149</v>
      </c>
      <c r="R10" t="s">
        <v>262</v>
      </c>
      <c r="S10" t="s">
        <v>274</v>
      </c>
      <c r="T10">
        <f>COUNTIF(P$2:P$181,"&gt;2")</f>
        <v>12</v>
      </c>
      <c r="U10">
        <v>4</v>
      </c>
      <c r="V10" t="s">
        <v>149</v>
      </c>
      <c r="W10" t="s">
        <v>219</v>
      </c>
      <c r="X10" t="s">
        <v>12634</v>
      </c>
      <c r="Y10">
        <f>COUNTIF(U$2:U$181,"&gt;2")</f>
        <v>21</v>
      </c>
      <c r="Z10">
        <v>16</v>
      </c>
      <c r="AA10" t="s">
        <v>149</v>
      </c>
      <c r="AB10" t="s">
        <v>12609</v>
      </c>
      <c r="AC10" t="s">
        <v>12639</v>
      </c>
      <c r="AD10">
        <f>COUNTIF(Z$2:Z$181,"&gt;2")</f>
        <v>117</v>
      </c>
    </row>
    <row r="11" spans="1:30">
      <c r="A11">
        <v>5</v>
      </c>
      <c r="B11" t="s">
        <v>149</v>
      </c>
      <c r="C11" t="s">
        <v>12609</v>
      </c>
      <c r="D11" t="s">
        <v>252</v>
      </c>
      <c r="E11">
        <f>COUNTIF(A$2:A$181,"&gt;1")</f>
        <v>64</v>
      </c>
      <c r="F11" s="6">
        <v>5</v>
      </c>
      <c r="G11" t="s">
        <v>149</v>
      </c>
      <c r="H11" t="s">
        <v>187</v>
      </c>
      <c r="I11" t="s">
        <v>198</v>
      </c>
      <c r="J11">
        <f>COUNTIF(F$2:F$181,"&gt;1")</f>
        <v>48</v>
      </c>
      <c r="K11">
        <v>4</v>
      </c>
      <c r="L11" t="s">
        <v>149</v>
      </c>
      <c r="M11" t="s">
        <v>262</v>
      </c>
      <c r="N11" t="s">
        <v>274</v>
      </c>
      <c r="O11">
        <f>COUNTIF(K$2:K$181,"&gt;1")</f>
        <v>38</v>
      </c>
      <c r="P11">
        <v>3</v>
      </c>
      <c r="Q11" t="s">
        <v>12654</v>
      </c>
      <c r="R11" t="s">
        <v>284</v>
      </c>
      <c r="S11" t="s">
        <v>287</v>
      </c>
      <c r="T11">
        <f>COUNTIF(P$2:P$181,"&gt;1")</f>
        <v>36</v>
      </c>
      <c r="U11">
        <v>4</v>
      </c>
      <c r="V11" t="s">
        <v>149</v>
      </c>
      <c r="W11" t="s">
        <v>12609</v>
      </c>
      <c r="X11" t="s">
        <v>231</v>
      </c>
      <c r="Y11">
        <f>COUNTIF(U$2:U$181,"&gt;1")</f>
        <v>36</v>
      </c>
      <c r="Z11">
        <v>15</v>
      </c>
      <c r="AA11" t="s">
        <v>149</v>
      </c>
      <c r="AB11" t="s">
        <v>170</v>
      </c>
      <c r="AC11" t="s">
        <v>176</v>
      </c>
      <c r="AD11">
        <f>COUNTIF(Z$2:Z$181,"&gt;1")</f>
        <v>146</v>
      </c>
    </row>
    <row r="12" spans="1:30">
      <c r="A12">
        <v>5</v>
      </c>
      <c r="B12" t="s">
        <v>149</v>
      </c>
      <c r="C12" t="s">
        <v>12609</v>
      </c>
      <c r="D12" t="s">
        <v>12639</v>
      </c>
      <c r="E12">
        <f t="shared" ref="E12" si="0">COUNTIF(A$2:A$181,"&gt;0")</f>
        <v>116</v>
      </c>
      <c r="F12" s="6">
        <v>5</v>
      </c>
      <c r="G12" t="s">
        <v>149</v>
      </c>
      <c r="H12" t="s">
        <v>12609</v>
      </c>
      <c r="I12" t="s">
        <v>12638</v>
      </c>
      <c r="J12">
        <f t="shared" ref="J12" si="1">COUNTIF(F$2:F$181,"&gt;0")</f>
        <v>88</v>
      </c>
      <c r="K12">
        <v>4</v>
      </c>
      <c r="L12" t="s">
        <v>12654</v>
      </c>
      <c r="M12" t="s">
        <v>284</v>
      </c>
      <c r="N12" t="s">
        <v>287</v>
      </c>
      <c r="O12">
        <f t="shared" ref="O12" si="2">COUNTIF(K$2:K$181,"&gt;0")</f>
        <v>76</v>
      </c>
      <c r="P12">
        <v>3</v>
      </c>
      <c r="Q12" t="s">
        <v>12654</v>
      </c>
      <c r="R12" t="s">
        <v>284</v>
      </c>
      <c r="S12" t="s">
        <v>12660</v>
      </c>
      <c r="T12">
        <f t="shared" ref="T12" si="3">COUNTIF(P$2:P$181,"&gt;0")</f>
        <v>75</v>
      </c>
      <c r="U12">
        <v>4</v>
      </c>
      <c r="V12" t="s">
        <v>149</v>
      </c>
      <c r="W12" t="s">
        <v>12609</v>
      </c>
      <c r="X12" t="s">
        <v>12639</v>
      </c>
      <c r="Y12">
        <f t="shared" ref="Y12" si="4">COUNTIF(U$2:U$181,"&gt;0")</f>
        <v>78</v>
      </c>
      <c r="Z12">
        <v>14</v>
      </c>
      <c r="AA12" t="s">
        <v>149</v>
      </c>
      <c r="AB12" t="s">
        <v>208</v>
      </c>
      <c r="AC12" t="s">
        <v>213</v>
      </c>
      <c r="AD12">
        <f t="shared" ref="AD12" si="5">COUNTIF(Z$2:Z$181,"&gt;0")</f>
        <v>180</v>
      </c>
    </row>
    <row r="13" spans="1:30">
      <c r="A13">
        <v>5</v>
      </c>
      <c r="B13" t="s">
        <v>12654</v>
      </c>
      <c r="C13" t="s">
        <v>127</v>
      </c>
      <c r="D13" t="s">
        <v>320</v>
      </c>
      <c r="F13">
        <v>4</v>
      </c>
      <c r="G13" t="s">
        <v>149</v>
      </c>
      <c r="H13" t="s">
        <v>12609</v>
      </c>
      <c r="I13" t="s">
        <v>231</v>
      </c>
      <c r="K13">
        <v>3</v>
      </c>
      <c r="L13" t="s">
        <v>7</v>
      </c>
      <c r="M13" t="s">
        <v>137</v>
      </c>
      <c r="N13" t="s">
        <v>12617</v>
      </c>
      <c r="P13">
        <v>3</v>
      </c>
      <c r="Q13" t="s">
        <v>12654</v>
      </c>
      <c r="R13" t="s">
        <v>297</v>
      </c>
      <c r="S13" t="s">
        <v>12667</v>
      </c>
      <c r="U13">
        <v>4</v>
      </c>
      <c r="V13" t="s">
        <v>149</v>
      </c>
      <c r="W13" t="s">
        <v>12643</v>
      </c>
      <c r="X13" t="s">
        <v>12649</v>
      </c>
      <c r="Z13">
        <v>14</v>
      </c>
      <c r="AA13" t="s">
        <v>149</v>
      </c>
      <c r="AB13" t="s">
        <v>12609</v>
      </c>
      <c r="AC13" t="s">
        <v>231</v>
      </c>
    </row>
    <row r="14" spans="1:30">
      <c r="A14">
        <v>4</v>
      </c>
      <c r="B14" t="s">
        <v>7</v>
      </c>
      <c r="C14" t="s">
        <v>131</v>
      </c>
      <c r="D14" t="s">
        <v>12613</v>
      </c>
      <c r="F14">
        <v>4</v>
      </c>
      <c r="G14" t="s">
        <v>149</v>
      </c>
      <c r="H14" t="s">
        <v>12609</v>
      </c>
      <c r="I14" t="s">
        <v>12639</v>
      </c>
      <c r="K14">
        <v>3</v>
      </c>
      <c r="L14" t="s">
        <v>149</v>
      </c>
      <c r="M14" t="s">
        <v>187</v>
      </c>
      <c r="N14" t="s">
        <v>192</v>
      </c>
      <c r="P14">
        <v>2</v>
      </c>
      <c r="Q14" t="s">
        <v>7</v>
      </c>
      <c r="R14" t="s">
        <v>23</v>
      </c>
      <c r="S14" t="s">
        <v>54</v>
      </c>
      <c r="U14">
        <v>4</v>
      </c>
      <c r="V14" t="s">
        <v>12654</v>
      </c>
      <c r="W14" t="s">
        <v>297</v>
      </c>
      <c r="X14" t="s">
        <v>304</v>
      </c>
      <c r="Z14">
        <v>14</v>
      </c>
      <c r="AA14" t="s">
        <v>149</v>
      </c>
      <c r="AB14" t="s">
        <v>262</v>
      </c>
      <c r="AC14" t="s">
        <v>274</v>
      </c>
    </row>
    <row r="15" spans="1:30">
      <c r="A15">
        <v>4</v>
      </c>
      <c r="B15" t="s">
        <v>7</v>
      </c>
      <c r="C15" t="s">
        <v>137</v>
      </c>
      <c r="D15" t="s">
        <v>12617</v>
      </c>
      <c r="F15">
        <v>4</v>
      </c>
      <c r="G15" t="s">
        <v>149</v>
      </c>
      <c r="H15" t="s">
        <v>12643</v>
      </c>
      <c r="I15" t="s">
        <v>12650</v>
      </c>
      <c r="K15">
        <v>3</v>
      </c>
      <c r="L15" t="s">
        <v>149</v>
      </c>
      <c r="M15" t="s">
        <v>208</v>
      </c>
      <c r="N15" t="s">
        <v>12632</v>
      </c>
      <c r="P15">
        <v>2</v>
      </c>
      <c r="Q15" t="s">
        <v>7</v>
      </c>
      <c r="R15" t="s">
        <v>90</v>
      </c>
      <c r="S15" t="s">
        <v>100</v>
      </c>
      <c r="U15">
        <v>3</v>
      </c>
      <c r="V15" t="s">
        <v>7</v>
      </c>
      <c r="W15" t="s">
        <v>12611</v>
      </c>
      <c r="X15" t="s">
        <v>12612</v>
      </c>
      <c r="Z15">
        <v>13</v>
      </c>
      <c r="AA15" t="s">
        <v>7</v>
      </c>
      <c r="AB15" t="s">
        <v>81</v>
      </c>
      <c r="AC15" t="s">
        <v>83</v>
      </c>
    </row>
    <row r="16" spans="1:30">
      <c r="A16">
        <v>4</v>
      </c>
      <c r="B16" t="s">
        <v>149</v>
      </c>
      <c r="C16" t="s">
        <v>12623</v>
      </c>
      <c r="D16" t="s">
        <v>12625</v>
      </c>
      <c r="F16">
        <v>3</v>
      </c>
      <c r="G16" t="s">
        <v>7</v>
      </c>
      <c r="H16" t="s">
        <v>8</v>
      </c>
      <c r="I16" t="s">
        <v>12601</v>
      </c>
      <c r="K16">
        <v>3</v>
      </c>
      <c r="L16" t="s">
        <v>149</v>
      </c>
      <c r="M16" t="s">
        <v>12609</v>
      </c>
      <c r="N16" t="s">
        <v>12639</v>
      </c>
      <c r="P16">
        <v>2</v>
      </c>
      <c r="Q16" t="s">
        <v>7</v>
      </c>
      <c r="R16" t="s">
        <v>131</v>
      </c>
      <c r="S16" t="s">
        <v>12613</v>
      </c>
      <c r="U16">
        <v>3</v>
      </c>
      <c r="V16" t="s">
        <v>149</v>
      </c>
      <c r="W16" t="s">
        <v>170</v>
      </c>
      <c r="X16" t="s">
        <v>176</v>
      </c>
      <c r="Z16">
        <v>13</v>
      </c>
      <c r="AA16" t="s">
        <v>149</v>
      </c>
      <c r="AB16" t="s">
        <v>187</v>
      </c>
      <c r="AC16" t="s">
        <v>198</v>
      </c>
    </row>
    <row r="17" spans="1:29">
      <c r="A17">
        <v>4</v>
      </c>
      <c r="B17" t="s">
        <v>149</v>
      </c>
      <c r="C17" t="s">
        <v>170</v>
      </c>
      <c r="D17" t="s">
        <v>183</v>
      </c>
      <c r="F17" s="6">
        <v>3</v>
      </c>
      <c r="G17" t="s">
        <v>7</v>
      </c>
      <c r="H17" t="s">
        <v>8</v>
      </c>
      <c r="I17" t="s">
        <v>18</v>
      </c>
      <c r="K17">
        <v>3</v>
      </c>
      <c r="L17" t="s">
        <v>149</v>
      </c>
      <c r="M17" t="s">
        <v>262</v>
      </c>
      <c r="N17" t="s">
        <v>267</v>
      </c>
      <c r="P17">
        <v>2</v>
      </c>
      <c r="Q17" t="s">
        <v>7</v>
      </c>
      <c r="R17" t="s">
        <v>143</v>
      </c>
      <c r="S17" t="s">
        <v>146</v>
      </c>
      <c r="U17" s="11">
        <v>3</v>
      </c>
      <c r="V17" t="s">
        <v>149</v>
      </c>
      <c r="W17" s="11" t="s">
        <v>208</v>
      </c>
      <c r="X17" s="11" t="s">
        <v>12631</v>
      </c>
      <c r="Z17">
        <v>12</v>
      </c>
      <c r="AA17" t="s">
        <v>7</v>
      </c>
      <c r="AB17" t="s">
        <v>23</v>
      </c>
      <c r="AC17" t="s">
        <v>29</v>
      </c>
    </row>
    <row r="18" spans="1:29">
      <c r="A18">
        <v>4</v>
      </c>
      <c r="B18" t="s">
        <v>149</v>
      </c>
      <c r="C18" t="s">
        <v>208</v>
      </c>
      <c r="D18" t="s">
        <v>12632</v>
      </c>
      <c r="F18" s="6">
        <v>3</v>
      </c>
      <c r="G18" t="s">
        <v>7</v>
      </c>
      <c r="H18" t="s">
        <v>69</v>
      </c>
      <c r="I18" t="s">
        <v>70</v>
      </c>
      <c r="K18">
        <v>3</v>
      </c>
      <c r="L18" t="s">
        <v>149</v>
      </c>
      <c r="M18" t="s">
        <v>262</v>
      </c>
      <c r="N18" t="s">
        <v>271</v>
      </c>
      <c r="P18">
        <v>2</v>
      </c>
      <c r="Q18" t="s">
        <v>149</v>
      </c>
      <c r="R18" t="s">
        <v>150</v>
      </c>
      <c r="S18" t="s">
        <v>157</v>
      </c>
      <c r="U18">
        <v>3</v>
      </c>
      <c r="V18" t="s">
        <v>149</v>
      </c>
      <c r="W18" t="s">
        <v>219</v>
      </c>
      <c r="X18" t="s">
        <v>224</v>
      </c>
      <c r="Z18">
        <v>12</v>
      </c>
      <c r="AA18" t="s">
        <v>149</v>
      </c>
      <c r="AB18" t="s">
        <v>219</v>
      </c>
      <c r="AC18" t="s">
        <v>224</v>
      </c>
    </row>
    <row r="19" spans="1:29">
      <c r="A19">
        <v>4</v>
      </c>
      <c r="B19" t="s">
        <v>149</v>
      </c>
      <c r="C19" t="s">
        <v>12609</v>
      </c>
      <c r="D19" t="s">
        <v>231</v>
      </c>
      <c r="F19">
        <v>3</v>
      </c>
      <c r="G19" t="s">
        <v>7</v>
      </c>
      <c r="H19" t="s">
        <v>131</v>
      </c>
      <c r="I19" t="s">
        <v>132</v>
      </c>
      <c r="K19">
        <v>3</v>
      </c>
      <c r="L19" t="s">
        <v>12654</v>
      </c>
      <c r="M19" t="s">
        <v>127</v>
      </c>
      <c r="N19" t="s">
        <v>12672</v>
      </c>
      <c r="P19">
        <v>2</v>
      </c>
      <c r="Q19" t="s">
        <v>149</v>
      </c>
      <c r="R19" t="s">
        <v>12623</v>
      </c>
      <c r="S19" t="s">
        <v>164</v>
      </c>
      <c r="U19">
        <v>3</v>
      </c>
      <c r="V19" t="s">
        <v>149</v>
      </c>
      <c r="W19" t="s">
        <v>12609</v>
      </c>
      <c r="X19" t="s">
        <v>234</v>
      </c>
      <c r="Z19">
        <v>12</v>
      </c>
      <c r="AA19" t="s">
        <v>149</v>
      </c>
      <c r="AB19" t="s">
        <v>12609</v>
      </c>
      <c r="AC19" t="s">
        <v>234</v>
      </c>
    </row>
    <row r="20" spans="1:29">
      <c r="A20">
        <v>4</v>
      </c>
      <c r="B20" t="s">
        <v>149</v>
      </c>
      <c r="C20" t="s">
        <v>262</v>
      </c>
      <c r="D20" t="s">
        <v>268</v>
      </c>
      <c r="F20" s="6">
        <v>3</v>
      </c>
      <c r="G20" t="s">
        <v>7</v>
      </c>
      <c r="H20" t="s">
        <v>131</v>
      </c>
      <c r="I20" t="s">
        <v>12614</v>
      </c>
      <c r="K20">
        <v>2</v>
      </c>
      <c r="L20" t="s">
        <v>7</v>
      </c>
      <c r="M20" t="s">
        <v>23</v>
      </c>
      <c r="N20" t="s">
        <v>54</v>
      </c>
      <c r="P20">
        <v>2</v>
      </c>
      <c r="Q20" t="s">
        <v>149</v>
      </c>
      <c r="R20" t="s">
        <v>170</v>
      </c>
      <c r="S20" t="s">
        <v>176</v>
      </c>
      <c r="U20">
        <v>3</v>
      </c>
      <c r="V20" t="s">
        <v>149</v>
      </c>
      <c r="W20" t="s">
        <v>12643</v>
      </c>
      <c r="X20" t="s">
        <v>12647</v>
      </c>
      <c r="Z20">
        <v>12</v>
      </c>
      <c r="AA20" t="s">
        <v>149</v>
      </c>
      <c r="AB20" t="s">
        <v>12609</v>
      </c>
      <c r="AC20" t="s">
        <v>247</v>
      </c>
    </row>
    <row r="21" spans="1:29">
      <c r="A21">
        <v>4</v>
      </c>
      <c r="B21" t="s">
        <v>149</v>
      </c>
      <c r="C21" t="s">
        <v>262</v>
      </c>
      <c r="D21" t="s">
        <v>274</v>
      </c>
      <c r="F21">
        <v>3</v>
      </c>
      <c r="G21" t="s">
        <v>7</v>
      </c>
      <c r="H21" t="s">
        <v>12619</v>
      </c>
      <c r="I21" t="s">
        <v>147</v>
      </c>
      <c r="K21">
        <v>2</v>
      </c>
      <c r="L21" t="s">
        <v>7</v>
      </c>
      <c r="M21" t="s">
        <v>90</v>
      </c>
      <c r="N21" t="s">
        <v>100</v>
      </c>
      <c r="P21">
        <v>2</v>
      </c>
      <c r="Q21" t="s">
        <v>149</v>
      </c>
      <c r="R21" t="s">
        <v>187</v>
      </c>
      <c r="S21" t="s">
        <v>192</v>
      </c>
      <c r="U21">
        <v>3</v>
      </c>
      <c r="V21" t="s">
        <v>149</v>
      </c>
      <c r="W21" t="s">
        <v>12643</v>
      </c>
      <c r="X21" t="s">
        <v>12648</v>
      </c>
      <c r="Z21">
        <v>12</v>
      </c>
      <c r="AA21" t="s">
        <v>12654</v>
      </c>
      <c r="AB21" t="s">
        <v>127</v>
      </c>
      <c r="AC21" t="s">
        <v>320</v>
      </c>
    </row>
    <row r="22" spans="1:29">
      <c r="A22">
        <v>4</v>
      </c>
      <c r="B22" t="s">
        <v>12654</v>
      </c>
      <c r="C22" t="s">
        <v>284</v>
      </c>
      <c r="D22" t="s">
        <v>12660</v>
      </c>
      <c r="F22">
        <v>3</v>
      </c>
      <c r="G22" t="s">
        <v>149</v>
      </c>
      <c r="H22" t="s">
        <v>150</v>
      </c>
      <c r="I22" t="s">
        <v>151</v>
      </c>
      <c r="K22">
        <v>2</v>
      </c>
      <c r="L22" t="s">
        <v>149</v>
      </c>
      <c r="M22" t="s">
        <v>170</v>
      </c>
      <c r="N22" t="s">
        <v>183</v>
      </c>
      <c r="P22">
        <v>2</v>
      </c>
      <c r="Q22" t="s">
        <v>149</v>
      </c>
      <c r="R22" t="s">
        <v>208</v>
      </c>
      <c r="S22" t="s">
        <v>213</v>
      </c>
      <c r="U22">
        <v>3</v>
      </c>
      <c r="V22" t="s">
        <v>149</v>
      </c>
      <c r="W22" t="s">
        <v>12643</v>
      </c>
      <c r="X22" t="s">
        <v>12650</v>
      </c>
      <c r="Z22">
        <v>11</v>
      </c>
      <c r="AA22" t="s">
        <v>7</v>
      </c>
      <c r="AB22" t="s">
        <v>137</v>
      </c>
      <c r="AC22" t="s">
        <v>12617</v>
      </c>
    </row>
    <row r="23" spans="1:29">
      <c r="A23">
        <v>4</v>
      </c>
      <c r="B23" t="s">
        <v>12654</v>
      </c>
      <c r="C23" t="s">
        <v>297</v>
      </c>
      <c r="D23" t="s">
        <v>307</v>
      </c>
      <c r="F23">
        <v>3</v>
      </c>
      <c r="G23" t="s">
        <v>149</v>
      </c>
      <c r="H23" t="s">
        <v>219</v>
      </c>
      <c r="I23" t="s">
        <v>222</v>
      </c>
      <c r="K23">
        <v>2</v>
      </c>
      <c r="L23" t="s">
        <v>149</v>
      </c>
      <c r="M23" t="s">
        <v>208</v>
      </c>
      <c r="N23" t="s">
        <v>211</v>
      </c>
      <c r="P23">
        <v>2</v>
      </c>
      <c r="Q23" t="s">
        <v>149</v>
      </c>
      <c r="R23" t="s">
        <v>219</v>
      </c>
      <c r="S23" t="s">
        <v>229</v>
      </c>
      <c r="U23">
        <v>2</v>
      </c>
      <c r="V23" t="s">
        <v>7</v>
      </c>
      <c r="W23" t="s">
        <v>81</v>
      </c>
      <c r="X23" t="s">
        <v>83</v>
      </c>
      <c r="Z23">
        <v>11</v>
      </c>
      <c r="AA23" t="s">
        <v>149</v>
      </c>
      <c r="AB23" t="s">
        <v>187</v>
      </c>
      <c r="AC23" t="s">
        <v>205</v>
      </c>
    </row>
    <row r="24" spans="1:29">
      <c r="A24">
        <v>4</v>
      </c>
      <c r="B24" t="s">
        <v>12654</v>
      </c>
      <c r="C24" t="s">
        <v>127</v>
      </c>
      <c r="D24" t="s">
        <v>318</v>
      </c>
      <c r="F24">
        <v>3</v>
      </c>
      <c r="G24" t="s">
        <v>149</v>
      </c>
      <c r="H24" t="s">
        <v>12609</v>
      </c>
      <c r="I24" t="s">
        <v>234</v>
      </c>
      <c r="K24">
        <v>2</v>
      </c>
      <c r="L24" t="s">
        <v>149</v>
      </c>
      <c r="M24" t="s">
        <v>208</v>
      </c>
      <c r="N24" t="s">
        <v>12633</v>
      </c>
      <c r="P24">
        <v>2</v>
      </c>
      <c r="Q24" t="s">
        <v>149</v>
      </c>
      <c r="R24" t="s">
        <v>12609</v>
      </c>
      <c r="S24" t="s">
        <v>12637</v>
      </c>
      <c r="U24">
        <v>2</v>
      </c>
      <c r="V24" t="s">
        <v>149</v>
      </c>
      <c r="W24" t="s">
        <v>187</v>
      </c>
      <c r="X24" t="s">
        <v>12628</v>
      </c>
      <c r="Z24">
        <v>11</v>
      </c>
      <c r="AA24" t="s">
        <v>149</v>
      </c>
      <c r="AB24" t="s">
        <v>12609</v>
      </c>
      <c r="AC24" t="s">
        <v>252</v>
      </c>
    </row>
    <row r="25" spans="1:29">
      <c r="A25">
        <v>3</v>
      </c>
      <c r="B25" t="s">
        <v>7</v>
      </c>
      <c r="C25" t="s">
        <v>8</v>
      </c>
      <c r="D25" t="s">
        <v>15</v>
      </c>
      <c r="F25">
        <v>3</v>
      </c>
      <c r="G25" t="s">
        <v>149</v>
      </c>
      <c r="H25" t="s">
        <v>12609</v>
      </c>
      <c r="I25" t="s">
        <v>12637</v>
      </c>
      <c r="K25">
        <v>2</v>
      </c>
      <c r="L25" t="s">
        <v>149</v>
      </c>
      <c r="M25" t="s">
        <v>219</v>
      </c>
      <c r="N25" t="s">
        <v>12634</v>
      </c>
      <c r="P25">
        <v>2</v>
      </c>
      <c r="Q25" t="s">
        <v>149</v>
      </c>
      <c r="R25" t="s">
        <v>12609</v>
      </c>
      <c r="S25" t="s">
        <v>12638</v>
      </c>
      <c r="U25">
        <v>2</v>
      </c>
      <c r="V25" t="s">
        <v>149</v>
      </c>
      <c r="W25" t="s">
        <v>187</v>
      </c>
      <c r="X25" t="s">
        <v>12629</v>
      </c>
      <c r="Z25">
        <v>11</v>
      </c>
      <c r="AA25" t="s">
        <v>149</v>
      </c>
      <c r="AB25" t="s">
        <v>262</v>
      </c>
      <c r="AC25" t="s">
        <v>268</v>
      </c>
    </row>
    <row r="26" spans="1:29">
      <c r="A26">
        <v>3</v>
      </c>
      <c r="B26" t="s">
        <v>7</v>
      </c>
      <c r="C26" t="s">
        <v>23</v>
      </c>
      <c r="D26" t="s">
        <v>29</v>
      </c>
      <c r="F26">
        <v>3</v>
      </c>
      <c r="G26" t="s">
        <v>149</v>
      </c>
      <c r="H26" t="s">
        <v>12609</v>
      </c>
      <c r="I26" t="s">
        <v>243</v>
      </c>
      <c r="K26">
        <v>2</v>
      </c>
      <c r="L26" t="s">
        <v>149</v>
      </c>
      <c r="M26" t="s">
        <v>12609</v>
      </c>
      <c r="N26" t="s">
        <v>233</v>
      </c>
      <c r="P26">
        <v>2</v>
      </c>
      <c r="Q26" t="s">
        <v>149</v>
      </c>
      <c r="R26" t="s">
        <v>12609</v>
      </c>
      <c r="S26" t="s">
        <v>240</v>
      </c>
      <c r="U26">
        <v>2</v>
      </c>
      <c r="V26" t="s">
        <v>149</v>
      </c>
      <c r="W26" t="s">
        <v>208</v>
      </c>
      <c r="X26" t="s">
        <v>12632</v>
      </c>
      <c r="Z26">
        <v>10</v>
      </c>
      <c r="AA26" t="s">
        <v>7</v>
      </c>
      <c r="AB26" t="s">
        <v>12609</v>
      </c>
      <c r="AC26" t="s">
        <v>112</v>
      </c>
    </row>
    <row r="27" spans="1:29">
      <c r="A27">
        <v>3</v>
      </c>
      <c r="B27" t="s">
        <v>7</v>
      </c>
      <c r="C27" t="s">
        <v>23</v>
      </c>
      <c r="D27" t="s">
        <v>12603</v>
      </c>
      <c r="F27">
        <v>3</v>
      </c>
      <c r="G27" t="s">
        <v>149</v>
      </c>
      <c r="H27" t="s">
        <v>12609</v>
      </c>
      <c r="I27" t="s">
        <v>252</v>
      </c>
      <c r="K27">
        <v>2</v>
      </c>
      <c r="L27" t="s">
        <v>149</v>
      </c>
      <c r="M27" t="s">
        <v>12609</v>
      </c>
      <c r="N27" t="s">
        <v>242</v>
      </c>
      <c r="P27">
        <v>2</v>
      </c>
      <c r="Q27" t="s">
        <v>149</v>
      </c>
      <c r="R27" t="s">
        <v>12609</v>
      </c>
      <c r="S27" t="s">
        <v>247</v>
      </c>
      <c r="U27">
        <v>2</v>
      </c>
      <c r="V27" t="s">
        <v>149</v>
      </c>
      <c r="W27" t="s">
        <v>219</v>
      </c>
      <c r="X27" t="s">
        <v>12635</v>
      </c>
      <c r="Z27">
        <v>10</v>
      </c>
      <c r="AA27" t="s">
        <v>7</v>
      </c>
      <c r="AB27" t="s">
        <v>131</v>
      </c>
      <c r="AC27" t="s">
        <v>12613</v>
      </c>
    </row>
    <row r="28" spans="1:29">
      <c r="A28">
        <v>3</v>
      </c>
      <c r="B28" t="s">
        <v>7</v>
      </c>
      <c r="C28" t="s">
        <v>81</v>
      </c>
      <c r="D28" t="s">
        <v>89</v>
      </c>
      <c r="F28">
        <v>3</v>
      </c>
      <c r="G28" t="s">
        <v>149</v>
      </c>
      <c r="H28" t="s">
        <v>12643</v>
      </c>
      <c r="I28" t="s">
        <v>12647</v>
      </c>
      <c r="K28">
        <v>2</v>
      </c>
      <c r="L28" t="s">
        <v>149</v>
      </c>
      <c r="M28" t="s">
        <v>12609</v>
      </c>
      <c r="N28" t="s">
        <v>252</v>
      </c>
      <c r="P28">
        <v>2</v>
      </c>
      <c r="Q28" t="s">
        <v>149</v>
      </c>
      <c r="R28" t="s">
        <v>12643</v>
      </c>
      <c r="S28" t="s">
        <v>12645</v>
      </c>
      <c r="U28">
        <v>2</v>
      </c>
      <c r="V28" t="s">
        <v>149</v>
      </c>
      <c r="W28" t="s">
        <v>12609</v>
      </c>
      <c r="X28" t="s">
        <v>233</v>
      </c>
      <c r="Z28">
        <v>10</v>
      </c>
      <c r="AA28" t="s">
        <v>7</v>
      </c>
      <c r="AB28" t="s">
        <v>143</v>
      </c>
      <c r="AC28" t="s">
        <v>12618</v>
      </c>
    </row>
    <row r="29" spans="1:29">
      <c r="A29">
        <v>3</v>
      </c>
      <c r="B29" t="s">
        <v>7</v>
      </c>
      <c r="C29" t="s">
        <v>12609</v>
      </c>
      <c r="D29" t="s">
        <v>12610</v>
      </c>
      <c r="F29">
        <v>3</v>
      </c>
      <c r="G29" t="s">
        <v>149</v>
      </c>
      <c r="H29" t="s">
        <v>12643</v>
      </c>
      <c r="I29" t="s">
        <v>261</v>
      </c>
      <c r="K29">
        <v>2</v>
      </c>
      <c r="L29" t="s">
        <v>149</v>
      </c>
      <c r="M29" t="s">
        <v>12643</v>
      </c>
      <c r="N29" t="s">
        <v>12649</v>
      </c>
      <c r="P29">
        <v>2</v>
      </c>
      <c r="Q29" t="s">
        <v>149</v>
      </c>
      <c r="R29" t="s">
        <v>262</v>
      </c>
      <c r="S29" t="s">
        <v>267</v>
      </c>
      <c r="U29">
        <v>2</v>
      </c>
      <c r="V29" t="s">
        <v>149</v>
      </c>
      <c r="W29" t="s">
        <v>12609</v>
      </c>
      <c r="X29" t="s">
        <v>241</v>
      </c>
      <c r="Z29">
        <v>10</v>
      </c>
      <c r="AA29" t="s">
        <v>149</v>
      </c>
      <c r="AB29" t="s">
        <v>12643</v>
      </c>
      <c r="AC29" t="s">
        <v>12649</v>
      </c>
    </row>
    <row r="30" spans="1:29">
      <c r="A30">
        <v>3</v>
      </c>
      <c r="B30" t="s">
        <v>7</v>
      </c>
      <c r="C30" t="s">
        <v>127</v>
      </c>
      <c r="D30" t="s">
        <v>128</v>
      </c>
      <c r="F30">
        <v>3</v>
      </c>
      <c r="G30" t="s">
        <v>12654</v>
      </c>
      <c r="H30" t="s">
        <v>297</v>
      </c>
      <c r="I30" t="s">
        <v>302</v>
      </c>
      <c r="K30">
        <v>2</v>
      </c>
      <c r="L30" t="s">
        <v>12654</v>
      </c>
      <c r="M30" t="s">
        <v>284</v>
      </c>
      <c r="N30" t="s">
        <v>12662</v>
      </c>
      <c r="P30">
        <v>2</v>
      </c>
      <c r="Q30" t="s">
        <v>12654</v>
      </c>
      <c r="R30" t="s">
        <v>280</v>
      </c>
      <c r="S30" t="s">
        <v>283</v>
      </c>
      <c r="U30">
        <v>2</v>
      </c>
      <c r="V30" t="s">
        <v>149</v>
      </c>
      <c r="W30" t="s">
        <v>12609</v>
      </c>
      <c r="X30" t="s">
        <v>245</v>
      </c>
      <c r="Z30">
        <v>10</v>
      </c>
      <c r="AA30" t="s">
        <v>149</v>
      </c>
      <c r="AB30" t="s">
        <v>12643</v>
      </c>
      <c r="AC30" t="s">
        <v>12650</v>
      </c>
    </row>
    <row r="31" spans="1:29">
      <c r="A31">
        <v>3</v>
      </c>
      <c r="B31" t="s">
        <v>7</v>
      </c>
      <c r="C31" t="s">
        <v>137</v>
      </c>
      <c r="D31" t="s">
        <v>12616</v>
      </c>
      <c r="F31">
        <v>2</v>
      </c>
      <c r="G31" t="s">
        <v>7</v>
      </c>
      <c r="H31" t="s">
        <v>23</v>
      </c>
      <c r="I31" t="s">
        <v>41</v>
      </c>
      <c r="K31">
        <v>2</v>
      </c>
      <c r="L31" t="s">
        <v>12654</v>
      </c>
      <c r="M31" t="s">
        <v>297</v>
      </c>
      <c r="N31" t="s">
        <v>299</v>
      </c>
      <c r="P31">
        <v>2</v>
      </c>
      <c r="Q31" t="s">
        <v>12654</v>
      </c>
      <c r="R31" t="s">
        <v>284</v>
      </c>
      <c r="S31" t="s">
        <v>294</v>
      </c>
      <c r="U31">
        <v>2</v>
      </c>
      <c r="V31" t="s">
        <v>149</v>
      </c>
      <c r="W31" t="s">
        <v>12609</v>
      </c>
      <c r="X31" t="s">
        <v>12640</v>
      </c>
      <c r="Z31">
        <v>10</v>
      </c>
      <c r="AA31" t="s">
        <v>149</v>
      </c>
      <c r="AB31" t="s">
        <v>262</v>
      </c>
      <c r="AC31" t="s">
        <v>267</v>
      </c>
    </row>
    <row r="32" spans="1:29">
      <c r="A32">
        <v>3</v>
      </c>
      <c r="B32" t="s">
        <v>149</v>
      </c>
      <c r="C32" t="s">
        <v>150</v>
      </c>
      <c r="D32" t="s">
        <v>12620</v>
      </c>
      <c r="F32">
        <v>2</v>
      </c>
      <c r="G32" t="s">
        <v>7</v>
      </c>
      <c r="H32" t="s">
        <v>69</v>
      </c>
      <c r="I32" t="s">
        <v>12605</v>
      </c>
      <c r="K32">
        <v>2</v>
      </c>
      <c r="L32" t="s">
        <v>12654</v>
      </c>
      <c r="M32" t="s">
        <v>309</v>
      </c>
      <c r="N32" t="s">
        <v>310</v>
      </c>
      <c r="P32">
        <v>2</v>
      </c>
      <c r="Q32" t="s">
        <v>12654</v>
      </c>
      <c r="R32" t="s">
        <v>284</v>
      </c>
      <c r="S32" t="s">
        <v>12662</v>
      </c>
      <c r="U32">
        <v>2</v>
      </c>
      <c r="V32" t="s">
        <v>149</v>
      </c>
      <c r="W32" t="s">
        <v>262</v>
      </c>
      <c r="X32" t="s">
        <v>267</v>
      </c>
      <c r="Z32">
        <v>10</v>
      </c>
      <c r="AA32" t="s">
        <v>12654</v>
      </c>
      <c r="AB32" t="s">
        <v>284</v>
      </c>
      <c r="AC32" t="s">
        <v>12662</v>
      </c>
    </row>
    <row r="33" spans="1:29">
      <c r="A33">
        <v>3</v>
      </c>
      <c r="B33" t="s">
        <v>149</v>
      </c>
      <c r="C33" t="s">
        <v>150</v>
      </c>
      <c r="D33" t="s">
        <v>12621</v>
      </c>
      <c r="F33">
        <v>2</v>
      </c>
      <c r="G33" t="s">
        <v>7</v>
      </c>
      <c r="H33" t="s">
        <v>90</v>
      </c>
      <c r="I33" t="s">
        <v>93</v>
      </c>
      <c r="K33">
        <v>2</v>
      </c>
      <c r="L33" t="s">
        <v>12654</v>
      </c>
      <c r="M33" t="s">
        <v>309</v>
      </c>
      <c r="N33" t="s">
        <v>12669</v>
      </c>
      <c r="P33">
        <v>2</v>
      </c>
      <c r="Q33" t="s">
        <v>12654</v>
      </c>
      <c r="R33" t="s">
        <v>284</v>
      </c>
      <c r="S33" t="s">
        <v>296</v>
      </c>
      <c r="U33">
        <v>2</v>
      </c>
      <c r="V33" t="s">
        <v>149</v>
      </c>
      <c r="W33" t="s">
        <v>262</v>
      </c>
      <c r="X33" t="s">
        <v>274</v>
      </c>
      <c r="Z33">
        <v>9</v>
      </c>
      <c r="AA33" t="s">
        <v>7</v>
      </c>
      <c r="AB33" t="s">
        <v>23</v>
      </c>
      <c r="AC33" t="s">
        <v>41</v>
      </c>
    </row>
    <row r="34" spans="1:29">
      <c r="A34">
        <v>3</v>
      </c>
      <c r="B34" t="s">
        <v>149</v>
      </c>
      <c r="C34" t="s">
        <v>12623</v>
      </c>
      <c r="D34" t="s">
        <v>164</v>
      </c>
      <c r="F34">
        <v>2</v>
      </c>
      <c r="G34" t="s">
        <v>7</v>
      </c>
      <c r="H34" t="s">
        <v>90</v>
      </c>
      <c r="I34" t="s">
        <v>12607</v>
      </c>
      <c r="K34" s="11">
        <v>2</v>
      </c>
      <c r="L34" t="s">
        <v>12654</v>
      </c>
      <c r="M34" s="11" t="s">
        <v>309</v>
      </c>
      <c r="N34" s="11" t="s">
        <v>311</v>
      </c>
      <c r="P34">
        <v>2</v>
      </c>
      <c r="Q34" t="s">
        <v>12654</v>
      </c>
      <c r="R34" t="s">
        <v>297</v>
      </c>
      <c r="S34" t="s">
        <v>298</v>
      </c>
      <c r="U34">
        <v>2</v>
      </c>
      <c r="V34" t="s">
        <v>149</v>
      </c>
      <c r="W34" t="s">
        <v>275</v>
      </c>
      <c r="X34" t="s">
        <v>12653</v>
      </c>
      <c r="Z34">
        <v>9</v>
      </c>
      <c r="AA34" t="s">
        <v>149</v>
      </c>
      <c r="AB34" t="s">
        <v>187</v>
      </c>
      <c r="AC34" t="s">
        <v>12628</v>
      </c>
    </row>
    <row r="35" spans="1:29">
      <c r="A35">
        <v>3</v>
      </c>
      <c r="B35" t="s">
        <v>149</v>
      </c>
      <c r="C35" t="s">
        <v>323</v>
      </c>
      <c r="D35" t="s">
        <v>327</v>
      </c>
      <c r="F35">
        <v>2</v>
      </c>
      <c r="G35" t="s">
        <v>7</v>
      </c>
      <c r="H35" t="s">
        <v>131</v>
      </c>
      <c r="I35" t="s">
        <v>12613</v>
      </c>
      <c r="K35" s="11">
        <v>2</v>
      </c>
      <c r="L35" t="s">
        <v>12654</v>
      </c>
      <c r="M35" s="11" t="s">
        <v>12671</v>
      </c>
      <c r="N35" s="11" t="s">
        <v>313</v>
      </c>
      <c r="P35">
        <v>2</v>
      </c>
      <c r="Q35" t="s">
        <v>12654</v>
      </c>
      <c r="R35" t="s">
        <v>297</v>
      </c>
      <c r="S35" t="s">
        <v>306</v>
      </c>
      <c r="U35">
        <v>2</v>
      </c>
      <c r="V35" t="s">
        <v>12654</v>
      </c>
      <c r="W35" t="s">
        <v>8</v>
      </c>
      <c r="X35" t="s">
        <v>12655</v>
      </c>
      <c r="Z35">
        <v>9</v>
      </c>
      <c r="AA35" t="s">
        <v>12654</v>
      </c>
      <c r="AB35" t="s">
        <v>284</v>
      </c>
      <c r="AC35" t="s">
        <v>12660</v>
      </c>
    </row>
    <row r="36" spans="1:29">
      <c r="A36">
        <v>3</v>
      </c>
      <c r="B36" t="s">
        <v>149</v>
      </c>
      <c r="C36" t="s">
        <v>323</v>
      </c>
      <c r="D36" t="s">
        <v>329</v>
      </c>
      <c r="F36">
        <v>2</v>
      </c>
      <c r="G36" t="s">
        <v>7</v>
      </c>
      <c r="H36" t="s">
        <v>143</v>
      </c>
      <c r="I36" t="s">
        <v>12618</v>
      </c>
      <c r="K36">
        <v>2</v>
      </c>
      <c r="L36" t="s">
        <v>12654</v>
      </c>
      <c r="M36" t="s">
        <v>12671</v>
      </c>
      <c r="N36" t="s">
        <v>317</v>
      </c>
      <c r="P36">
        <v>2</v>
      </c>
      <c r="Q36" t="s">
        <v>12654</v>
      </c>
      <c r="R36" t="s">
        <v>127</v>
      </c>
      <c r="S36" t="s">
        <v>320</v>
      </c>
      <c r="U36">
        <v>2</v>
      </c>
      <c r="V36" t="s">
        <v>12654</v>
      </c>
      <c r="W36" t="s">
        <v>284</v>
      </c>
      <c r="X36" t="s">
        <v>287</v>
      </c>
      <c r="Z36">
        <v>8</v>
      </c>
      <c r="AA36" t="s">
        <v>149</v>
      </c>
      <c r="AB36" t="s">
        <v>219</v>
      </c>
      <c r="AC36" t="s">
        <v>220</v>
      </c>
    </row>
    <row r="37" spans="1:29">
      <c r="A37">
        <v>3</v>
      </c>
      <c r="B37" t="s">
        <v>149</v>
      </c>
      <c r="C37" t="s">
        <v>187</v>
      </c>
      <c r="D37" t="s">
        <v>12629</v>
      </c>
      <c r="F37">
        <v>2</v>
      </c>
      <c r="G37" t="s">
        <v>149</v>
      </c>
      <c r="H37" t="s">
        <v>219</v>
      </c>
      <c r="I37" t="s">
        <v>220</v>
      </c>
      <c r="K37">
        <v>2</v>
      </c>
      <c r="L37" t="s">
        <v>12654</v>
      </c>
      <c r="M37" t="s">
        <v>127</v>
      </c>
      <c r="N37" t="s">
        <v>318</v>
      </c>
      <c r="P37">
        <v>2</v>
      </c>
      <c r="Q37" t="s">
        <v>12654</v>
      </c>
      <c r="R37" t="s">
        <v>12673</v>
      </c>
      <c r="S37" t="s">
        <v>322</v>
      </c>
      <c r="U37">
        <v>2</v>
      </c>
      <c r="V37" t="s">
        <v>12654</v>
      </c>
      <c r="W37" t="s">
        <v>127</v>
      </c>
      <c r="X37" t="s">
        <v>320</v>
      </c>
      <c r="Z37">
        <v>8</v>
      </c>
      <c r="AA37" t="s">
        <v>149</v>
      </c>
      <c r="AB37" t="s">
        <v>12609</v>
      </c>
      <c r="AC37" t="s">
        <v>12637</v>
      </c>
    </row>
    <row r="38" spans="1:29">
      <c r="A38">
        <v>3</v>
      </c>
      <c r="B38" t="s">
        <v>149</v>
      </c>
      <c r="C38" t="s">
        <v>219</v>
      </c>
      <c r="D38" t="s">
        <v>220</v>
      </c>
      <c r="F38">
        <v>2</v>
      </c>
      <c r="G38" t="s">
        <v>149</v>
      </c>
      <c r="H38" t="s">
        <v>12609</v>
      </c>
      <c r="I38" t="s">
        <v>239</v>
      </c>
      <c r="K38">
        <v>2</v>
      </c>
      <c r="L38" t="s">
        <v>12654</v>
      </c>
      <c r="M38" t="s">
        <v>127</v>
      </c>
      <c r="N38" t="s">
        <v>320</v>
      </c>
      <c r="P38">
        <v>1</v>
      </c>
      <c r="Q38" t="s">
        <v>7</v>
      </c>
      <c r="R38" t="s">
        <v>8</v>
      </c>
      <c r="S38" t="s">
        <v>12601</v>
      </c>
      <c r="U38" s="11">
        <v>1</v>
      </c>
      <c r="V38" t="s">
        <v>7</v>
      </c>
      <c r="W38" s="11" t="s">
        <v>8</v>
      </c>
      <c r="X38" s="11" t="s">
        <v>12602</v>
      </c>
      <c r="Z38">
        <v>8</v>
      </c>
      <c r="AA38" t="s">
        <v>149</v>
      </c>
      <c r="AB38" t="s">
        <v>12643</v>
      </c>
      <c r="AC38" t="s">
        <v>12645</v>
      </c>
    </row>
    <row r="39" spans="1:29">
      <c r="A39">
        <v>3</v>
      </c>
      <c r="B39" t="s">
        <v>149</v>
      </c>
      <c r="C39" t="s">
        <v>12643</v>
      </c>
      <c r="D39" t="s">
        <v>12645</v>
      </c>
      <c r="F39">
        <v>2</v>
      </c>
      <c r="G39" t="s">
        <v>149</v>
      </c>
      <c r="H39" t="s">
        <v>12609</v>
      </c>
      <c r="I39" t="s">
        <v>241</v>
      </c>
      <c r="K39">
        <v>2</v>
      </c>
      <c r="L39" t="s">
        <v>12654</v>
      </c>
      <c r="M39" t="s">
        <v>127</v>
      </c>
      <c r="N39" t="s">
        <v>321</v>
      </c>
      <c r="P39">
        <v>1</v>
      </c>
      <c r="Q39" t="s">
        <v>7</v>
      </c>
      <c r="R39" t="s">
        <v>23</v>
      </c>
      <c r="S39" t="s">
        <v>41</v>
      </c>
      <c r="U39">
        <v>1</v>
      </c>
      <c r="V39" t="s">
        <v>7</v>
      </c>
      <c r="W39" t="s">
        <v>8</v>
      </c>
      <c r="X39" t="s">
        <v>18</v>
      </c>
      <c r="Z39">
        <v>8</v>
      </c>
      <c r="AA39" t="s">
        <v>12654</v>
      </c>
      <c r="AB39" t="s">
        <v>297</v>
      </c>
      <c r="AC39" t="s">
        <v>299</v>
      </c>
    </row>
    <row r="40" spans="1:29">
      <c r="A40">
        <v>3</v>
      </c>
      <c r="B40" t="s">
        <v>12654</v>
      </c>
      <c r="C40" t="s">
        <v>284</v>
      </c>
      <c r="D40" t="s">
        <v>12662</v>
      </c>
      <c r="F40">
        <v>2</v>
      </c>
      <c r="G40" t="s">
        <v>149</v>
      </c>
      <c r="H40" t="s">
        <v>12609</v>
      </c>
      <c r="I40" t="s">
        <v>242</v>
      </c>
      <c r="K40">
        <v>1</v>
      </c>
      <c r="L40" t="s">
        <v>7</v>
      </c>
      <c r="M40" t="s">
        <v>23</v>
      </c>
      <c r="N40" t="s">
        <v>29</v>
      </c>
      <c r="P40">
        <v>1</v>
      </c>
      <c r="Q40" t="s">
        <v>7</v>
      </c>
      <c r="R40" t="s">
        <v>23</v>
      </c>
      <c r="S40" t="s">
        <v>51</v>
      </c>
      <c r="U40">
        <v>1</v>
      </c>
      <c r="V40" t="s">
        <v>7</v>
      </c>
      <c r="W40" t="s">
        <v>69</v>
      </c>
      <c r="X40" t="s">
        <v>12605</v>
      </c>
      <c r="Z40">
        <v>7</v>
      </c>
      <c r="AA40" t="s">
        <v>149</v>
      </c>
      <c r="AB40" t="s">
        <v>323</v>
      </c>
      <c r="AC40" t="s">
        <v>332</v>
      </c>
    </row>
    <row r="41" spans="1:29">
      <c r="A41">
        <v>2</v>
      </c>
      <c r="B41" t="s">
        <v>7</v>
      </c>
      <c r="C41" t="s">
        <v>65</v>
      </c>
      <c r="D41" t="s">
        <v>66</v>
      </c>
      <c r="F41">
        <v>2</v>
      </c>
      <c r="G41" t="s">
        <v>149</v>
      </c>
      <c r="H41" t="s">
        <v>12609</v>
      </c>
      <c r="I41" t="s">
        <v>247</v>
      </c>
      <c r="K41">
        <v>1</v>
      </c>
      <c r="L41" t="s">
        <v>7</v>
      </c>
      <c r="M41" t="s">
        <v>23</v>
      </c>
      <c r="N41" t="s">
        <v>41</v>
      </c>
      <c r="P41">
        <v>1</v>
      </c>
      <c r="Q41" t="s">
        <v>7</v>
      </c>
      <c r="R41" t="s">
        <v>23</v>
      </c>
      <c r="S41" t="s">
        <v>60</v>
      </c>
      <c r="U41">
        <v>1</v>
      </c>
      <c r="V41" t="s">
        <v>7</v>
      </c>
      <c r="W41" t="s">
        <v>90</v>
      </c>
      <c r="X41" t="s">
        <v>12606</v>
      </c>
      <c r="Z41">
        <v>7</v>
      </c>
      <c r="AA41" t="s">
        <v>149</v>
      </c>
      <c r="AB41" t="s">
        <v>170</v>
      </c>
      <c r="AC41" t="s">
        <v>183</v>
      </c>
    </row>
    <row r="42" spans="1:29">
      <c r="A42">
        <v>2</v>
      </c>
      <c r="B42" t="s">
        <v>7</v>
      </c>
      <c r="C42" t="s">
        <v>81</v>
      </c>
      <c r="D42" t="s">
        <v>83</v>
      </c>
      <c r="F42">
        <v>2</v>
      </c>
      <c r="G42" t="s">
        <v>149</v>
      </c>
      <c r="H42" t="s">
        <v>12609</v>
      </c>
      <c r="I42" t="s">
        <v>251</v>
      </c>
      <c r="K42">
        <v>1</v>
      </c>
      <c r="L42" t="s">
        <v>7</v>
      </c>
      <c r="M42" t="s">
        <v>23</v>
      </c>
      <c r="N42" t="s">
        <v>51</v>
      </c>
      <c r="P42">
        <v>1</v>
      </c>
      <c r="Q42" t="s">
        <v>7</v>
      </c>
      <c r="R42" t="s">
        <v>69</v>
      </c>
      <c r="S42" t="s">
        <v>12604</v>
      </c>
      <c r="U42">
        <v>1</v>
      </c>
      <c r="V42" t="s">
        <v>7</v>
      </c>
      <c r="W42" t="s">
        <v>90</v>
      </c>
      <c r="X42" t="s">
        <v>92</v>
      </c>
      <c r="Z42">
        <v>7</v>
      </c>
      <c r="AA42" t="s">
        <v>149</v>
      </c>
      <c r="AB42" t="s">
        <v>12609</v>
      </c>
      <c r="AC42" t="s">
        <v>233</v>
      </c>
    </row>
    <row r="43" spans="1:29">
      <c r="A43">
        <v>2</v>
      </c>
      <c r="B43" t="s">
        <v>7</v>
      </c>
      <c r="C43" t="s">
        <v>90</v>
      </c>
      <c r="D43" t="s">
        <v>12607</v>
      </c>
      <c r="F43">
        <v>2</v>
      </c>
      <c r="G43" t="s">
        <v>149</v>
      </c>
      <c r="H43" t="s">
        <v>12643</v>
      </c>
      <c r="I43" t="s">
        <v>12645</v>
      </c>
      <c r="K43">
        <v>1</v>
      </c>
      <c r="L43" t="s">
        <v>7</v>
      </c>
      <c r="M43" t="s">
        <v>23</v>
      </c>
      <c r="N43" t="s">
        <v>60</v>
      </c>
      <c r="P43">
        <v>1</v>
      </c>
      <c r="Q43" t="s">
        <v>7</v>
      </c>
      <c r="R43" t="s">
        <v>90</v>
      </c>
      <c r="S43" t="s">
        <v>93</v>
      </c>
      <c r="U43">
        <v>1</v>
      </c>
      <c r="V43" t="s">
        <v>7</v>
      </c>
      <c r="W43" t="s">
        <v>90</v>
      </c>
      <c r="X43" t="s">
        <v>12607</v>
      </c>
      <c r="Z43">
        <v>7</v>
      </c>
      <c r="AA43" t="s">
        <v>149</v>
      </c>
      <c r="AB43" t="s">
        <v>12609</v>
      </c>
      <c r="AC43" t="s">
        <v>12638</v>
      </c>
    </row>
    <row r="44" spans="1:29">
      <c r="A44">
        <v>2</v>
      </c>
      <c r="B44" t="s">
        <v>7</v>
      </c>
      <c r="C44" t="s">
        <v>90</v>
      </c>
      <c r="D44" t="s">
        <v>100</v>
      </c>
      <c r="F44">
        <v>2</v>
      </c>
      <c r="G44" t="s">
        <v>149</v>
      </c>
      <c r="H44" t="s">
        <v>12643</v>
      </c>
      <c r="I44" t="s">
        <v>12648</v>
      </c>
      <c r="K44">
        <v>1</v>
      </c>
      <c r="L44" t="s">
        <v>7</v>
      </c>
      <c r="M44" t="s">
        <v>81</v>
      </c>
      <c r="N44" t="s">
        <v>83</v>
      </c>
      <c r="P44">
        <v>1</v>
      </c>
      <c r="Q44" t="s">
        <v>7</v>
      </c>
      <c r="R44" t="s">
        <v>12609</v>
      </c>
      <c r="S44" t="s">
        <v>12610</v>
      </c>
      <c r="U44">
        <v>1</v>
      </c>
      <c r="V44" t="s">
        <v>7</v>
      </c>
      <c r="W44" t="s">
        <v>12609</v>
      </c>
      <c r="X44" t="s">
        <v>112</v>
      </c>
      <c r="Z44">
        <v>7</v>
      </c>
      <c r="AA44" t="s">
        <v>149</v>
      </c>
      <c r="AB44" t="s">
        <v>12643</v>
      </c>
      <c r="AC44" t="s">
        <v>12647</v>
      </c>
    </row>
    <row r="45" spans="1:29">
      <c r="A45">
        <v>2</v>
      </c>
      <c r="B45" t="s">
        <v>7</v>
      </c>
      <c r="C45" t="s">
        <v>12619</v>
      </c>
      <c r="D45" t="s">
        <v>147</v>
      </c>
      <c r="F45">
        <v>2</v>
      </c>
      <c r="G45" t="s">
        <v>149</v>
      </c>
      <c r="H45" t="s">
        <v>12643</v>
      </c>
      <c r="I45" t="s">
        <v>12649</v>
      </c>
      <c r="K45">
        <v>1</v>
      </c>
      <c r="L45" t="s">
        <v>7</v>
      </c>
      <c r="M45" t="s">
        <v>81</v>
      </c>
      <c r="N45" t="s">
        <v>89</v>
      </c>
      <c r="P45">
        <v>1</v>
      </c>
      <c r="Q45" t="s">
        <v>7</v>
      </c>
      <c r="R45" t="s">
        <v>12611</v>
      </c>
      <c r="S45" t="s">
        <v>116</v>
      </c>
      <c r="U45">
        <v>1</v>
      </c>
      <c r="V45" t="s">
        <v>7</v>
      </c>
      <c r="W45" t="s">
        <v>131</v>
      </c>
      <c r="X45" t="s">
        <v>12613</v>
      </c>
      <c r="Z45">
        <v>7</v>
      </c>
      <c r="AA45" t="s">
        <v>12654</v>
      </c>
      <c r="AB45" t="s">
        <v>127</v>
      </c>
      <c r="AC45" t="s">
        <v>318</v>
      </c>
    </row>
    <row r="46" spans="1:29">
      <c r="A46">
        <v>2</v>
      </c>
      <c r="B46" t="s">
        <v>149</v>
      </c>
      <c r="C46" t="s">
        <v>150</v>
      </c>
      <c r="D46" t="s">
        <v>157</v>
      </c>
      <c r="F46">
        <v>2</v>
      </c>
      <c r="G46" t="s">
        <v>12654</v>
      </c>
      <c r="H46" t="s">
        <v>284</v>
      </c>
      <c r="I46" t="s">
        <v>285</v>
      </c>
      <c r="K46">
        <v>1</v>
      </c>
      <c r="L46" t="s">
        <v>7</v>
      </c>
      <c r="M46" t="s">
        <v>12609</v>
      </c>
      <c r="N46" t="s">
        <v>12610</v>
      </c>
      <c r="P46">
        <v>1</v>
      </c>
      <c r="Q46" t="s">
        <v>7</v>
      </c>
      <c r="R46" t="s">
        <v>131</v>
      </c>
      <c r="S46" t="s">
        <v>132</v>
      </c>
      <c r="U46">
        <v>1</v>
      </c>
      <c r="V46" t="s">
        <v>7</v>
      </c>
      <c r="W46" t="s">
        <v>137</v>
      </c>
      <c r="X46" t="s">
        <v>12615</v>
      </c>
      <c r="Z46">
        <v>7</v>
      </c>
      <c r="AA46" t="s">
        <v>12654</v>
      </c>
      <c r="AB46" t="s">
        <v>127</v>
      </c>
      <c r="AC46" t="s">
        <v>12672</v>
      </c>
    </row>
    <row r="47" spans="1:29">
      <c r="A47">
        <v>2</v>
      </c>
      <c r="B47" t="s">
        <v>149</v>
      </c>
      <c r="C47" t="s">
        <v>170</v>
      </c>
      <c r="D47" t="s">
        <v>176</v>
      </c>
      <c r="F47">
        <v>2</v>
      </c>
      <c r="G47" t="s">
        <v>12654</v>
      </c>
      <c r="H47" t="s">
        <v>284</v>
      </c>
      <c r="I47" t="s">
        <v>287</v>
      </c>
      <c r="K47">
        <v>1</v>
      </c>
      <c r="L47" t="s">
        <v>7</v>
      </c>
      <c r="M47" t="s">
        <v>12611</v>
      </c>
      <c r="N47" t="s">
        <v>12612</v>
      </c>
      <c r="P47">
        <v>1</v>
      </c>
      <c r="Q47" t="s">
        <v>7</v>
      </c>
      <c r="R47" t="s">
        <v>131</v>
      </c>
      <c r="S47" t="s">
        <v>12614</v>
      </c>
      <c r="U47">
        <v>1</v>
      </c>
      <c r="V47" t="s">
        <v>7</v>
      </c>
      <c r="W47" t="s">
        <v>137</v>
      </c>
      <c r="X47" t="s">
        <v>12617</v>
      </c>
      <c r="Z47">
        <v>6</v>
      </c>
      <c r="AA47" t="s">
        <v>7</v>
      </c>
      <c r="AB47" t="s">
        <v>23</v>
      </c>
      <c r="AC47" t="s">
        <v>54</v>
      </c>
    </row>
    <row r="48" spans="1:29">
      <c r="A48">
        <v>2</v>
      </c>
      <c r="B48" t="s">
        <v>149</v>
      </c>
      <c r="C48" t="s">
        <v>208</v>
      </c>
      <c r="D48" t="s">
        <v>213</v>
      </c>
      <c r="F48">
        <v>2</v>
      </c>
      <c r="G48" t="s">
        <v>12654</v>
      </c>
      <c r="H48" t="s">
        <v>284</v>
      </c>
      <c r="I48" t="s">
        <v>12662</v>
      </c>
      <c r="K48">
        <v>1</v>
      </c>
      <c r="L48" t="s">
        <v>7</v>
      </c>
      <c r="M48" t="s">
        <v>131</v>
      </c>
      <c r="N48" t="s">
        <v>12613</v>
      </c>
      <c r="P48">
        <v>1</v>
      </c>
      <c r="Q48" t="s">
        <v>7</v>
      </c>
      <c r="R48" t="s">
        <v>137</v>
      </c>
      <c r="S48" t="s">
        <v>12615</v>
      </c>
      <c r="U48">
        <v>1</v>
      </c>
      <c r="V48" t="s">
        <v>7</v>
      </c>
      <c r="W48" t="s">
        <v>143</v>
      </c>
      <c r="X48" t="s">
        <v>144</v>
      </c>
      <c r="Z48">
        <v>6</v>
      </c>
      <c r="AA48" t="s">
        <v>7</v>
      </c>
      <c r="AB48" t="s">
        <v>90</v>
      </c>
      <c r="AC48" t="s">
        <v>12608</v>
      </c>
    </row>
    <row r="49" spans="1:29">
      <c r="A49">
        <v>2</v>
      </c>
      <c r="B49" t="s">
        <v>149</v>
      </c>
      <c r="C49" t="s">
        <v>219</v>
      </c>
      <c r="D49" t="s">
        <v>224</v>
      </c>
      <c r="F49">
        <v>2</v>
      </c>
      <c r="G49" t="s">
        <v>12654</v>
      </c>
      <c r="H49" t="s">
        <v>297</v>
      </c>
      <c r="I49" t="s">
        <v>306</v>
      </c>
      <c r="K49">
        <v>1</v>
      </c>
      <c r="L49" t="s">
        <v>7</v>
      </c>
      <c r="M49" t="s">
        <v>143</v>
      </c>
      <c r="N49" t="s">
        <v>12618</v>
      </c>
      <c r="P49">
        <v>1</v>
      </c>
      <c r="Q49" t="s">
        <v>7</v>
      </c>
      <c r="R49" t="s">
        <v>143</v>
      </c>
      <c r="S49" t="s">
        <v>144</v>
      </c>
      <c r="U49">
        <v>1</v>
      </c>
      <c r="V49" t="s">
        <v>7</v>
      </c>
      <c r="W49" t="s">
        <v>143</v>
      </c>
      <c r="X49" t="s">
        <v>12618</v>
      </c>
      <c r="Z49">
        <v>6</v>
      </c>
      <c r="AA49" t="s">
        <v>149</v>
      </c>
      <c r="AB49" t="s">
        <v>150</v>
      </c>
      <c r="AC49" t="s">
        <v>151</v>
      </c>
    </row>
    <row r="50" spans="1:29">
      <c r="A50">
        <v>2</v>
      </c>
      <c r="B50" t="s">
        <v>149</v>
      </c>
      <c r="C50" t="s">
        <v>219</v>
      </c>
      <c r="D50" t="s">
        <v>229</v>
      </c>
      <c r="F50">
        <v>1</v>
      </c>
      <c r="G50" t="s">
        <v>7</v>
      </c>
      <c r="H50" t="s">
        <v>23</v>
      </c>
      <c r="I50" t="s">
        <v>29</v>
      </c>
      <c r="K50">
        <v>1</v>
      </c>
      <c r="L50" t="s">
        <v>149</v>
      </c>
      <c r="M50" t="s">
        <v>150</v>
      </c>
      <c r="N50" t="s">
        <v>151</v>
      </c>
      <c r="P50">
        <v>1</v>
      </c>
      <c r="Q50" t="s">
        <v>149</v>
      </c>
      <c r="R50" t="s">
        <v>150</v>
      </c>
      <c r="S50" t="s">
        <v>151</v>
      </c>
      <c r="U50">
        <v>1</v>
      </c>
      <c r="V50" t="s">
        <v>149</v>
      </c>
      <c r="W50" t="s">
        <v>150</v>
      </c>
      <c r="X50" t="s">
        <v>12622</v>
      </c>
      <c r="Z50">
        <v>6</v>
      </c>
      <c r="AA50" t="s">
        <v>149</v>
      </c>
      <c r="AB50" t="s">
        <v>170</v>
      </c>
      <c r="AC50" t="s">
        <v>171</v>
      </c>
    </row>
    <row r="51" spans="1:29">
      <c r="A51">
        <v>2</v>
      </c>
      <c r="B51" t="s">
        <v>149</v>
      </c>
      <c r="C51" t="s">
        <v>12609</v>
      </c>
      <c r="D51" t="s">
        <v>233</v>
      </c>
      <c r="F51">
        <v>1</v>
      </c>
      <c r="G51" t="s">
        <v>7</v>
      </c>
      <c r="H51" t="s">
        <v>23</v>
      </c>
      <c r="I51" t="s">
        <v>54</v>
      </c>
      <c r="K51">
        <v>1</v>
      </c>
      <c r="L51" t="s">
        <v>149</v>
      </c>
      <c r="M51" t="s">
        <v>12623</v>
      </c>
      <c r="N51" t="s">
        <v>159</v>
      </c>
      <c r="P51">
        <v>1</v>
      </c>
      <c r="Q51" t="s">
        <v>149</v>
      </c>
      <c r="R51" t="s">
        <v>150</v>
      </c>
      <c r="S51" t="s">
        <v>12622</v>
      </c>
      <c r="U51">
        <v>1</v>
      </c>
      <c r="V51" t="s">
        <v>149</v>
      </c>
      <c r="W51" t="s">
        <v>187</v>
      </c>
      <c r="X51" t="s">
        <v>191</v>
      </c>
      <c r="Z51">
        <v>6</v>
      </c>
      <c r="AA51" t="s">
        <v>149</v>
      </c>
      <c r="AB51" t="s">
        <v>187</v>
      </c>
      <c r="AC51" t="s">
        <v>192</v>
      </c>
    </row>
    <row r="52" spans="1:29">
      <c r="A52">
        <v>2</v>
      </c>
      <c r="B52" t="s">
        <v>149</v>
      </c>
      <c r="C52" t="s">
        <v>12609</v>
      </c>
      <c r="D52" t="s">
        <v>234</v>
      </c>
      <c r="F52">
        <v>1</v>
      </c>
      <c r="G52" t="s">
        <v>7</v>
      </c>
      <c r="H52" t="s">
        <v>23</v>
      </c>
      <c r="I52" t="s">
        <v>12603</v>
      </c>
      <c r="K52">
        <v>1</v>
      </c>
      <c r="L52" t="s">
        <v>149</v>
      </c>
      <c r="M52" t="s">
        <v>323</v>
      </c>
      <c r="N52" t="s">
        <v>331</v>
      </c>
      <c r="P52">
        <v>1</v>
      </c>
      <c r="Q52" t="s">
        <v>149</v>
      </c>
      <c r="R52" t="s">
        <v>12623</v>
      </c>
      <c r="S52" t="s">
        <v>12625</v>
      </c>
      <c r="U52">
        <v>1</v>
      </c>
      <c r="V52" t="s">
        <v>149</v>
      </c>
      <c r="W52" t="s">
        <v>219</v>
      </c>
      <c r="X52" t="s">
        <v>220</v>
      </c>
      <c r="Z52">
        <v>6</v>
      </c>
      <c r="AA52" t="s">
        <v>149</v>
      </c>
      <c r="AB52" t="s">
        <v>12643</v>
      </c>
      <c r="AC52" t="s">
        <v>261</v>
      </c>
    </row>
    <row r="53" spans="1:29">
      <c r="A53">
        <v>2</v>
      </c>
      <c r="B53" t="s">
        <v>149</v>
      </c>
      <c r="C53" t="s">
        <v>12643</v>
      </c>
      <c r="D53" t="s">
        <v>12649</v>
      </c>
      <c r="F53">
        <v>1</v>
      </c>
      <c r="G53" t="s">
        <v>7</v>
      </c>
      <c r="H53" t="s">
        <v>65</v>
      </c>
      <c r="I53" t="s">
        <v>66</v>
      </c>
      <c r="K53">
        <v>1</v>
      </c>
      <c r="L53" t="s">
        <v>149</v>
      </c>
      <c r="M53" t="s">
        <v>323</v>
      </c>
      <c r="N53" t="s">
        <v>332</v>
      </c>
      <c r="P53">
        <v>1</v>
      </c>
      <c r="Q53" t="s">
        <v>149</v>
      </c>
      <c r="R53" t="s">
        <v>12623</v>
      </c>
      <c r="S53" t="s">
        <v>168</v>
      </c>
      <c r="U53">
        <v>1</v>
      </c>
      <c r="V53" t="s">
        <v>149</v>
      </c>
      <c r="W53" t="s">
        <v>12609</v>
      </c>
      <c r="X53" t="s">
        <v>12636</v>
      </c>
      <c r="Z53">
        <v>6</v>
      </c>
      <c r="AA53" t="s">
        <v>149</v>
      </c>
      <c r="AB53" t="s">
        <v>12643</v>
      </c>
      <c r="AC53" t="s">
        <v>12652</v>
      </c>
    </row>
    <row r="54" spans="1:29">
      <c r="A54">
        <v>2</v>
      </c>
      <c r="B54" t="s">
        <v>149</v>
      </c>
      <c r="C54" t="s">
        <v>12643</v>
      </c>
      <c r="D54" t="s">
        <v>12650</v>
      </c>
      <c r="F54">
        <v>1</v>
      </c>
      <c r="G54" t="s">
        <v>7</v>
      </c>
      <c r="H54" t="s">
        <v>81</v>
      </c>
      <c r="I54" t="s">
        <v>89</v>
      </c>
      <c r="K54">
        <v>1</v>
      </c>
      <c r="L54" t="s">
        <v>149</v>
      </c>
      <c r="M54" t="s">
        <v>187</v>
      </c>
      <c r="N54" t="s">
        <v>196</v>
      </c>
      <c r="P54">
        <v>1</v>
      </c>
      <c r="Q54" t="s">
        <v>149</v>
      </c>
      <c r="R54" t="s">
        <v>12623</v>
      </c>
      <c r="S54" t="s">
        <v>12626</v>
      </c>
      <c r="U54">
        <v>1</v>
      </c>
      <c r="V54" t="s">
        <v>149</v>
      </c>
      <c r="W54" t="s">
        <v>12609</v>
      </c>
      <c r="X54" t="s">
        <v>12637</v>
      </c>
      <c r="Z54">
        <v>6</v>
      </c>
      <c r="AA54" t="s">
        <v>12654</v>
      </c>
      <c r="AB54" t="s">
        <v>297</v>
      </c>
      <c r="AC54" t="s">
        <v>306</v>
      </c>
    </row>
    <row r="55" spans="1:29">
      <c r="A55">
        <v>2</v>
      </c>
      <c r="B55" t="s">
        <v>149</v>
      </c>
      <c r="C55" t="s">
        <v>262</v>
      </c>
      <c r="D55" t="s">
        <v>267</v>
      </c>
      <c r="F55">
        <v>1</v>
      </c>
      <c r="G55" t="s">
        <v>7</v>
      </c>
      <c r="H55" t="s">
        <v>90</v>
      </c>
      <c r="I55" t="s">
        <v>12608</v>
      </c>
      <c r="K55">
        <v>1</v>
      </c>
      <c r="L55" t="s">
        <v>149</v>
      </c>
      <c r="M55" t="s">
        <v>219</v>
      </c>
      <c r="N55" t="s">
        <v>220</v>
      </c>
      <c r="P55">
        <v>1</v>
      </c>
      <c r="Q55" t="s">
        <v>149</v>
      </c>
      <c r="R55" t="s">
        <v>323</v>
      </c>
      <c r="S55" t="s">
        <v>326</v>
      </c>
      <c r="U55">
        <v>1</v>
      </c>
      <c r="V55" t="s">
        <v>149</v>
      </c>
      <c r="W55" t="s">
        <v>12609</v>
      </c>
      <c r="X55" t="s">
        <v>242</v>
      </c>
      <c r="Z55">
        <v>5</v>
      </c>
      <c r="AA55" t="s">
        <v>7</v>
      </c>
      <c r="AB55" t="s">
        <v>8</v>
      </c>
      <c r="AC55" t="s">
        <v>12601</v>
      </c>
    </row>
    <row r="56" spans="1:29">
      <c r="A56">
        <v>2</v>
      </c>
      <c r="B56" t="s">
        <v>149</v>
      </c>
      <c r="C56" t="s">
        <v>262</v>
      </c>
      <c r="D56" t="s">
        <v>270</v>
      </c>
      <c r="F56">
        <v>1</v>
      </c>
      <c r="G56" t="s">
        <v>149</v>
      </c>
      <c r="H56" t="s">
        <v>150</v>
      </c>
      <c r="I56" t="s">
        <v>157</v>
      </c>
      <c r="K56">
        <v>1</v>
      </c>
      <c r="L56" t="s">
        <v>149</v>
      </c>
      <c r="M56" t="s">
        <v>12609</v>
      </c>
      <c r="N56" t="s">
        <v>231</v>
      </c>
      <c r="P56">
        <v>1</v>
      </c>
      <c r="Q56" t="s">
        <v>149</v>
      </c>
      <c r="R56" t="s">
        <v>170</v>
      </c>
      <c r="S56" t="s">
        <v>171</v>
      </c>
      <c r="U56">
        <v>1</v>
      </c>
      <c r="V56" t="s">
        <v>149</v>
      </c>
      <c r="W56" t="s">
        <v>12609</v>
      </c>
      <c r="X56" t="s">
        <v>247</v>
      </c>
      <c r="Z56">
        <v>5</v>
      </c>
      <c r="AA56" t="s">
        <v>7</v>
      </c>
      <c r="AB56" t="s">
        <v>69</v>
      </c>
      <c r="AC56" t="s">
        <v>76</v>
      </c>
    </row>
    <row r="57" spans="1:29">
      <c r="A57">
        <v>2</v>
      </c>
      <c r="B57" t="s">
        <v>12654</v>
      </c>
      <c r="C57" t="s">
        <v>8</v>
      </c>
      <c r="D57" t="s">
        <v>276</v>
      </c>
      <c r="F57">
        <v>1</v>
      </c>
      <c r="G57" t="s">
        <v>149</v>
      </c>
      <c r="H57" t="s">
        <v>323</v>
      </c>
      <c r="I57" t="s">
        <v>324</v>
      </c>
      <c r="K57">
        <v>1</v>
      </c>
      <c r="L57" t="s">
        <v>149</v>
      </c>
      <c r="M57" t="s">
        <v>12609</v>
      </c>
      <c r="N57" t="s">
        <v>234</v>
      </c>
      <c r="P57">
        <v>1</v>
      </c>
      <c r="Q57" t="s">
        <v>149</v>
      </c>
      <c r="R57" t="s">
        <v>187</v>
      </c>
      <c r="S57" t="s">
        <v>198</v>
      </c>
      <c r="U57">
        <v>1</v>
      </c>
      <c r="V57" t="s">
        <v>149</v>
      </c>
      <c r="W57" t="s">
        <v>12609</v>
      </c>
      <c r="X57" t="s">
        <v>252</v>
      </c>
      <c r="Z57">
        <v>5</v>
      </c>
      <c r="AA57" t="s">
        <v>7</v>
      </c>
      <c r="AB57" t="s">
        <v>81</v>
      </c>
      <c r="AC57" t="s">
        <v>89</v>
      </c>
    </row>
    <row r="58" spans="1:29">
      <c r="A58">
        <v>2</v>
      </c>
      <c r="B58" t="s">
        <v>12654</v>
      </c>
      <c r="C58" t="s">
        <v>280</v>
      </c>
      <c r="D58" t="s">
        <v>12658</v>
      </c>
      <c r="F58">
        <v>1</v>
      </c>
      <c r="G58" t="s">
        <v>149</v>
      </c>
      <c r="H58" t="s">
        <v>323</v>
      </c>
      <c r="I58" t="s">
        <v>12627</v>
      </c>
      <c r="K58">
        <v>1</v>
      </c>
      <c r="L58" t="s">
        <v>149</v>
      </c>
      <c r="M58" t="s">
        <v>12609</v>
      </c>
      <c r="N58" t="s">
        <v>236</v>
      </c>
      <c r="P58">
        <v>1</v>
      </c>
      <c r="Q58" t="s">
        <v>149</v>
      </c>
      <c r="R58" t="s">
        <v>208</v>
      </c>
      <c r="S58" t="s">
        <v>211</v>
      </c>
      <c r="U58">
        <v>1</v>
      </c>
      <c r="V58" t="s">
        <v>149</v>
      </c>
      <c r="W58" t="s">
        <v>12609</v>
      </c>
      <c r="X58" t="s">
        <v>12642</v>
      </c>
      <c r="Z58">
        <v>5</v>
      </c>
      <c r="AA58" t="s">
        <v>7</v>
      </c>
      <c r="AB58" t="s">
        <v>90</v>
      </c>
      <c r="AC58" t="s">
        <v>12607</v>
      </c>
    </row>
    <row r="59" spans="1:29">
      <c r="A59">
        <v>2</v>
      </c>
      <c r="B59" t="s">
        <v>12654</v>
      </c>
      <c r="C59" t="s">
        <v>280</v>
      </c>
      <c r="D59" t="s">
        <v>283</v>
      </c>
      <c r="F59">
        <v>1</v>
      </c>
      <c r="G59" t="s">
        <v>149</v>
      </c>
      <c r="H59" t="s">
        <v>170</v>
      </c>
      <c r="I59" t="s">
        <v>183</v>
      </c>
      <c r="K59">
        <v>1</v>
      </c>
      <c r="L59" t="s">
        <v>149</v>
      </c>
      <c r="M59" t="s">
        <v>12609</v>
      </c>
      <c r="N59" t="s">
        <v>12637</v>
      </c>
      <c r="P59">
        <v>1</v>
      </c>
      <c r="Q59" t="s">
        <v>149</v>
      </c>
      <c r="R59" t="s">
        <v>219</v>
      </c>
      <c r="S59" t="s">
        <v>220</v>
      </c>
      <c r="U59">
        <v>1</v>
      </c>
      <c r="V59" t="s">
        <v>149</v>
      </c>
      <c r="W59" t="s">
        <v>12643</v>
      </c>
      <c r="X59" t="s">
        <v>12645</v>
      </c>
      <c r="Z59">
        <v>5</v>
      </c>
      <c r="AA59" t="s">
        <v>7</v>
      </c>
      <c r="AB59" t="s">
        <v>12619</v>
      </c>
      <c r="AC59" t="s">
        <v>147</v>
      </c>
    </row>
    <row r="60" spans="1:29">
      <c r="A60">
        <v>2</v>
      </c>
      <c r="B60" t="s">
        <v>12654</v>
      </c>
      <c r="C60" t="s">
        <v>284</v>
      </c>
      <c r="D60" t="s">
        <v>12661</v>
      </c>
      <c r="F60">
        <v>1</v>
      </c>
      <c r="G60" t="s">
        <v>149</v>
      </c>
      <c r="H60" t="s">
        <v>187</v>
      </c>
      <c r="I60" t="s">
        <v>12628</v>
      </c>
      <c r="K60">
        <v>1</v>
      </c>
      <c r="L60" t="s">
        <v>149</v>
      </c>
      <c r="M60" t="s">
        <v>12609</v>
      </c>
      <c r="N60" t="s">
        <v>240</v>
      </c>
      <c r="P60">
        <v>1</v>
      </c>
      <c r="Q60" t="s">
        <v>149</v>
      </c>
      <c r="R60" t="s">
        <v>219</v>
      </c>
      <c r="S60" t="s">
        <v>222</v>
      </c>
      <c r="U60">
        <v>1</v>
      </c>
      <c r="V60" t="s">
        <v>149</v>
      </c>
      <c r="W60" t="s">
        <v>12643</v>
      </c>
      <c r="X60" t="s">
        <v>12646</v>
      </c>
      <c r="Z60">
        <v>5</v>
      </c>
      <c r="AA60" t="s">
        <v>149</v>
      </c>
      <c r="AB60" t="s">
        <v>150</v>
      </c>
      <c r="AC60" t="s">
        <v>157</v>
      </c>
    </row>
    <row r="61" spans="1:29">
      <c r="A61">
        <v>2</v>
      </c>
      <c r="B61" t="s">
        <v>12654</v>
      </c>
      <c r="C61" t="s">
        <v>297</v>
      </c>
      <c r="D61" t="s">
        <v>302</v>
      </c>
      <c r="F61">
        <v>1</v>
      </c>
      <c r="G61" t="s">
        <v>149</v>
      </c>
      <c r="H61" t="s">
        <v>187</v>
      </c>
      <c r="I61" t="s">
        <v>12630</v>
      </c>
      <c r="K61">
        <v>1</v>
      </c>
      <c r="L61" t="s">
        <v>149</v>
      </c>
      <c r="M61" t="s">
        <v>12609</v>
      </c>
      <c r="N61" t="s">
        <v>244</v>
      </c>
      <c r="P61">
        <v>1</v>
      </c>
      <c r="Q61" t="s">
        <v>149</v>
      </c>
      <c r="R61" t="s">
        <v>219</v>
      </c>
      <c r="S61" t="s">
        <v>12634</v>
      </c>
      <c r="U61">
        <v>1</v>
      </c>
      <c r="V61" t="s">
        <v>149</v>
      </c>
      <c r="W61" t="s">
        <v>12643</v>
      </c>
      <c r="X61" t="s">
        <v>261</v>
      </c>
      <c r="Z61">
        <v>5</v>
      </c>
      <c r="AA61" t="s">
        <v>149</v>
      </c>
      <c r="AB61" t="s">
        <v>12623</v>
      </c>
      <c r="AC61" t="s">
        <v>12625</v>
      </c>
    </row>
    <row r="62" spans="1:29">
      <c r="A62">
        <v>2</v>
      </c>
      <c r="B62" t="s">
        <v>12654</v>
      </c>
      <c r="C62" t="s">
        <v>297</v>
      </c>
      <c r="D62" t="s">
        <v>12665</v>
      </c>
      <c r="F62" s="11">
        <v>1</v>
      </c>
      <c r="G62" t="s">
        <v>149</v>
      </c>
      <c r="H62" s="11" t="s">
        <v>208</v>
      </c>
      <c r="I62" s="11" t="s">
        <v>12631</v>
      </c>
      <c r="K62">
        <v>1</v>
      </c>
      <c r="L62" t="s">
        <v>149</v>
      </c>
      <c r="M62" t="s">
        <v>12609</v>
      </c>
      <c r="N62" t="s">
        <v>247</v>
      </c>
      <c r="P62">
        <v>1</v>
      </c>
      <c r="Q62" t="s">
        <v>149</v>
      </c>
      <c r="R62" t="s">
        <v>12609</v>
      </c>
      <c r="S62" t="s">
        <v>231</v>
      </c>
      <c r="U62">
        <v>1</v>
      </c>
      <c r="V62" t="s">
        <v>149</v>
      </c>
      <c r="W62" t="s">
        <v>262</v>
      </c>
      <c r="X62" t="s">
        <v>265</v>
      </c>
      <c r="Z62">
        <v>5</v>
      </c>
      <c r="AA62" t="s">
        <v>149</v>
      </c>
      <c r="AB62" t="s">
        <v>12623</v>
      </c>
      <c r="AC62" t="s">
        <v>164</v>
      </c>
    </row>
    <row r="63" spans="1:29">
      <c r="A63">
        <v>2</v>
      </c>
      <c r="B63" t="s">
        <v>12654</v>
      </c>
      <c r="C63" t="s">
        <v>297</v>
      </c>
      <c r="D63" t="s">
        <v>306</v>
      </c>
      <c r="F63">
        <v>1</v>
      </c>
      <c r="G63" t="s">
        <v>149</v>
      </c>
      <c r="H63" t="s">
        <v>219</v>
      </c>
      <c r="I63" t="s">
        <v>224</v>
      </c>
      <c r="K63">
        <v>1</v>
      </c>
      <c r="L63" t="s">
        <v>149</v>
      </c>
      <c r="M63" t="s">
        <v>12609</v>
      </c>
      <c r="N63" t="s">
        <v>249</v>
      </c>
      <c r="P63">
        <v>1</v>
      </c>
      <c r="Q63" t="s">
        <v>149</v>
      </c>
      <c r="R63" t="s">
        <v>12609</v>
      </c>
      <c r="S63" t="s">
        <v>233</v>
      </c>
      <c r="U63">
        <v>1</v>
      </c>
      <c r="V63" t="s">
        <v>149</v>
      </c>
      <c r="W63" t="s">
        <v>262</v>
      </c>
      <c r="X63" t="s">
        <v>268</v>
      </c>
      <c r="Z63">
        <v>5</v>
      </c>
      <c r="AA63" t="s">
        <v>149</v>
      </c>
      <c r="AB63" t="s">
        <v>187</v>
      </c>
      <c r="AC63" t="s">
        <v>12629</v>
      </c>
    </row>
    <row r="64" spans="1:29">
      <c r="A64">
        <v>2</v>
      </c>
      <c r="B64" t="s">
        <v>12654</v>
      </c>
      <c r="C64" t="s">
        <v>127</v>
      </c>
      <c r="D64" t="s">
        <v>319</v>
      </c>
      <c r="F64">
        <v>1</v>
      </c>
      <c r="G64" t="s">
        <v>149</v>
      </c>
      <c r="H64" t="s">
        <v>219</v>
      </c>
      <c r="I64" t="s">
        <v>12635</v>
      </c>
      <c r="K64">
        <v>1</v>
      </c>
      <c r="L64" t="s">
        <v>149</v>
      </c>
      <c r="M64" t="s">
        <v>12609</v>
      </c>
      <c r="N64" t="s">
        <v>251</v>
      </c>
      <c r="P64">
        <v>1</v>
      </c>
      <c r="Q64" t="s">
        <v>149</v>
      </c>
      <c r="R64" t="s">
        <v>12609</v>
      </c>
      <c r="S64" t="s">
        <v>235</v>
      </c>
      <c r="U64">
        <v>1</v>
      </c>
      <c r="V64" t="s">
        <v>149</v>
      </c>
      <c r="W64" t="s">
        <v>262</v>
      </c>
      <c r="X64" t="s">
        <v>272</v>
      </c>
      <c r="Z64">
        <v>5</v>
      </c>
      <c r="AA64" t="s">
        <v>149</v>
      </c>
      <c r="AB64" t="s">
        <v>219</v>
      </c>
      <c r="AC64" t="s">
        <v>222</v>
      </c>
    </row>
    <row r="65" spans="1:29">
      <c r="A65">
        <v>2</v>
      </c>
      <c r="B65" t="s">
        <v>12654</v>
      </c>
      <c r="C65" t="s">
        <v>127</v>
      </c>
      <c r="D65" t="s">
        <v>12672</v>
      </c>
      <c r="F65">
        <v>1</v>
      </c>
      <c r="G65" t="s">
        <v>149</v>
      </c>
      <c r="H65" t="s">
        <v>12609</v>
      </c>
      <c r="I65" t="s">
        <v>12636</v>
      </c>
      <c r="K65">
        <v>1</v>
      </c>
      <c r="L65" t="s">
        <v>149</v>
      </c>
      <c r="M65" t="s">
        <v>12609</v>
      </c>
      <c r="N65" t="s">
        <v>12640</v>
      </c>
      <c r="P65">
        <v>1</v>
      </c>
      <c r="Q65" t="s">
        <v>149</v>
      </c>
      <c r="R65" t="s">
        <v>12609</v>
      </c>
      <c r="S65" t="s">
        <v>256</v>
      </c>
      <c r="U65">
        <v>1</v>
      </c>
      <c r="V65" t="s">
        <v>12654</v>
      </c>
      <c r="W65" t="s">
        <v>8</v>
      </c>
      <c r="X65" t="s">
        <v>276</v>
      </c>
      <c r="Z65">
        <v>5</v>
      </c>
      <c r="AA65" t="s">
        <v>149</v>
      </c>
      <c r="AB65" t="s">
        <v>12609</v>
      </c>
      <c r="AC65" t="s">
        <v>241</v>
      </c>
    </row>
    <row r="66" spans="1:29">
      <c r="A66">
        <v>1</v>
      </c>
      <c r="B66" t="s">
        <v>7</v>
      </c>
      <c r="C66" t="s">
        <v>8</v>
      </c>
      <c r="D66" t="s">
        <v>12601</v>
      </c>
      <c r="F66">
        <v>1</v>
      </c>
      <c r="G66" t="s">
        <v>149</v>
      </c>
      <c r="H66" t="s">
        <v>12609</v>
      </c>
      <c r="I66" t="s">
        <v>235</v>
      </c>
      <c r="K66">
        <v>1</v>
      </c>
      <c r="L66" t="s">
        <v>149</v>
      </c>
      <c r="M66" t="s">
        <v>12643</v>
      </c>
      <c r="N66" t="s">
        <v>12644</v>
      </c>
      <c r="P66">
        <v>1</v>
      </c>
      <c r="Q66" t="s">
        <v>149</v>
      </c>
      <c r="R66" t="s">
        <v>12609</v>
      </c>
      <c r="S66" t="s">
        <v>12640</v>
      </c>
      <c r="U66">
        <v>1</v>
      </c>
      <c r="V66" t="s">
        <v>12654</v>
      </c>
      <c r="W66" t="s">
        <v>280</v>
      </c>
      <c r="X66" t="s">
        <v>12657</v>
      </c>
      <c r="Z66">
        <v>5</v>
      </c>
      <c r="AA66" t="s">
        <v>149</v>
      </c>
      <c r="AB66" t="s">
        <v>12609</v>
      </c>
      <c r="AC66" t="s">
        <v>242</v>
      </c>
    </row>
    <row r="67" spans="1:29">
      <c r="A67">
        <v>1</v>
      </c>
      <c r="B67" t="s">
        <v>7</v>
      </c>
      <c r="C67" t="s">
        <v>23</v>
      </c>
      <c r="D67" t="s">
        <v>54</v>
      </c>
      <c r="F67">
        <v>1</v>
      </c>
      <c r="G67" t="s">
        <v>149</v>
      </c>
      <c r="H67" t="s">
        <v>12609</v>
      </c>
      <c r="I67" t="s">
        <v>236</v>
      </c>
      <c r="K67">
        <v>1</v>
      </c>
      <c r="L67" t="s">
        <v>149</v>
      </c>
      <c r="M67" t="s">
        <v>12643</v>
      </c>
      <c r="N67" t="s">
        <v>12652</v>
      </c>
      <c r="P67">
        <v>1</v>
      </c>
      <c r="Q67" t="s">
        <v>149</v>
      </c>
      <c r="R67" t="s">
        <v>12643</v>
      </c>
      <c r="S67" t="s">
        <v>12647</v>
      </c>
      <c r="U67">
        <v>1</v>
      </c>
      <c r="V67" t="s">
        <v>12654</v>
      </c>
      <c r="W67" t="s">
        <v>284</v>
      </c>
      <c r="X67" t="s">
        <v>12659</v>
      </c>
      <c r="Z67">
        <v>5</v>
      </c>
      <c r="AA67" t="s">
        <v>149</v>
      </c>
      <c r="AB67" t="s">
        <v>12609</v>
      </c>
      <c r="AC67" t="s">
        <v>12640</v>
      </c>
    </row>
    <row r="68" spans="1:29">
      <c r="A68">
        <v>1</v>
      </c>
      <c r="B68" t="s">
        <v>7</v>
      </c>
      <c r="C68" t="s">
        <v>69</v>
      </c>
      <c r="D68" t="s">
        <v>12604</v>
      </c>
      <c r="F68">
        <v>1</v>
      </c>
      <c r="G68" t="s">
        <v>149</v>
      </c>
      <c r="H68" t="s">
        <v>12609</v>
      </c>
      <c r="I68" t="s">
        <v>240</v>
      </c>
      <c r="K68">
        <v>1</v>
      </c>
      <c r="L68" t="s">
        <v>149</v>
      </c>
      <c r="M68" t="s">
        <v>262</v>
      </c>
      <c r="N68" t="s">
        <v>265</v>
      </c>
      <c r="P68">
        <v>1</v>
      </c>
      <c r="Q68" t="s">
        <v>149</v>
      </c>
      <c r="R68" t="s">
        <v>12643</v>
      </c>
      <c r="S68" t="s">
        <v>261</v>
      </c>
      <c r="U68">
        <v>1</v>
      </c>
      <c r="V68" t="s">
        <v>12654</v>
      </c>
      <c r="W68" t="s">
        <v>284</v>
      </c>
      <c r="X68" t="s">
        <v>12660</v>
      </c>
      <c r="Z68">
        <v>5</v>
      </c>
      <c r="AA68" t="s">
        <v>149</v>
      </c>
      <c r="AB68" t="s">
        <v>12643</v>
      </c>
      <c r="AC68" t="s">
        <v>12648</v>
      </c>
    </row>
    <row r="69" spans="1:29">
      <c r="A69">
        <v>1</v>
      </c>
      <c r="B69" t="s">
        <v>7</v>
      </c>
      <c r="C69" t="s">
        <v>69</v>
      </c>
      <c r="D69" t="s">
        <v>12605</v>
      </c>
      <c r="F69">
        <v>1</v>
      </c>
      <c r="G69" t="s">
        <v>149</v>
      </c>
      <c r="H69" t="s">
        <v>12609</v>
      </c>
      <c r="I69" t="s">
        <v>12641</v>
      </c>
      <c r="K69">
        <v>1</v>
      </c>
      <c r="L69" t="s">
        <v>149</v>
      </c>
      <c r="M69" t="s">
        <v>262</v>
      </c>
      <c r="N69" t="s">
        <v>270</v>
      </c>
      <c r="P69">
        <v>1</v>
      </c>
      <c r="Q69" t="s">
        <v>149</v>
      </c>
      <c r="R69" t="s">
        <v>12643</v>
      </c>
      <c r="S69" t="s">
        <v>12650</v>
      </c>
      <c r="U69">
        <v>1</v>
      </c>
      <c r="V69" t="s">
        <v>12654</v>
      </c>
      <c r="W69" t="s">
        <v>284</v>
      </c>
      <c r="X69" t="s">
        <v>12661</v>
      </c>
      <c r="Z69">
        <v>5</v>
      </c>
      <c r="AA69" t="s">
        <v>12654</v>
      </c>
      <c r="AB69" t="s">
        <v>8</v>
      </c>
      <c r="AC69" t="s">
        <v>276</v>
      </c>
    </row>
    <row r="70" spans="1:29">
      <c r="A70">
        <v>1</v>
      </c>
      <c r="B70" t="s">
        <v>7</v>
      </c>
      <c r="C70" t="s">
        <v>81</v>
      </c>
      <c r="D70" t="s">
        <v>82</v>
      </c>
      <c r="F70">
        <v>1</v>
      </c>
      <c r="G70" t="s">
        <v>149</v>
      </c>
      <c r="H70" t="s">
        <v>12609</v>
      </c>
      <c r="I70" t="s">
        <v>12642</v>
      </c>
      <c r="K70">
        <v>1</v>
      </c>
      <c r="L70" t="s">
        <v>149</v>
      </c>
      <c r="M70" t="s">
        <v>262</v>
      </c>
      <c r="N70" t="s">
        <v>273</v>
      </c>
      <c r="P70">
        <v>1</v>
      </c>
      <c r="Q70" t="s">
        <v>12654</v>
      </c>
      <c r="R70" t="s">
        <v>8</v>
      </c>
      <c r="S70" t="s">
        <v>276</v>
      </c>
      <c r="U70">
        <v>1</v>
      </c>
      <c r="V70" t="s">
        <v>12654</v>
      </c>
      <c r="W70" t="s">
        <v>284</v>
      </c>
      <c r="X70" t="s">
        <v>292</v>
      </c>
      <c r="Z70">
        <v>5</v>
      </c>
      <c r="AA70" t="s">
        <v>12654</v>
      </c>
      <c r="AB70" t="s">
        <v>297</v>
      </c>
      <c r="AC70" t="s">
        <v>302</v>
      </c>
    </row>
    <row r="71" spans="1:29">
      <c r="A71">
        <v>1</v>
      </c>
      <c r="B71" t="s">
        <v>7</v>
      </c>
      <c r="C71" t="s">
        <v>90</v>
      </c>
      <c r="D71" t="s">
        <v>12608</v>
      </c>
      <c r="F71">
        <v>1</v>
      </c>
      <c r="G71" t="s">
        <v>149</v>
      </c>
      <c r="H71" t="s">
        <v>12643</v>
      </c>
      <c r="I71" t="s">
        <v>12651</v>
      </c>
      <c r="K71">
        <v>1</v>
      </c>
      <c r="L71" t="s">
        <v>12654</v>
      </c>
      <c r="M71" t="s">
        <v>280</v>
      </c>
      <c r="N71" t="s">
        <v>12657</v>
      </c>
      <c r="P71">
        <v>1</v>
      </c>
      <c r="Q71" t="s">
        <v>12654</v>
      </c>
      <c r="R71" t="s">
        <v>8</v>
      </c>
      <c r="S71" t="s">
        <v>277</v>
      </c>
      <c r="U71">
        <v>1</v>
      </c>
      <c r="V71" t="s">
        <v>12654</v>
      </c>
      <c r="W71" t="s">
        <v>284</v>
      </c>
      <c r="X71" t="s">
        <v>12662</v>
      </c>
      <c r="Z71">
        <v>5</v>
      </c>
      <c r="AA71" t="s">
        <v>12654</v>
      </c>
      <c r="AB71" t="s">
        <v>297</v>
      </c>
      <c r="AC71" t="s">
        <v>304</v>
      </c>
    </row>
    <row r="72" spans="1:29">
      <c r="A72">
        <v>1</v>
      </c>
      <c r="B72" t="s">
        <v>7</v>
      </c>
      <c r="C72" t="s">
        <v>12609</v>
      </c>
      <c r="D72" t="s">
        <v>112</v>
      </c>
      <c r="F72">
        <v>1</v>
      </c>
      <c r="G72" t="s">
        <v>149</v>
      </c>
      <c r="H72" t="s">
        <v>12643</v>
      </c>
      <c r="I72" t="s">
        <v>12652</v>
      </c>
      <c r="K72">
        <v>1</v>
      </c>
      <c r="L72" t="s">
        <v>12654</v>
      </c>
      <c r="M72" t="s">
        <v>284</v>
      </c>
      <c r="N72" t="s">
        <v>286</v>
      </c>
      <c r="P72">
        <v>1</v>
      </c>
      <c r="Q72" t="s">
        <v>12654</v>
      </c>
      <c r="R72" t="s">
        <v>12656</v>
      </c>
      <c r="S72" t="s">
        <v>278</v>
      </c>
      <c r="U72">
        <v>1</v>
      </c>
      <c r="V72" t="s">
        <v>12654</v>
      </c>
      <c r="W72" t="s">
        <v>284</v>
      </c>
      <c r="X72" t="s">
        <v>296</v>
      </c>
      <c r="Z72">
        <v>5</v>
      </c>
      <c r="AA72" t="s">
        <v>12654</v>
      </c>
      <c r="AB72" t="s">
        <v>297</v>
      </c>
      <c r="AC72" t="s">
        <v>307</v>
      </c>
    </row>
    <row r="73" spans="1:29">
      <c r="A73">
        <v>1</v>
      </c>
      <c r="B73" t="s">
        <v>7</v>
      </c>
      <c r="C73" t="s">
        <v>12611</v>
      </c>
      <c r="D73" t="s">
        <v>116</v>
      </c>
      <c r="F73">
        <v>1</v>
      </c>
      <c r="G73" t="s">
        <v>149</v>
      </c>
      <c r="H73" t="s">
        <v>262</v>
      </c>
      <c r="I73" t="s">
        <v>267</v>
      </c>
      <c r="K73">
        <v>1</v>
      </c>
      <c r="L73" t="s">
        <v>12654</v>
      </c>
      <c r="M73" t="s">
        <v>284</v>
      </c>
      <c r="N73" t="s">
        <v>12660</v>
      </c>
      <c r="P73">
        <v>1</v>
      </c>
      <c r="Q73" t="s">
        <v>12654</v>
      </c>
      <c r="R73" t="s">
        <v>297</v>
      </c>
      <c r="S73" t="s">
        <v>307</v>
      </c>
      <c r="U73">
        <v>1</v>
      </c>
      <c r="V73" t="s">
        <v>12654</v>
      </c>
      <c r="W73" t="s">
        <v>284</v>
      </c>
      <c r="X73" t="s">
        <v>12664</v>
      </c>
      <c r="Z73">
        <v>4</v>
      </c>
      <c r="AA73" t="s">
        <v>7</v>
      </c>
      <c r="AB73" t="s">
        <v>8</v>
      </c>
      <c r="AC73" t="s">
        <v>18</v>
      </c>
    </row>
    <row r="74" spans="1:29">
      <c r="A74">
        <v>1</v>
      </c>
      <c r="B74" t="s">
        <v>7</v>
      </c>
      <c r="C74" t="s">
        <v>12611</v>
      </c>
      <c r="D74" t="s">
        <v>12612</v>
      </c>
      <c r="F74">
        <v>1</v>
      </c>
      <c r="G74" t="s">
        <v>149</v>
      </c>
      <c r="H74" t="s">
        <v>262</v>
      </c>
      <c r="I74" t="s">
        <v>268</v>
      </c>
      <c r="K74">
        <v>1</v>
      </c>
      <c r="L74" t="s">
        <v>12654</v>
      </c>
      <c r="M74" t="s">
        <v>284</v>
      </c>
      <c r="N74" t="s">
        <v>290</v>
      </c>
      <c r="P74">
        <v>1</v>
      </c>
      <c r="Q74" t="s">
        <v>12654</v>
      </c>
      <c r="R74" t="s">
        <v>12671</v>
      </c>
      <c r="S74" t="s">
        <v>315</v>
      </c>
      <c r="U74">
        <v>1</v>
      </c>
      <c r="V74" t="s">
        <v>12654</v>
      </c>
      <c r="W74" t="s">
        <v>297</v>
      </c>
      <c r="X74" t="s">
        <v>299</v>
      </c>
      <c r="Z74">
        <v>4</v>
      </c>
      <c r="AA74" t="s">
        <v>7</v>
      </c>
      <c r="AB74" t="s">
        <v>23</v>
      </c>
      <c r="AC74" t="s">
        <v>24</v>
      </c>
    </row>
    <row r="75" spans="1:29">
      <c r="A75">
        <v>1</v>
      </c>
      <c r="B75" t="s">
        <v>7</v>
      </c>
      <c r="C75" t="s">
        <v>137</v>
      </c>
      <c r="D75" t="s">
        <v>12615</v>
      </c>
      <c r="F75">
        <v>1</v>
      </c>
      <c r="G75" t="s">
        <v>149</v>
      </c>
      <c r="H75" t="s">
        <v>262</v>
      </c>
      <c r="I75" t="s">
        <v>274</v>
      </c>
      <c r="K75">
        <v>1</v>
      </c>
      <c r="L75" t="s">
        <v>12654</v>
      </c>
      <c r="M75" t="s">
        <v>284</v>
      </c>
      <c r="N75" t="s">
        <v>292</v>
      </c>
      <c r="P75">
        <v>1</v>
      </c>
      <c r="Q75" t="s">
        <v>12654</v>
      </c>
      <c r="R75" t="s">
        <v>12671</v>
      </c>
      <c r="S75" t="s">
        <v>316</v>
      </c>
      <c r="U75">
        <v>1</v>
      </c>
      <c r="V75" t="s">
        <v>12654</v>
      </c>
      <c r="W75" t="s">
        <v>297</v>
      </c>
      <c r="X75" t="s">
        <v>301</v>
      </c>
      <c r="Z75">
        <v>4</v>
      </c>
      <c r="AA75" t="s">
        <v>7</v>
      </c>
      <c r="AB75" t="s">
        <v>23</v>
      </c>
      <c r="AC75" t="s">
        <v>12603</v>
      </c>
    </row>
    <row r="76" spans="1:29">
      <c r="A76">
        <v>1</v>
      </c>
      <c r="B76" t="s">
        <v>7</v>
      </c>
      <c r="C76" t="s">
        <v>143</v>
      </c>
      <c r="D76" t="s">
        <v>144</v>
      </c>
      <c r="F76">
        <v>1</v>
      </c>
      <c r="G76" t="s">
        <v>149</v>
      </c>
      <c r="H76" t="s">
        <v>275</v>
      </c>
      <c r="I76" t="s">
        <v>12653</v>
      </c>
      <c r="K76">
        <v>1</v>
      </c>
      <c r="L76" t="s">
        <v>12654</v>
      </c>
      <c r="M76" t="s">
        <v>297</v>
      </c>
      <c r="N76" t="s">
        <v>304</v>
      </c>
      <c r="P76">
        <v>1</v>
      </c>
      <c r="Q76" t="s">
        <v>12654</v>
      </c>
      <c r="R76" t="s">
        <v>127</v>
      </c>
      <c r="S76" t="s">
        <v>321</v>
      </c>
      <c r="U76">
        <v>1</v>
      </c>
      <c r="V76" t="s">
        <v>12654</v>
      </c>
      <c r="W76" t="s">
        <v>297</v>
      </c>
      <c r="X76" t="s">
        <v>12667</v>
      </c>
      <c r="Z76">
        <v>4</v>
      </c>
      <c r="AA76" t="s">
        <v>7</v>
      </c>
      <c r="AB76" t="s">
        <v>69</v>
      </c>
      <c r="AC76" t="s">
        <v>12605</v>
      </c>
    </row>
    <row r="77" spans="1:29">
      <c r="A77">
        <v>1</v>
      </c>
      <c r="B77" t="s">
        <v>149</v>
      </c>
      <c r="C77" t="s">
        <v>150</v>
      </c>
      <c r="D77" t="s">
        <v>151</v>
      </c>
      <c r="F77">
        <v>1</v>
      </c>
      <c r="G77" t="s">
        <v>12654</v>
      </c>
      <c r="H77" t="s">
        <v>8</v>
      </c>
      <c r="I77" t="s">
        <v>276</v>
      </c>
      <c r="K77">
        <v>1</v>
      </c>
      <c r="L77" t="s">
        <v>12654</v>
      </c>
      <c r="M77" t="s">
        <v>309</v>
      </c>
      <c r="N77" t="s">
        <v>12670</v>
      </c>
      <c r="P77" s="11">
        <v>0</v>
      </c>
      <c r="Q77" t="s">
        <v>7</v>
      </c>
      <c r="R77" s="11" t="s">
        <v>8</v>
      </c>
      <c r="S77" s="11" t="s">
        <v>12602</v>
      </c>
      <c r="U77">
        <v>1</v>
      </c>
      <c r="V77" t="s">
        <v>12654</v>
      </c>
      <c r="W77" t="s">
        <v>297</v>
      </c>
      <c r="X77" t="s">
        <v>12668</v>
      </c>
      <c r="Z77">
        <v>4</v>
      </c>
      <c r="AA77" t="s">
        <v>7</v>
      </c>
      <c r="AB77" t="s">
        <v>131</v>
      </c>
      <c r="AC77" t="s">
        <v>132</v>
      </c>
    </row>
    <row r="78" spans="1:29">
      <c r="A78">
        <v>1</v>
      </c>
      <c r="B78" t="s">
        <v>149</v>
      </c>
      <c r="C78" t="s">
        <v>150</v>
      </c>
      <c r="D78" t="s">
        <v>12622</v>
      </c>
      <c r="F78">
        <v>1</v>
      </c>
      <c r="G78" t="s">
        <v>12654</v>
      </c>
      <c r="H78" t="s">
        <v>8</v>
      </c>
      <c r="I78" t="s">
        <v>277</v>
      </c>
      <c r="K78">
        <v>0</v>
      </c>
      <c r="L78" t="s">
        <v>7</v>
      </c>
      <c r="M78" t="s">
        <v>8</v>
      </c>
      <c r="N78" t="s">
        <v>12601</v>
      </c>
      <c r="P78">
        <v>0</v>
      </c>
      <c r="Q78" t="s">
        <v>7</v>
      </c>
      <c r="R78" t="s">
        <v>8</v>
      </c>
      <c r="S78" t="s">
        <v>15</v>
      </c>
      <c r="U78">
        <v>1</v>
      </c>
      <c r="V78" t="s">
        <v>12654</v>
      </c>
      <c r="W78" t="s">
        <v>309</v>
      </c>
      <c r="X78" t="s">
        <v>310</v>
      </c>
      <c r="Z78">
        <v>4</v>
      </c>
      <c r="AA78" t="s">
        <v>7</v>
      </c>
      <c r="AB78" t="s">
        <v>131</v>
      </c>
      <c r="AC78" t="s">
        <v>12614</v>
      </c>
    </row>
    <row r="79" spans="1:29">
      <c r="A79">
        <v>1</v>
      </c>
      <c r="B79" t="s">
        <v>149</v>
      </c>
      <c r="C79" t="s">
        <v>12623</v>
      </c>
      <c r="D79" t="s">
        <v>159</v>
      </c>
      <c r="F79">
        <v>1</v>
      </c>
      <c r="G79" t="s">
        <v>12654</v>
      </c>
      <c r="H79" t="s">
        <v>284</v>
      </c>
      <c r="I79" t="s">
        <v>12661</v>
      </c>
      <c r="K79" s="11">
        <v>0</v>
      </c>
      <c r="L79" t="s">
        <v>7</v>
      </c>
      <c r="M79" s="11" t="s">
        <v>8</v>
      </c>
      <c r="N79" s="11" t="s">
        <v>12602</v>
      </c>
      <c r="P79">
        <v>0</v>
      </c>
      <c r="Q79" t="s">
        <v>7</v>
      </c>
      <c r="R79" t="s">
        <v>8</v>
      </c>
      <c r="S79" t="s">
        <v>18</v>
      </c>
      <c r="U79">
        <v>1</v>
      </c>
      <c r="V79" t="s">
        <v>12654</v>
      </c>
      <c r="W79" t="s">
        <v>127</v>
      </c>
      <c r="X79" t="s">
        <v>12672</v>
      </c>
      <c r="Z79">
        <v>4</v>
      </c>
      <c r="AA79" t="s">
        <v>149</v>
      </c>
      <c r="AB79" t="s">
        <v>323</v>
      </c>
      <c r="AC79" t="s">
        <v>325</v>
      </c>
    </row>
    <row r="80" spans="1:29">
      <c r="A80">
        <v>1</v>
      </c>
      <c r="B80" t="s">
        <v>149</v>
      </c>
      <c r="C80" t="s">
        <v>12623</v>
      </c>
      <c r="D80" t="s">
        <v>12624</v>
      </c>
      <c r="F80">
        <v>1</v>
      </c>
      <c r="G80" t="s">
        <v>12654</v>
      </c>
      <c r="H80" t="s">
        <v>284</v>
      </c>
      <c r="I80" t="s">
        <v>292</v>
      </c>
      <c r="K80">
        <v>0</v>
      </c>
      <c r="L80" t="s">
        <v>7</v>
      </c>
      <c r="M80" t="s">
        <v>8</v>
      </c>
      <c r="N80" t="s">
        <v>15</v>
      </c>
      <c r="P80">
        <v>0</v>
      </c>
      <c r="Q80" t="s">
        <v>7</v>
      </c>
      <c r="R80" t="s">
        <v>23</v>
      </c>
      <c r="S80" t="s">
        <v>24</v>
      </c>
      <c r="U80">
        <v>0</v>
      </c>
      <c r="V80" t="s">
        <v>7</v>
      </c>
      <c r="W80" t="s">
        <v>8</v>
      </c>
      <c r="X80" t="s">
        <v>12601</v>
      </c>
      <c r="Z80" s="11">
        <v>4</v>
      </c>
      <c r="AA80" t="s">
        <v>149</v>
      </c>
      <c r="AB80" s="11" t="s">
        <v>208</v>
      </c>
      <c r="AC80" s="11" t="s">
        <v>12631</v>
      </c>
    </row>
    <row r="81" spans="1:29">
      <c r="A81">
        <v>1</v>
      </c>
      <c r="B81" t="s">
        <v>149</v>
      </c>
      <c r="C81" t="s">
        <v>12623</v>
      </c>
      <c r="D81" t="s">
        <v>168</v>
      </c>
      <c r="F81">
        <v>1</v>
      </c>
      <c r="G81" t="s">
        <v>12654</v>
      </c>
      <c r="H81" t="s">
        <v>284</v>
      </c>
      <c r="I81" t="s">
        <v>12663</v>
      </c>
      <c r="K81">
        <v>0</v>
      </c>
      <c r="L81" t="s">
        <v>7</v>
      </c>
      <c r="M81" t="s">
        <v>8</v>
      </c>
      <c r="N81" t="s">
        <v>18</v>
      </c>
      <c r="P81">
        <v>0</v>
      </c>
      <c r="Q81" t="s">
        <v>7</v>
      </c>
      <c r="R81" t="s">
        <v>23</v>
      </c>
      <c r="S81" t="s">
        <v>12603</v>
      </c>
      <c r="U81">
        <v>0</v>
      </c>
      <c r="V81" t="s">
        <v>7</v>
      </c>
      <c r="W81" t="s">
        <v>8</v>
      </c>
      <c r="X81" t="s">
        <v>15</v>
      </c>
      <c r="Z81">
        <v>4</v>
      </c>
      <c r="AA81" t="s">
        <v>149</v>
      </c>
      <c r="AB81" t="s">
        <v>219</v>
      </c>
      <c r="AC81" t="s">
        <v>12635</v>
      </c>
    </row>
    <row r="82" spans="1:29">
      <c r="A82">
        <v>1</v>
      </c>
      <c r="B82" t="s">
        <v>149</v>
      </c>
      <c r="C82" t="s">
        <v>323</v>
      </c>
      <c r="D82" t="s">
        <v>328</v>
      </c>
      <c r="F82">
        <v>1</v>
      </c>
      <c r="G82" t="s">
        <v>12654</v>
      </c>
      <c r="H82" t="s">
        <v>284</v>
      </c>
      <c r="I82" t="s">
        <v>12664</v>
      </c>
      <c r="K82">
        <v>0</v>
      </c>
      <c r="L82" t="s">
        <v>7</v>
      </c>
      <c r="M82" t="s">
        <v>23</v>
      </c>
      <c r="N82" t="s">
        <v>12603</v>
      </c>
      <c r="P82">
        <v>0</v>
      </c>
      <c r="Q82" t="s">
        <v>7</v>
      </c>
      <c r="R82" t="s">
        <v>65</v>
      </c>
      <c r="S82" t="s">
        <v>66</v>
      </c>
      <c r="U82">
        <v>0</v>
      </c>
      <c r="V82" t="s">
        <v>7</v>
      </c>
      <c r="W82" t="s">
        <v>23</v>
      </c>
      <c r="X82" t="s">
        <v>24</v>
      </c>
      <c r="Z82">
        <v>4</v>
      </c>
      <c r="AA82" t="s">
        <v>149</v>
      </c>
      <c r="AB82" t="s">
        <v>12609</v>
      </c>
      <c r="AC82" t="s">
        <v>240</v>
      </c>
    </row>
    <row r="83" spans="1:29">
      <c r="A83">
        <v>1</v>
      </c>
      <c r="B83" t="s">
        <v>149</v>
      </c>
      <c r="C83" t="s">
        <v>323</v>
      </c>
      <c r="D83" t="s">
        <v>330</v>
      </c>
      <c r="F83">
        <v>1</v>
      </c>
      <c r="G83" t="s">
        <v>12654</v>
      </c>
      <c r="H83" t="s">
        <v>297</v>
      </c>
      <c r="I83" t="s">
        <v>298</v>
      </c>
      <c r="K83">
        <v>0</v>
      </c>
      <c r="L83" t="s">
        <v>7</v>
      </c>
      <c r="M83" t="s">
        <v>65</v>
      </c>
      <c r="N83" t="s">
        <v>66</v>
      </c>
      <c r="P83">
        <v>0</v>
      </c>
      <c r="Q83" t="s">
        <v>7</v>
      </c>
      <c r="R83" t="s">
        <v>69</v>
      </c>
      <c r="S83" t="s">
        <v>70</v>
      </c>
      <c r="U83">
        <v>0</v>
      </c>
      <c r="V83" t="s">
        <v>7</v>
      </c>
      <c r="W83" t="s">
        <v>23</v>
      </c>
      <c r="X83" t="s">
        <v>41</v>
      </c>
      <c r="Z83">
        <v>4</v>
      </c>
      <c r="AA83" t="s">
        <v>149</v>
      </c>
      <c r="AB83" t="s">
        <v>12609</v>
      </c>
      <c r="AC83" t="s">
        <v>254</v>
      </c>
    </row>
    <row r="84" spans="1:29">
      <c r="A84">
        <v>1</v>
      </c>
      <c r="B84" t="s">
        <v>149</v>
      </c>
      <c r="C84" t="s">
        <v>187</v>
      </c>
      <c r="D84" t="s">
        <v>12628</v>
      </c>
      <c r="F84">
        <v>1</v>
      </c>
      <c r="G84" t="s">
        <v>12654</v>
      </c>
      <c r="H84" t="s">
        <v>297</v>
      </c>
      <c r="I84" t="s">
        <v>300</v>
      </c>
      <c r="K84">
        <v>0</v>
      </c>
      <c r="L84" t="s">
        <v>7</v>
      </c>
      <c r="M84" t="s">
        <v>69</v>
      </c>
      <c r="N84" t="s">
        <v>70</v>
      </c>
      <c r="P84">
        <v>0</v>
      </c>
      <c r="Q84" t="s">
        <v>7</v>
      </c>
      <c r="R84" t="s">
        <v>69</v>
      </c>
      <c r="S84" t="s">
        <v>76</v>
      </c>
      <c r="U84">
        <v>0</v>
      </c>
      <c r="V84" t="s">
        <v>7</v>
      </c>
      <c r="W84" t="s">
        <v>23</v>
      </c>
      <c r="X84" t="s">
        <v>51</v>
      </c>
      <c r="Z84">
        <v>4</v>
      </c>
      <c r="AA84" t="s">
        <v>12654</v>
      </c>
      <c r="AB84" t="s">
        <v>280</v>
      </c>
      <c r="AC84" t="s">
        <v>283</v>
      </c>
    </row>
    <row r="85" spans="1:29">
      <c r="A85">
        <v>1</v>
      </c>
      <c r="B85" t="s">
        <v>149</v>
      </c>
      <c r="C85" t="s">
        <v>187</v>
      </c>
      <c r="D85" t="s">
        <v>191</v>
      </c>
      <c r="F85">
        <v>1</v>
      </c>
      <c r="G85" t="s">
        <v>12654</v>
      </c>
      <c r="H85" t="s">
        <v>297</v>
      </c>
      <c r="I85" t="s">
        <v>305</v>
      </c>
      <c r="K85">
        <v>0</v>
      </c>
      <c r="L85" t="s">
        <v>7</v>
      </c>
      <c r="M85" t="s">
        <v>69</v>
      </c>
      <c r="N85" t="s">
        <v>12604</v>
      </c>
      <c r="P85">
        <v>0</v>
      </c>
      <c r="Q85" t="s">
        <v>7</v>
      </c>
      <c r="R85" t="s">
        <v>69</v>
      </c>
      <c r="S85" t="s">
        <v>12605</v>
      </c>
      <c r="U85">
        <v>0</v>
      </c>
      <c r="V85" t="s">
        <v>7</v>
      </c>
      <c r="W85" t="s">
        <v>23</v>
      </c>
      <c r="X85" t="s">
        <v>54</v>
      </c>
      <c r="Z85">
        <v>4</v>
      </c>
      <c r="AA85" t="s">
        <v>12654</v>
      </c>
      <c r="AB85" t="s">
        <v>284</v>
      </c>
      <c r="AC85" t="s">
        <v>12661</v>
      </c>
    </row>
    <row r="86" spans="1:29">
      <c r="A86">
        <v>1</v>
      </c>
      <c r="B86" t="s">
        <v>149</v>
      </c>
      <c r="C86" t="s">
        <v>187</v>
      </c>
      <c r="D86" t="s">
        <v>192</v>
      </c>
      <c r="F86">
        <v>1</v>
      </c>
      <c r="G86" t="s">
        <v>12654</v>
      </c>
      <c r="H86" t="s">
        <v>297</v>
      </c>
      <c r="I86" t="s">
        <v>12666</v>
      </c>
      <c r="K86">
        <v>0</v>
      </c>
      <c r="L86" t="s">
        <v>7</v>
      </c>
      <c r="M86" t="s">
        <v>69</v>
      </c>
      <c r="N86" t="s">
        <v>76</v>
      </c>
      <c r="P86">
        <v>0</v>
      </c>
      <c r="Q86" t="s">
        <v>7</v>
      </c>
      <c r="R86" t="s">
        <v>81</v>
      </c>
      <c r="S86" t="s">
        <v>82</v>
      </c>
      <c r="U86">
        <v>0</v>
      </c>
      <c r="V86" t="s">
        <v>7</v>
      </c>
      <c r="W86" t="s">
        <v>23</v>
      </c>
      <c r="X86" t="s">
        <v>60</v>
      </c>
      <c r="Z86">
        <v>4</v>
      </c>
      <c r="AA86" t="s">
        <v>12654</v>
      </c>
      <c r="AB86" t="s">
        <v>284</v>
      </c>
      <c r="AC86" t="s">
        <v>292</v>
      </c>
    </row>
    <row r="87" spans="1:29">
      <c r="A87">
        <v>1</v>
      </c>
      <c r="B87" t="s">
        <v>149</v>
      </c>
      <c r="C87" t="s">
        <v>187</v>
      </c>
      <c r="D87" t="s">
        <v>198</v>
      </c>
      <c r="F87">
        <v>1</v>
      </c>
      <c r="G87" t="s">
        <v>12654</v>
      </c>
      <c r="H87" t="s">
        <v>127</v>
      </c>
      <c r="I87" t="s">
        <v>318</v>
      </c>
      <c r="K87">
        <v>0</v>
      </c>
      <c r="L87" t="s">
        <v>7</v>
      </c>
      <c r="M87" t="s">
        <v>69</v>
      </c>
      <c r="N87" t="s">
        <v>12605</v>
      </c>
      <c r="P87">
        <v>0</v>
      </c>
      <c r="Q87" t="s">
        <v>7</v>
      </c>
      <c r="R87" t="s">
        <v>81</v>
      </c>
      <c r="S87" t="s">
        <v>89</v>
      </c>
      <c r="U87">
        <v>0</v>
      </c>
      <c r="V87" t="s">
        <v>7</v>
      </c>
      <c r="W87" t="s">
        <v>23</v>
      </c>
      <c r="X87" t="s">
        <v>12603</v>
      </c>
      <c r="Z87">
        <v>4</v>
      </c>
      <c r="AA87" t="s">
        <v>12654</v>
      </c>
      <c r="AB87" t="s">
        <v>297</v>
      </c>
      <c r="AC87" t="s">
        <v>12667</v>
      </c>
    </row>
    <row r="88" spans="1:29">
      <c r="A88">
        <v>1</v>
      </c>
      <c r="B88" t="s">
        <v>149</v>
      </c>
      <c r="C88" t="s">
        <v>187</v>
      </c>
      <c r="D88" t="s">
        <v>204</v>
      </c>
      <c r="F88">
        <v>1</v>
      </c>
      <c r="G88" t="s">
        <v>12654</v>
      </c>
      <c r="H88" t="s">
        <v>127</v>
      </c>
      <c r="I88" t="s">
        <v>12672</v>
      </c>
      <c r="K88">
        <v>0</v>
      </c>
      <c r="L88" t="s">
        <v>7</v>
      </c>
      <c r="M88" t="s">
        <v>81</v>
      </c>
      <c r="N88" t="s">
        <v>82</v>
      </c>
      <c r="P88">
        <v>0</v>
      </c>
      <c r="Q88" t="s">
        <v>7</v>
      </c>
      <c r="R88" t="s">
        <v>90</v>
      </c>
      <c r="S88" t="s">
        <v>12606</v>
      </c>
      <c r="U88">
        <v>0</v>
      </c>
      <c r="V88" t="s">
        <v>7</v>
      </c>
      <c r="W88" t="s">
        <v>65</v>
      </c>
      <c r="X88" t="s">
        <v>66</v>
      </c>
      <c r="Z88">
        <v>3</v>
      </c>
      <c r="AA88" t="s">
        <v>7</v>
      </c>
      <c r="AB88" t="s">
        <v>8</v>
      </c>
      <c r="AC88" t="s">
        <v>15</v>
      </c>
    </row>
    <row r="89" spans="1:29">
      <c r="A89">
        <v>1</v>
      </c>
      <c r="B89" t="s">
        <v>149</v>
      </c>
      <c r="C89" t="s">
        <v>219</v>
      </c>
      <c r="D89" t="s">
        <v>222</v>
      </c>
      <c r="F89">
        <v>1</v>
      </c>
      <c r="G89" t="s">
        <v>12654</v>
      </c>
      <c r="H89" t="s">
        <v>127</v>
      </c>
      <c r="I89" t="s">
        <v>320</v>
      </c>
      <c r="K89">
        <v>0</v>
      </c>
      <c r="L89" t="s">
        <v>7</v>
      </c>
      <c r="M89" t="s">
        <v>90</v>
      </c>
      <c r="N89" t="s">
        <v>12606</v>
      </c>
      <c r="P89">
        <v>0</v>
      </c>
      <c r="Q89" t="s">
        <v>7</v>
      </c>
      <c r="R89" t="s">
        <v>90</v>
      </c>
      <c r="S89" t="s">
        <v>92</v>
      </c>
      <c r="U89">
        <v>0</v>
      </c>
      <c r="V89" t="s">
        <v>7</v>
      </c>
      <c r="W89" t="s">
        <v>69</v>
      </c>
      <c r="X89" t="s">
        <v>70</v>
      </c>
      <c r="Z89">
        <v>3</v>
      </c>
      <c r="AA89" t="s">
        <v>7</v>
      </c>
      <c r="AB89" t="s">
        <v>65</v>
      </c>
      <c r="AC89" t="s">
        <v>66</v>
      </c>
    </row>
    <row r="90" spans="1:29">
      <c r="A90">
        <v>1</v>
      </c>
      <c r="B90" t="s">
        <v>149</v>
      </c>
      <c r="C90" t="s">
        <v>219</v>
      </c>
      <c r="D90" t="s">
        <v>12635</v>
      </c>
      <c r="F90" s="11">
        <v>0</v>
      </c>
      <c r="G90" t="s">
        <v>7</v>
      </c>
      <c r="H90" s="11" t="s">
        <v>8</v>
      </c>
      <c r="I90" s="11" t="s">
        <v>12602</v>
      </c>
      <c r="K90">
        <v>0</v>
      </c>
      <c r="L90" t="s">
        <v>7</v>
      </c>
      <c r="M90" t="s">
        <v>90</v>
      </c>
      <c r="N90" t="s">
        <v>92</v>
      </c>
      <c r="P90">
        <v>0</v>
      </c>
      <c r="Q90" t="s">
        <v>7</v>
      </c>
      <c r="R90" t="s">
        <v>90</v>
      </c>
      <c r="S90" t="s">
        <v>12607</v>
      </c>
      <c r="U90">
        <v>0</v>
      </c>
      <c r="V90" t="s">
        <v>7</v>
      </c>
      <c r="W90" t="s">
        <v>69</v>
      </c>
      <c r="X90" t="s">
        <v>12604</v>
      </c>
      <c r="Z90">
        <v>3</v>
      </c>
      <c r="AA90" t="s">
        <v>7</v>
      </c>
      <c r="AB90" t="s">
        <v>69</v>
      </c>
      <c r="AC90" t="s">
        <v>70</v>
      </c>
    </row>
    <row r="91" spans="1:29">
      <c r="A91">
        <v>1</v>
      </c>
      <c r="B91" t="s">
        <v>149</v>
      </c>
      <c r="C91" t="s">
        <v>12609</v>
      </c>
      <c r="D91" t="s">
        <v>12636</v>
      </c>
      <c r="F91">
        <v>0</v>
      </c>
      <c r="G91" t="s">
        <v>7</v>
      </c>
      <c r="H91" t="s">
        <v>8</v>
      </c>
      <c r="I91" t="s">
        <v>15</v>
      </c>
      <c r="K91">
        <v>0</v>
      </c>
      <c r="L91" t="s">
        <v>7</v>
      </c>
      <c r="M91" t="s">
        <v>90</v>
      </c>
      <c r="N91" t="s">
        <v>93</v>
      </c>
      <c r="P91">
        <v>0</v>
      </c>
      <c r="Q91" t="s">
        <v>7</v>
      </c>
      <c r="R91" t="s">
        <v>90</v>
      </c>
      <c r="S91" t="s">
        <v>12608</v>
      </c>
      <c r="U91">
        <v>0</v>
      </c>
      <c r="V91" t="s">
        <v>7</v>
      </c>
      <c r="W91" t="s">
        <v>69</v>
      </c>
      <c r="X91" t="s">
        <v>76</v>
      </c>
      <c r="Z91">
        <v>3</v>
      </c>
      <c r="AA91" t="s">
        <v>7</v>
      </c>
      <c r="AB91" t="s">
        <v>90</v>
      </c>
      <c r="AC91" t="s">
        <v>93</v>
      </c>
    </row>
    <row r="92" spans="1:29">
      <c r="A92">
        <v>1</v>
      </c>
      <c r="B92" t="s">
        <v>149</v>
      </c>
      <c r="C92" t="s">
        <v>12609</v>
      </c>
      <c r="D92" t="s">
        <v>235</v>
      </c>
      <c r="F92">
        <v>0</v>
      </c>
      <c r="G92" t="s">
        <v>7</v>
      </c>
      <c r="H92" t="s">
        <v>23</v>
      </c>
      <c r="I92" t="s">
        <v>24</v>
      </c>
      <c r="K92">
        <v>0</v>
      </c>
      <c r="L92" t="s">
        <v>7</v>
      </c>
      <c r="M92" t="s">
        <v>90</v>
      </c>
      <c r="N92" t="s">
        <v>12607</v>
      </c>
      <c r="P92">
        <v>0</v>
      </c>
      <c r="Q92" t="s">
        <v>7</v>
      </c>
      <c r="R92" t="s">
        <v>12609</v>
      </c>
      <c r="S92" t="s">
        <v>112</v>
      </c>
      <c r="U92">
        <v>0</v>
      </c>
      <c r="V92" t="s">
        <v>7</v>
      </c>
      <c r="W92" t="s">
        <v>81</v>
      </c>
      <c r="X92" t="s">
        <v>82</v>
      </c>
      <c r="Z92">
        <v>3</v>
      </c>
      <c r="AA92" t="s">
        <v>7</v>
      </c>
      <c r="AB92" t="s">
        <v>127</v>
      </c>
      <c r="AC92" t="s">
        <v>128</v>
      </c>
    </row>
    <row r="93" spans="1:29">
      <c r="A93">
        <v>1</v>
      </c>
      <c r="B93" t="s">
        <v>149</v>
      </c>
      <c r="C93" t="s">
        <v>12609</v>
      </c>
      <c r="D93" t="s">
        <v>236</v>
      </c>
      <c r="F93">
        <v>0</v>
      </c>
      <c r="G93" t="s">
        <v>7</v>
      </c>
      <c r="H93" t="s">
        <v>23</v>
      </c>
      <c r="I93" t="s">
        <v>51</v>
      </c>
      <c r="K93">
        <v>0</v>
      </c>
      <c r="L93" t="s">
        <v>7</v>
      </c>
      <c r="M93" t="s">
        <v>90</v>
      </c>
      <c r="N93" t="s">
        <v>12608</v>
      </c>
      <c r="P93">
        <v>0</v>
      </c>
      <c r="Q93" t="s">
        <v>7</v>
      </c>
      <c r="R93" t="s">
        <v>127</v>
      </c>
      <c r="S93" t="s">
        <v>128</v>
      </c>
      <c r="U93">
        <v>0</v>
      </c>
      <c r="V93" t="s">
        <v>7</v>
      </c>
      <c r="W93" t="s">
        <v>81</v>
      </c>
      <c r="X93" t="s">
        <v>89</v>
      </c>
      <c r="Z93">
        <v>3</v>
      </c>
      <c r="AA93" t="s">
        <v>7</v>
      </c>
      <c r="AB93" t="s">
        <v>137</v>
      </c>
      <c r="AC93" t="s">
        <v>12615</v>
      </c>
    </row>
    <row r="94" spans="1:29">
      <c r="A94">
        <v>1</v>
      </c>
      <c r="B94" t="s">
        <v>149</v>
      </c>
      <c r="C94" t="s">
        <v>12609</v>
      </c>
      <c r="D94" t="s">
        <v>12637</v>
      </c>
      <c r="F94">
        <v>0</v>
      </c>
      <c r="G94" t="s">
        <v>7</v>
      </c>
      <c r="H94" t="s">
        <v>23</v>
      </c>
      <c r="I94" t="s">
        <v>60</v>
      </c>
      <c r="K94">
        <v>0</v>
      </c>
      <c r="L94" t="s">
        <v>7</v>
      </c>
      <c r="M94" t="s">
        <v>12609</v>
      </c>
      <c r="N94" t="s">
        <v>112</v>
      </c>
      <c r="P94">
        <v>0</v>
      </c>
      <c r="Q94" t="s">
        <v>7</v>
      </c>
      <c r="R94" t="s">
        <v>137</v>
      </c>
      <c r="S94" t="s">
        <v>12616</v>
      </c>
      <c r="U94">
        <v>0</v>
      </c>
      <c r="V94" t="s">
        <v>7</v>
      </c>
      <c r="W94" t="s">
        <v>90</v>
      </c>
      <c r="X94" t="s">
        <v>93</v>
      </c>
      <c r="Z94">
        <v>3</v>
      </c>
      <c r="AA94" t="s">
        <v>7</v>
      </c>
      <c r="AB94" t="s">
        <v>137</v>
      </c>
      <c r="AC94" t="s">
        <v>12616</v>
      </c>
    </row>
    <row r="95" spans="1:29">
      <c r="A95">
        <v>1</v>
      </c>
      <c r="B95" t="s">
        <v>149</v>
      </c>
      <c r="C95" t="s">
        <v>12609</v>
      </c>
      <c r="D95" t="s">
        <v>241</v>
      </c>
      <c r="F95">
        <v>0</v>
      </c>
      <c r="G95" t="s">
        <v>7</v>
      </c>
      <c r="H95" t="s">
        <v>69</v>
      </c>
      <c r="I95" t="s">
        <v>12604</v>
      </c>
      <c r="K95">
        <v>0</v>
      </c>
      <c r="L95" t="s">
        <v>7</v>
      </c>
      <c r="M95" t="s">
        <v>12611</v>
      </c>
      <c r="N95" t="s">
        <v>116</v>
      </c>
      <c r="P95">
        <v>0</v>
      </c>
      <c r="Q95" t="s">
        <v>7</v>
      </c>
      <c r="R95" t="s">
        <v>143</v>
      </c>
      <c r="S95" t="s">
        <v>12618</v>
      </c>
      <c r="U95">
        <v>0</v>
      </c>
      <c r="V95" t="s">
        <v>7</v>
      </c>
      <c r="W95" t="s">
        <v>12611</v>
      </c>
      <c r="X95" t="s">
        <v>116</v>
      </c>
      <c r="Z95">
        <v>3</v>
      </c>
      <c r="AA95" t="s">
        <v>7</v>
      </c>
      <c r="AB95" t="s">
        <v>143</v>
      </c>
      <c r="AC95" t="s">
        <v>144</v>
      </c>
    </row>
    <row r="96" spans="1:29">
      <c r="A96">
        <v>1</v>
      </c>
      <c r="B96" t="s">
        <v>149</v>
      </c>
      <c r="C96" t="s">
        <v>12609</v>
      </c>
      <c r="D96" t="s">
        <v>245</v>
      </c>
      <c r="F96">
        <v>0</v>
      </c>
      <c r="G96" t="s">
        <v>7</v>
      </c>
      <c r="H96" t="s">
        <v>69</v>
      </c>
      <c r="I96" t="s">
        <v>76</v>
      </c>
      <c r="K96">
        <v>0</v>
      </c>
      <c r="L96" t="s">
        <v>7</v>
      </c>
      <c r="M96" t="s">
        <v>127</v>
      </c>
      <c r="N96" t="s">
        <v>128</v>
      </c>
      <c r="P96">
        <v>0</v>
      </c>
      <c r="Q96" t="s">
        <v>7</v>
      </c>
      <c r="R96" t="s">
        <v>12619</v>
      </c>
      <c r="S96" t="s">
        <v>147</v>
      </c>
      <c r="U96">
        <v>0</v>
      </c>
      <c r="V96" t="s">
        <v>7</v>
      </c>
      <c r="W96" t="s">
        <v>127</v>
      </c>
      <c r="X96" t="s">
        <v>128</v>
      </c>
      <c r="Z96">
        <v>3</v>
      </c>
      <c r="AA96" t="s">
        <v>149</v>
      </c>
      <c r="AB96" t="s">
        <v>150</v>
      </c>
      <c r="AC96" t="s">
        <v>12620</v>
      </c>
    </row>
    <row r="97" spans="1:29">
      <c r="A97">
        <v>1</v>
      </c>
      <c r="B97" t="s">
        <v>149</v>
      </c>
      <c r="C97" t="s">
        <v>12609</v>
      </c>
      <c r="D97" t="s">
        <v>249</v>
      </c>
      <c r="F97">
        <v>0</v>
      </c>
      <c r="G97" t="s">
        <v>7</v>
      </c>
      <c r="H97" t="s">
        <v>81</v>
      </c>
      <c r="I97" t="s">
        <v>82</v>
      </c>
      <c r="K97">
        <v>0</v>
      </c>
      <c r="L97" t="s">
        <v>7</v>
      </c>
      <c r="M97" t="s">
        <v>131</v>
      </c>
      <c r="N97" t="s">
        <v>132</v>
      </c>
      <c r="P97">
        <v>0</v>
      </c>
      <c r="Q97" t="s">
        <v>149</v>
      </c>
      <c r="R97" t="s">
        <v>150</v>
      </c>
      <c r="S97" t="s">
        <v>12620</v>
      </c>
      <c r="U97">
        <v>0</v>
      </c>
      <c r="V97" t="s">
        <v>7</v>
      </c>
      <c r="W97" t="s">
        <v>131</v>
      </c>
      <c r="X97" t="s">
        <v>132</v>
      </c>
      <c r="Z97">
        <v>3</v>
      </c>
      <c r="AA97" t="s">
        <v>149</v>
      </c>
      <c r="AB97" t="s">
        <v>150</v>
      </c>
      <c r="AC97" t="s">
        <v>12621</v>
      </c>
    </row>
    <row r="98" spans="1:29">
      <c r="A98">
        <v>1</v>
      </c>
      <c r="B98" t="s">
        <v>149</v>
      </c>
      <c r="C98" t="s">
        <v>12609</v>
      </c>
      <c r="D98" t="s">
        <v>253</v>
      </c>
      <c r="F98">
        <v>0</v>
      </c>
      <c r="G98" t="s">
        <v>7</v>
      </c>
      <c r="H98" t="s">
        <v>90</v>
      </c>
      <c r="I98" t="s">
        <v>12606</v>
      </c>
      <c r="K98">
        <v>0</v>
      </c>
      <c r="L98" t="s">
        <v>7</v>
      </c>
      <c r="M98" t="s">
        <v>131</v>
      </c>
      <c r="N98" t="s">
        <v>12614</v>
      </c>
      <c r="P98">
        <v>0</v>
      </c>
      <c r="Q98" t="s">
        <v>149</v>
      </c>
      <c r="R98" t="s">
        <v>150</v>
      </c>
      <c r="S98" t="s">
        <v>12621</v>
      </c>
      <c r="U98">
        <v>0</v>
      </c>
      <c r="V98" t="s">
        <v>7</v>
      </c>
      <c r="W98" t="s">
        <v>131</v>
      </c>
      <c r="X98" t="s">
        <v>12614</v>
      </c>
      <c r="Z98">
        <v>3</v>
      </c>
      <c r="AA98" t="s">
        <v>149</v>
      </c>
      <c r="AB98" t="s">
        <v>150</v>
      </c>
      <c r="AC98" t="s">
        <v>12622</v>
      </c>
    </row>
    <row r="99" spans="1:29">
      <c r="A99">
        <v>1</v>
      </c>
      <c r="B99" t="s">
        <v>149</v>
      </c>
      <c r="C99" t="s">
        <v>12609</v>
      </c>
      <c r="D99" t="s">
        <v>12640</v>
      </c>
      <c r="F99">
        <v>0</v>
      </c>
      <c r="G99" t="s">
        <v>7</v>
      </c>
      <c r="H99" t="s">
        <v>90</v>
      </c>
      <c r="I99" t="s">
        <v>92</v>
      </c>
      <c r="K99">
        <v>0</v>
      </c>
      <c r="L99" t="s">
        <v>7</v>
      </c>
      <c r="M99" t="s">
        <v>137</v>
      </c>
      <c r="N99" t="s">
        <v>12615</v>
      </c>
      <c r="P99">
        <v>0</v>
      </c>
      <c r="Q99" t="s">
        <v>149</v>
      </c>
      <c r="R99" t="s">
        <v>12623</v>
      </c>
      <c r="S99" t="s">
        <v>159</v>
      </c>
      <c r="U99">
        <v>0</v>
      </c>
      <c r="V99" t="s">
        <v>7</v>
      </c>
      <c r="W99" t="s">
        <v>137</v>
      </c>
      <c r="X99" t="s">
        <v>12616</v>
      </c>
      <c r="Z99">
        <v>3</v>
      </c>
      <c r="AA99" t="s">
        <v>149</v>
      </c>
      <c r="AB99" t="s">
        <v>323</v>
      </c>
      <c r="AC99" t="s">
        <v>327</v>
      </c>
    </row>
    <row r="100" spans="1:29">
      <c r="A100">
        <v>1</v>
      </c>
      <c r="B100" t="s">
        <v>149</v>
      </c>
      <c r="C100" t="s">
        <v>12609</v>
      </c>
      <c r="D100" t="s">
        <v>12641</v>
      </c>
      <c r="F100">
        <v>0</v>
      </c>
      <c r="G100" t="s">
        <v>7</v>
      </c>
      <c r="H100" t="s">
        <v>12611</v>
      </c>
      <c r="I100" t="s">
        <v>116</v>
      </c>
      <c r="K100">
        <v>0</v>
      </c>
      <c r="L100" t="s">
        <v>7</v>
      </c>
      <c r="M100" t="s">
        <v>137</v>
      </c>
      <c r="N100" t="s">
        <v>12616</v>
      </c>
      <c r="P100">
        <v>0</v>
      </c>
      <c r="Q100" t="s">
        <v>149</v>
      </c>
      <c r="R100" t="s">
        <v>12623</v>
      </c>
      <c r="S100" t="s">
        <v>12624</v>
      </c>
      <c r="U100">
        <v>0</v>
      </c>
      <c r="V100" t="s">
        <v>7</v>
      </c>
      <c r="W100" t="s">
        <v>143</v>
      </c>
      <c r="X100" t="s">
        <v>146</v>
      </c>
      <c r="Z100">
        <v>3</v>
      </c>
      <c r="AA100" t="s">
        <v>149</v>
      </c>
      <c r="AB100" t="s">
        <v>323</v>
      </c>
      <c r="AC100" t="s">
        <v>329</v>
      </c>
    </row>
    <row r="101" spans="1:29">
      <c r="A101">
        <v>1</v>
      </c>
      <c r="B101" t="s">
        <v>149</v>
      </c>
      <c r="C101" t="s">
        <v>12609</v>
      </c>
      <c r="D101" t="s">
        <v>12642</v>
      </c>
      <c r="F101">
        <v>0</v>
      </c>
      <c r="G101" t="s">
        <v>7</v>
      </c>
      <c r="H101" t="s">
        <v>127</v>
      </c>
      <c r="I101" t="s">
        <v>128</v>
      </c>
      <c r="K101">
        <v>0</v>
      </c>
      <c r="L101" t="s">
        <v>7</v>
      </c>
      <c r="M101" t="s">
        <v>143</v>
      </c>
      <c r="N101" t="s">
        <v>144</v>
      </c>
      <c r="P101">
        <v>0</v>
      </c>
      <c r="Q101" t="s">
        <v>149</v>
      </c>
      <c r="R101" t="s">
        <v>323</v>
      </c>
      <c r="S101" t="s">
        <v>324</v>
      </c>
      <c r="U101">
        <v>0</v>
      </c>
      <c r="V101" t="s">
        <v>7</v>
      </c>
      <c r="W101" t="s">
        <v>12619</v>
      </c>
      <c r="X101" t="s">
        <v>147</v>
      </c>
      <c r="Z101">
        <v>3</v>
      </c>
      <c r="AA101" t="s">
        <v>149</v>
      </c>
      <c r="AB101" t="s">
        <v>208</v>
      </c>
      <c r="AC101" t="s">
        <v>211</v>
      </c>
    </row>
    <row r="102" spans="1:29">
      <c r="A102">
        <v>1</v>
      </c>
      <c r="B102" t="s">
        <v>149</v>
      </c>
      <c r="C102" t="s">
        <v>12643</v>
      </c>
      <c r="D102" t="s">
        <v>261</v>
      </c>
      <c r="F102">
        <v>0</v>
      </c>
      <c r="G102" t="s">
        <v>7</v>
      </c>
      <c r="H102" t="s">
        <v>137</v>
      </c>
      <c r="I102" t="s">
        <v>12615</v>
      </c>
      <c r="K102">
        <v>0</v>
      </c>
      <c r="L102" t="s">
        <v>7</v>
      </c>
      <c r="M102" t="s">
        <v>143</v>
      </c>
      <c r="N102" t="s">
        <v>146</v>
      </c>
      <c r="P102">
        <v>0</v>
      </c>
      <c r="Q102" t="s">
        <v>149</v>
      </c>
      <c r="R102" t="s">
        <v>323</v>
      </c>
      <c r="S102" t="s">
        <v>325</v>
      </c>
      <c r="U102">
        <v>0</v>
      </c>
      <c r="V102" t="s">
        <v>149</v>
      </c>
      <c r="W102" t="s">
        <v>150</v>
      </c>
      <c r="X102" t="s">
        <v>151</v>
      </c>
      <c r="Z102">
        <v>3</v>
      </c>
      <c r="AA102" t="s">
        <v>149</v>
      </c>
      <c r="AB102" t="s">
        <v>12609</v>
      </c>
      <c r="AC102" t="s">
        <v>12636</v>
      </c>
    </row>
    <row r="103" spans="1:29">
      <c r="A103" s="11">
        <v>1</v>
      </c>
      <c r="B103" t="s">
        <v>149</v>
      </c>
      <c r="C103" s="11" t="s">
        <v>262</v>
      </c>
      <c r="D103" s="11" t="s">
        <v>263</v>
      </c>
      <c r="F103">
        <v>0</v>
      </c>
      <c r="G103" t="s">
        <v>7</v>
      </c>
      <c r="H103" t="s">
        <v>137</v>
      </c>
      <c r="I103" t="s">
        <v>12616</v>
      </c>
      <c r="K103">
        <v>0</v>
      </c>
      <c r="L103" t="s">
        <v>7</v>
      </c>
      <c r="M103" t="s">
        <v>12619</v>
      </c>
      <c r="N103" t="s">
        <v>147</v>
      </c>
      <c r="P103">
        <v>0</v>
      </c>
      <c r="Q103" t="s">
        <v>149</v>
      </c>
      <c r="R103" t="s">
        <v>323</v>
      </c>
      <c r="S103" t="s">
        <v>327</v>
      </c>
      <c r="U103">
        <v>0</v>
      </c>
      <c r="V103" t="s">
        <v>149</v>
      </c>
      <c r="W103" t="s">
        <v>150</v>
      </c>
      <c r="X103" t="s">
        <v>157</v>
      </c>
      <c r="Z103">
        <v>3</v>
      </c>
      <c r="AA103" t="s">
        <v>149</v>
      </c>
      <c r="AB103" t="s">
        <v>12609</v>
      </c>
      <c r="AC103" t="s">
        <v>235</v>
      </c>
    </row>
    <row r="104" spans="1:29">
      <c r="A104">
        <v>1</v>
      </c>
      <c r="B104" t="s">
        <v>149</v>
      </c>
      <c r="C104" t="s">
        <v>262</v>
      </c>
      <c r="D104" t="s">
        <v>265</v>
      </c>
      <c r="F104">
        <v>0</v>
      </c>
      <c r="G104" t="s">
        <v>7</v>
      </c>
      <c r="H104" t="s">
        <v>137</v>
      </c>
      <c r="I104" t="s">
        <v>12617</v>
      </c>
      <c r="K104">
        <v>0</v>
      </c>
      <c r="L104" t="s">
        <v>149</v>
      </c>
      <c r="M104" t="s">
        <v>150</v>
      </c>
      <c r="N104" t="s">
        <v>157</v>
      </c>
      <c r="P104">
        <v>0</v>
      </c>
      <c r="Q104" t="s">
        <v>149</v>
      </c>
      <c r="R104" t="s">
        <v>323</v>
      </c>
      <c r="S104" t="s">
        <v>328</v>
      </c>
      <c r="U104">
        <v>0</v>
      </c>
      <c r="V104" t="s">
        <v>149</v>
      </c>
      <c r="W104" t="s">
        <v>150</v>
      </c>
      <c r="X104" t="s">
        <v>12620</v>
      </c>
      <c r="Z104">
        <v>3</v>
      </c>
      <c r="AA104" t="s">
        <v>149</v>
      </c>
      <c r="AB104" t="s">
        <v>12609</v>
      </c>
      <c r="AC104" t="s">
        <v>236</v>
      </c>
    </row>
    <row r="105" spans="1:29">
      <c r="A105">
        <v>1</v>
      </c>
      <c r="B105" t="s">
        <v>12654</v>
      </c>
      <c r="C105" t="s">
        <v>8</v>
      </c>
      <c r="D105" t="s">
        <v>277</v>
      </c>
      <c r="F105">
        <v>0</v>
      </c>
      <c r="G105" t="s">
        <v>7</v>
      </c>
      <c r="H105" t="s">
        <v>143</v>
      </c>
      <c r="I105" t="s">
        <v>144</v>
      </c>
      <c r="K105">
        <v>0</v>
      </c>
      <c r="L105" t="s">
        <v>149</v>
      </c>
      <c r="M105" t="s">
        <v>150</v>
      </c>
      <c r="N105" t="s">
        <v>12620</v>
      </c>
      <c r="P105">
        <v>0</v>
      </c>
      <c r="Q105" t="s">
        <v>149</v>
      </c>
      <c r="R105" t="s">
        <v>323</v>
      </c>
      <c r="S105" t="s">
        <v>329</v>
      </c>
      <c r="U105">
        <v>0</v>
      </c>
      <c r="V105" t="s">
        <v>149</v>
      </c>
      <c r="W105" t="s">
        <v>150</v>
      </c>
      <c r="X105" t="s">
        <v>12621</v>
      </c>
      <c r="Z105">
        <v>3</v>
      </c>
      <c r="AA105" t="s">
        <v>149</v>
      </c>
      <c r="AB105" t="s">
        <v>12609</v>
      </c>
      <c r="AC105" t="s">
        <v>243</v>
      </c>
    </row>
    <row r="106" spans="1:29">
      <c r="A106">
        <v>1</v>
      </c>
      <c r="B106" t="s">
        <v>12654</v>
      </c>
      <c r="C106" t="s">
        <v>12656</v>
      </c>
      <c r="D106" t="s">
        <v>278</v>
      </c>
      <c r="F106">
        <v>0</v>
      </c>
      <c r="G106" t="s">
        <v>7</v>
      </c>
      <c r="H106" t="s">
        <v>143</v>
      </c>
      <c r="I106" t="s">
        <v>146</v>
      </c>
      <c r="K106">
        <v>0</v>
      </c>
      <c r="L106" t="s">
        <v>149</v>
      </c>
      <c r="M106" t="s">
        <v>150</v>
      </c>
      <c r="N106" t="s">
        <v>12621</v>
      </c>
      <c r="P106">
        <v>0</v>
      </c>
      <c r="Q106" t="s">
        <v>149</v>
      </c>
      <c r="R106" t="s">
        <v>323</v>
      </c>
      <c r="S106" t="s">
        <v>12627</v>
      </c>
      <c r="U106">
        <v>0</v>
      </c>
      <c r="V106" t="s">
        <v>149</v>
      </c>
      <c r="W106" t="s">
        <v>12623</v>
      </c>
      <c r="X106" t="s">
        <v>159</v>
      </c>
      <c r="Z106">
        <v>3</v>
      </c>
      <c r="AA106" t="s">
        <v>149</v>
      </c>
      <c r="AB106" t="s">
        <v>12609</v>
      </c>
      <c r="AC106" t="s">
        <v>245</v>
      </c>
    </row>
    <row r="107" spans="1:29">
      <c r="A107">
        <v>1</v>
      </c>
      <c r="B107" t="s">
        <v>12654</v>
      </c>
      <c r="C107" t="s">
        <v>12656</v>
      </c>
      <c r="D107" t="s">
        <v>279</v>
      </c>
      <c r="F107">
        <v>0</v>
      </c>
      <c r="G107" t="s">
        <v>149</v>
      </c>
      <c r="H107" t="s">
        <v>150</v>
      </c>
      <c r="I107" t="s">
        <v>12620</v>
      </c>
      <c r="K107">
        <v>0</v>
      </c>
      <c r="L107" t="s">
        <v>149</v>
      </c>
      <c r="M107" t="s">
        <v>150</v>
      </c>
      <c r="N107" t="s">
        <v>12622</v>
      </c>
      <c r="P107">
        <v>0</v>
      </c>
      <c r="Q107" t="s">
        <v>149</v>
      </c>
      <c r="R107" t="s">
        <v>323</v>
      </c>
      <c r="S107" t="s">
        <v>330</v>
      </c>
      <c r="U107">
        <v>0</v>
      </c>
      <c r="V107" t="s">
        <v>149</v>
      </c>
      <c r="W107" t="s">
        <v>12623</v>
      </c>
      <c r="X107" t="s">
        <v>12624</v>
      </c>
      <c r="Z107">
        <v>3</v>
      </c>
      <c r="AA107" t="s">
        <v>149</v>
      </c>
      <c r="AB107" t="s">
        <v>12609</v>
      </c>
      <c r="AC107" t="s">
        <v>251</v>
      </c>
    </row>
    <row r="108" spans="1:29">
      <c r="A108">
        <v>1</v>
      </c>
      <c r="B108" t="s">
        <v>12654</v>
      </c>
      <c r="C108" t="s">
        <v>280</v>
      </c>
      <c r="D108" t="s">
        <v>12657</v>
      </c>
      <c r="F108">
        <v>0</v>
      </c>
      <c r="G108" t="s">
        <v>149</v>
      </c>
      <c r="H108" t="s">
        <v>150</v>
      </c>
      <c r="I108" t="s">
        <v>12621</v>
      </c>
      <c r="K108">
        <v>0</v>
      </c>
      <c r="L108" t="s">
        <v>149</v>
      </c>
      <c r="M108" t="s">
        <v>12623</v>
      </c>
      <c r="N108" t="s">
        <v>12624</v>
      </c>
      <c r="P108">
        <v>0</v>
      </c>
      <c r="Q108" t="s">
        <v>149</v>
      </c>
      <c r="R108" t="s">
        <v>323</v>
      </c>
      <c r="S108" t="s">
        <v>331</v>
      </c>
      <c r="U108">
        <v>0</v>
      </c>
      <c r="V108" t="s">
        <v>149</v>
      </c>
      <c r="W108" t="s">
        <v>12623</v>
      </c>
      <c r="X108" t="s">
        <v>12625</v>
      </c>
      <c r="Z108">
        <v>3</v>
      </c>
      <c r="AA108" t="s">
        <v>149</v>
      </c>
      <c r="AB108" t="s">
        <v>12609</v>
      </c>
      <c r="AC108" t="s">
        <v>12642</v>
      </c>
    </row>
    <row r="109" spans="1:29">
      <c r="A109">
        <v>1</v>
      </c>
      <c r="B109" t="s">
        <v>12654</v>
      </c>
      <c r="C109" t="s">
        <v>280</v>
      </c>
      <c r="D109" t="s">
        <v>281</v>
      </c>
      <c r="F109">
        <v>0</v>
      </c>
      <c r="G109" t="s">
        <v>149</v>
      </c>
      <c r="H109" t="s">
        <v>150</v>
      </c>
      <c r="I109" t="s">
        <v>12622</v>
      </c>
      <c r="K109">
        <v>0</v>
      </c>
      <c r="L109" t="s">
        <v>149</v>
      </c>
      <c r="M109" t="s">
        <v>12623</v>
      </c>
      <c r="N109" t="s">
        <v>12625</v>
      </c>
      <c r="P109">
        <v>0</v>
      </c>
      <c r="Q109" t="s">
        <v>149</v>
      </c>
      <c r="R109" t="s">
        <v>323</v>
      </c>
      <c r="S109" t="s">
        <v>332</v>
      </c>
      <c r="U109">
        <v>0</v>
      </c>
      <c r="V109" t="s">
        <v>149</v>
      </c>
      <c r="W109" t="s">
        <v>12623</v>
      </c>
      <c r="X109" t="s">
        <v>164</v>
      </c>
      <c r="Z109">
        <v>3</v>
      </c>
      <c r="AA109" t="s">
        <v>149</v>
      </c>
      <c r="AB109" t="s">
        <v>262</v>
      </c>
      <c r="AC109" t="s">
        <v>265</v>
      </c>
    </row>
    <row r="110" spans="1:29">
      <c r="A110">
        <v>1</v>
      </c>
      <c r="B110" t="s">
        <v>12654</v>
      </c>
      <c r="C110" t="s">
        <v>284</v>
      </c>
      <c r="D110" t="s">
        <v>12659</v>
      </c>
      <c r="F110">
        <v>0</v>
      </c>
      <c r="G110" t="s">
        <v>149</v>
      </c>
      <c r="H110" t="s">
        <v>12623</v>
      </c>
      <c r="I110" t="s">
        <v>159</v>
      </c>
      <c r="K110">
        <v>0</v>
      </c>
      <c r="L110" t="s">
        <v>149</v>
      </c>
      <c r="M110" t="s">
        <v>12623</v>
      </c>
      <c r="N110" t="s">
        <v>164</v>
      </c>
      <c r="P110">
        <v>0</v>
      </c>
      <c r="Q110" t="s">
        <v>149</v>
      </c>
      <c r="R110" t="s">
        <v>170</v>
      </c>
      <c r="S110" t="s">
        <v>183</v>
      </c>
      <c r="U110">
        <v>0</v>
      </c>
      <c r="V110" t="s">
        <v>149</v>
      </c>
      <c r="W110" t="s">
        <v>12623</v>
      </c>
      <c r="X110" t="s">
        <v>168</v>
      </c>
      <c r="Z110">
        <v>3</v>
      </c>
      <c r="AA110" t="s">
        <v>149</v>
      </c>
      <c r="AB110" t="s">
        <v>262</v>
      </c>
      <c r="AC110" t="s">
        <v>270</v>
      </c>
    </row>
    <row r="111" spans="1:29">
      <c r="A111">
        <v>1</v>
      </c>
      <c r="B111" t="s">
        <v>12654</v>
      </c>
      <c r="C111" t="s">
        <v>284</v>
      </c>
      <c r="D111" t="s">
        <v>292</v>
      </c>
      <c r="F111">
        <v>0</v>
      </c>
      <c r="G111" t="s">
        <v>149</v>
      </c>
      <c r="H111" t="s">
        <v>12623</v>
      </c>
      <c r="I111" t="s">
        <v>12624</v>
      </c>
      <c r="K111">
        <v>0</v>
      </c>
      <c r="L111" t="s">
        <v>149</v>
      </c>
      <c r="M111" t="s">
        <v>12623</v>
      </c>
      <c r="N111" t="s">
        <v>168</v>
      </c>
      <c r="P111">
        <v>0</v>
      </c>
      <c r="Q111" t="s">
        <v>149</v>
      </c>
      <c r="R111" t="s">
        <v>187</v>
      </c>
      <c r="S111" t="s">
        <v>12628</v>
      </c>
      <c r="U111">
        <v>0</v>
      </c>
      <c r="V111" t="s">
        <v>149</v>
      </c>
      <c r="W111" t="s">
        <v>12623</v>
      </c>
      <c r="X111" t="s">
        <v>12626</v>
      </c>
      <c r="Z111">
        <v>3</v>
      </c>
      <c r="AA111" t="s">
        <v>149</v>
      </c>
      <c r="AB111" t="s">
        <v>262</v>
      </c>
      <c r="AC111" t="s">
        <v>271</v>
      </c>
    </row>
    <row r="112" spans="1:29">
      <c r="A112">
        <v>1</v>
      </c>
      <c r="B112" t="s">
        <v>12654</v>
      </c>
      <c r="C112" t="s">
        <v>284</v>
      </c>
      <c r="D112" t="s">
        <v>12663</v>
      </c>
      <c r="F112">
        <v>0</v>
      </c>
      <c r="G112" t="s">
        <v>149</v>
      </c>
      <c r="H112" t="s">
        <v>12623</v>
      </c>
      <c r="I112" t="s">
        <v>12625</v>
      </c>
      <c r="K112">
        <v>0</v>
      </c>
      <c r="L112" t="s">
        <v>149</v>
      </c>
      <c r="M112" t="s">
        <v>12623</v>
      </c>
      <c r="N112" t="s">
        <v>12626</v>
      </c>
      <c r="P112">
        <v>0</v>
      </c>
      <c r="Q112" t="s">
        <v>149</v>
      </c>
      <c r="R112" t="s">
        <v>187</v>
      </c>
      <c r="S112" t="s">
        <v>191</v>
      </c>
      <c r="U112">
        <v>0</v>
      </c>
      <c r="V112" t="s">
        <v>149</v>
      </c>
      <c r="W112" t="s">
        <v>323</v>
      </c>
      <c r="X112" t="s">
        <v>324</v>
      </c>
      <c r="Z112">
        <v>3</v>
      </c>
      <c r="AA112" t="s">
        <v>149</v>
      </c>
      <c r="AB112" t="s">
        <v>275</v>
      </c>
      <c r="AC112" t="s">
        <v>12653</v>
      </c>
    </row>
    <row r="113" spans="1:29">
      <c r="A113">
        <v>1</v>
      </c>
      <c r="B113" t="s">
        <v>12654</v>
      </c>
      <c r="C113" t="s">
        <v>297</v>
      </c>
      <c r="D113" t="s">
        <v>300</v>
      </c>
      <c r="F113">
        <v>0</v>
      </c>
      <c r="G113" t="s">
        <v>149</v>
      </c>
      <c r="H113" t="s">
        <v>12623</v>
      </c>
      <c r="I113" t="s">
        <v>164</v>
      </c>
      <c r="K113">
        <v>0</v>
      </c>
      <c r="L113" t="s">
        <v>149</v>
      </c>
      <c r="M113" t="s">
        <v>323</v>
      </c>
      <c r="N113" t="s">
        <v>324</v>
      </c>
      <c r="P113">
        <v>0</v>
      </c>
      <c r="Q113" t="s">
        <v>149</v>
      </c>
      <c r="R113" t="s">
        <v>187</v>
      </c>
      <c r="S113" t="s">
        <v>12629</v>
      </c>
      <c r="U113">
        <v>0</v>
      </c>
      <c r="V113" t="s">
        <v>149</v>
      </c>
      <c r="W113" t="s">
        <v>323</v>
      </c>
      <c r="X113" t="s">
        <v>326</v>
      </c>
      <c r="Z113">
        <v>3</v>
      </c>
      <c r="AA113" t="s">
        <v>12654</v>
      </c>
      <c r="AB113" t="s">
        <v>8</v>
      </c>
      <c r="AC113" t="s">
        <v>277</v>
      </c>
    </row>
    <row r="114" spans="1:29">
      <c r="A114">
        <v>1</v>
      </c>
      <c r="B114" t="s">
        <v>12654</v>
      </c>
      <c r="C114" t="s">
        <v>297</v>
      </c>
      <c r="D114" t="s">
        <v>12666</v>
      </c>
      <c r="F114">
        <v>0</v>
      </c>
      <c r="G114" t="s">
        <v>149</v>
      </c>
      <c r="H114" t="s">
        <v>12623</v>
      </c>
      <c r="I114" t="s">
        <v>168</v>
      </c>
      <c r="K114">
        <v>0</v>
      </c>
      <c r="L114" t="s">
        <v>149</v>
      </c>
      <c r="M114" t="s">
        <v>323</v>
      </c>
      <c r="N114" t="s">
        <v>325</v>
      </c>
      <c r="P114">
        <v>0</v>
      </c>
      <c r="Q114" t="s">
        <v>149</v>
      </c>
      <c r="R114" t="s">
        <v>187</v>
      </c>
      <c r="S114" t="s">
        <v>196</v>
      </c>
      <c r="U114">
        <v>0</v>
      </c>
      <c r="V114" t="s">
        <v>149</v>
      </c>
      <c r="W114" t="s">
        <v>323</v>
      </c>
      <c r="X114" t="s">
        <v>327</v>
      </c>
      <c r="Z114">
        <v>3</v>
      </c>
      <c r="AA114" t="s">
        <v>12654</v>
      </c>
      <c r="AB114" t="s">
        <v>280</v>
      </c>
      <c r="AC114" t="s">
        <v>12657</v>
      </c>
    </row>
    <row r="115" spans="1:29">
      <c r="A115">
        <v>1</v>
      </c>
      <c r="B115" t="s">
        <v>12654</v>
      </c>
      <c r="C115" t="s">
        <v>297</v>
      </c>
      <c r="D115" t="s">
        <v>308</v>
      </c>
      <c r="F115">
        <v>0</v>
      </c>
      <c r="G115" t="s">
        <v>149</v>
      </c>
      <c r="H115" t="s">
        <v>12623</v>
      </c>
      <c r="I115" t="s">
        <v>12626</v>
      </c>
      <c r="K115">
        <v>0</v>
      </c>
      <c r="L115" t="s">
        <v>149</v>
      </c>
      <c r="M115" t="s">
        <v>323</v>
      </c>
      <c r="N115" t="s">
        <v>326</v>
      </c>
      <c r="P115">
        <v>0</v>
      </c>
      <c r="Q115" t="s">
        <v>149</v>
      </c>
      <c r="R115" t="s">
        <v>187</v>
      </c>
      <c r="S115" t="s">
        <v>12630</v>
      </c>
      <c r="U115">
        <v>0</v>
      </c>
      <c r="V115" t="s">
        <v>149</v>
      </c>
      <c r="W115" t="s">
        <v>323</v>
      </c>
      <c r="X115" t="s">
        <v>328</v>
      </c>
      <c r="Z115">
        <v>3</v>
      </c>
      <c r="AA115" t="s">
        <v>12654</v>
      </c>
      <c r="AB115" t="s">
        <v>284</v>
      </c>
      <c r="AC115" t="s">
        <v>296</v>
      </c>
    </row>
    <row r="116" spans="1:29">
      <c r="A116">
        <v>1</v>
      </c>
      <c r="B116" t="s">
        <v>12654</v>
      </c>
      <c r="C116" t="s">
        <v>297</v>
      </c>
      <c r="D116" t="s">
        <v>12668</v>
      </c>
      <c r="F116">
        <v>0</v>
      </c>
      <c r="G116" t="s">
        <v>149</v>
      </c>
      <c r="H116" t="s">
        <v>323</v>
      </c>
      <c r="I116" t="s">
        <v>325</v>
      </c>
      <c r="K116">
        <v>0</v>
      </c>
      <c r="L116" t="s">
        <v>149</v>
      </c>
      <c r="M116" t="s">
        <v>323</v>
      </c>
      <c r="N116" t="s">
        <v>327</v>
      </c>
      <c r="P116">
        <v>0</v>
      </c>
      <c r="Q116" t="s">
        <v>149</v>
      </c>
      <c r="R116" t="s">
        <v>187</v>
      </c>
      <c r="S116" t="s">
        <v>204</v>
      </c>
      <c r="U116">
        <v>0</v>
      </c>
      <c r="V116" t="s">
        <v>149</v>
      </c>
      <c r="W116" t="s">
        <v>323</v>
      </c>
      <c r="X116" t="s">
        <v>329</v>
      </c>
      <c r="Z116">
        <v>3</v>
      </c>
      <c r="AA116" t="s">
        <v>12654</v>
      </c>
      <c r="AB116" t="s">
        <v>309</v>
      </c>
      <c r="AC116" t="s">
        <v>310</v>
      </c>
    </row>
    <row r="117" spans="1:29">
      <c r="A117" s="11">
        <v>1</v>
      </c>
      <c r="B117" t="s">
        <v>12654</v>
      </c>
      <c r="C117" s="11" t="s">
        <v>12671</v>
      </c>
      <c r="D117" s="11" t="s">
        <v>313</v>
      </c>
      <c r="F117">
        <v>0</v>
      </c>
      <c r="G117" t="s">
        <v>149</v>
      </c>
      <c r="H117" t="s">
        <v>323</v>
      </c>
      <c r="I117" t="s">
        <v>326</v>
      </c>
      <c r="K117">
        <v>0</v>
      </c>
      <c r="L117" t="s">
        <v>149</v>
      </c>
      <c r="M117" t="s">
        <v>323</v>
      </c>
      <c r="N117" t="s">
        <v>328</v>
      </c>
      <c r="P117">
        <v>0</v>
      </c>
      <c r="Q117" t="s">
        <v>149</v>
      </c>
      <c r="R117" t="s">
        <v>187</v>
      </c>
      <c r="S117" t="s">
        <v>205</v>
      </c>
      <c r="U117">
        <v>0</v>
      </c>
      <c r="V117" t="s">
        <v>149</v>
      </c>
      <c r="W117" t="s">
        <v>323</v>
      </c>
      <c r="X117" t="s">
        <v>12627</v>
      </c>
      <c r="Z117" s="11">
        <v>3</v>
      </c>
      <c r="AA117" t="s">
        <v>12654</v>
      </c>
      <c r="AB117" s="11" t="s">
        <v>12671</v>
      </c>
      <c r="AC117" s="11" t="s">
        <v>313</v>
      </c>
    </row>
    <row r="118" spans="1:29">
      <c r="A118" s="11">
        <v>0</v>
      </c>
      <c r="B118" t="s">
        <v>7</v>
      </c>
      <c r="C118" s="11" t="s">
        <v>8</v>
      </c>
      <c r="D118" s="11" t="s">
        <v>12602</v>
      </c>
      <c r="F118">
        <v>0</v>
      </c>
      <c r="G118" t="s">
        <v>149</v>
      </c>
      <c r="H118" t="s">
        <v>323</v>
      </c>
      <c r="I118" t="s">
        <v>327</v>
      </c>
      <c r="K118">
        <v>0</v>
      </c>
      <c r="L118" t="s">
        <v>149</v>
      </c>
      <c r="M118" t="s">
        <v>323</v>
      </c>
      <c r="N118" t="s">
        <v>329</v>
      </c>
      <c r="P118" s="11">
        <v>0</v>
      </c>
      <c r="Q118" t="s">
        <v>149</v>
      </c>
      <c r="R118" s="11" t="s">
        <v>208</v>
      </c>
      <c r="S118" s="11" t="s">
        <v>12631</v>
      </c>
      <c r="U118">
        <v>0</v>
      </c>
      <c r="V118" t="s">
        <v>149</v>
      </c>
      <c r="W118" t="s">
        <v>323</v>
      </c>
      <c r="X118" t="s">
        <v>330</v>
      </c>
      <c r="Z118">
        <v>3</v>
      </c>
      <c r="AA118" t="s">
        <v>12654</v>
      </c>
      <c r="AB118" t="s">
        <v>127</v>
      </c>
      <c r="AC118" t="s">
        <v>321</v>
      </c>
    </row>
    <row r="119" spans="1:29">
      <c r="A119">
        <v>0</v>
      </c>
      <c r="B119" t="s">
        <v>7</v>
      </c>
      <c r="C119" t="s">
        <v>8</v>
      </c>
      <c r="D119" t="s">
        <v>18</v>
      </c>
      <c r="F119">
        <v>0</v>
      </c>
      <c r="G119" t="s">
        <v>149</v>
      </c>
      <c r="H119" t="s">
        <v>323</v>
      </c>
      <c r="I119" t="s">
        <v>328</v>
      </c>
      <c r="K119">
        <v>0</v>
      </c>
      <c r="L119" t="s">
        <v>149</v>
      </c>
      <c r="M119" t="s">
        <v>323</v>
      </c>
      <c r="N119" t="s">
        <v>12627</v>
      </c>
      <c r="P119">
        <v>0</v>
      </c>
      <c r="Q119" t="s">
        <v>149</v>
      </c>
      <c r="R119" t="s">
        <v>208</v>
      </c>
      <c r="S119" t="s">
        <v>12633</v>
      </c>
      <c r="U119">
        <v>0</v>
      </c>
      <c r="V119" t="s">
        <v>149</v>
      </c>
      <c r="W119" t="s">
        <v>323</v>
      </c>
      <c r="X119" t="s">
        <v>331</v>
      </c>
      <c r="Z119">
        <v>2</v>
      </c>
      <c r="AA119" t="s">
        <v>7</v>
      </c>
      <c r="AB119" t="s">
        <v>23</v>
      </c>
      <c r="AC119" t="s">
        <v>51</v>
      </c>
    </row>
    <row r="120" spans="1:29">
      <c r="A120">
        <v>0</v>
      </c>
      <c r="B120" t="s">
        <v>7</v>
      </c>
      <c r="C120" t="s">
        <v>23</v>
      </c>
      <c r="D120" t="s">
        <v>24</v>
      </c>
      <c r="F120">
        <v>0</v>
      </c>
      <c r="G120" t="s">
        <v>149</v>
      </c>
      <c r="H120" t="s">
        <v>323</v>
      </c>
      <c r="I120" t="s">
        <v>329</v>
      </c>
      <c r="K120">
        <v>0</v>
      </c>
      <c r="L120" t="s">
        <v>149</v>
      </c>
      <c r="M120" t="s">
        <v>323</v>
      </c>
      <c r="N120" t="s">
        <v>330</v>
      </c>
      <c r="P120">
        <v>0</v>
      </c>
      <c r="Q120" t="s">
        <v>149</v>
      </c>
      <c r="R120" t="s">
        <v>219</v>
      </c>
      <c r="S120" t="s">
        <v>224</v>
      </c>
      <c r="U120">
        <v>0</v>
      </c>
      <c r="V120" t="s">
        <v>149</v>
      </c>
      <c r="W120" t="s">
        <v>323</v>
      </c>
      <c r="X120" t="s">
        <v>332</v>
      </c>
      <c r="Z120">
        <v>2</v>
      </c>
      <c r="AA120" t="s">
        <v>7</v>
      </c>
      <c r="AB120" t="s">
        <v>23</v>
      </c>
      <c r="AC120" t="s">
        <v>60</v>
      </c>
    </row>
    <row r="121" spans="1:29">
      <c r="A121">
        <v>0</v>
      </c>
      <c r="B121" t="s">
        <v>7</v>
      </c>
      <c r="C121" t="s">
        <v>23</v>
      </c>
      <c r="D121" t="s">
        <v>51</v>
      </c>
      <c r="F121">
        <v>0</v>
      </c>
      <c r="G121" t="s">
        <v>149</v>
      </c>
      <c r="H121" t="s">
        <v>323</v>
      </c>
      <c r="I121" t="s">
        <v>330</v>
      </c>
      <c r="K121">
        <v>0</v>
      </c>
      <c r="L121" t="s">
        <v>149</v>
      </c>
      <c r="M121" t="s">
        <v>170</v>
      </c>
      <c r="N121" t="s">
        <v>171</v>
      </c>
      <c r="P121">
        <v>0</v>
      </c>
      <c r="Q121" t="s">
        <v>149</v>
      </c>
      <c r="R121" t="s">
        <v>219</v>
      </c>
      <c r="S121" t="s">
        <v>12635</v>
      </c>
      <c r="U121">
        <v>0</v>
      </c>
      <c r="V121" t="s">
        <v>149</v>
      </c>
      <c r="W121" t="s">
        <v>170</v>
      </c>
      <c r="X121" t="s">
        <v>171</v>
      </c>
      <c r="Z121">
        <v>2</v>
      </c>
      <c r="AA121" t="s">
        <v>7</v>
      </c>
      <c r="AB121" t="s">
        <v>69</v>
      </c>
      <c r="AC121" t="s">
        <v>12604</v>
      </c>
    </row>
    <row r="122" spans="1:29">
      <c r="A122">
        <v>0</v>
      </c>
      <c r="B122" t="s">
        <v>7</v>
      </c>
      <c r="C122" t="s">
        <v>23</v>
      </c>
      <c r="D122" t="s">
        <v>60</v>
      </c>
      <c r="F122">
        <v>0</v>
      </c>
      <c r="G122" t="s">
        <v>149</v>
      </c>
      <c r="H122" t="s">
        <v>323</v>
      </c>
      <c r="I122" t="s">
        <v>331</v>
      </c>
      <c r="K122">
        <v>0</v>
      </c>
      <c r="L122" t="s">
        <v>149</v>
      </c>
      <c r="M122" t="s">
        <v>187</v>
      </c>
      <c r="N122" t="s">
        <v>191</v>
      </c>
      <c r="P122">
        <v>0</v>
      </c>
      <c r="Q122" t="s">
        <v>149</v>
      </c>
      <c r="R122" t="s">
        <v>12609</v>
      </c>
      <c r="S122" t="s">
        <v>12636</v>
      </c>
      <c r="U122">
        <v>0</v>
      </c>
      <c r="V122" t="s">
        <v>149</v>
      </c>
      <c r="W122" t="s">
        <v>170</v>
      </c>
      <c r="X122" t="s">
        <v>183</v>
      </c>
      <c r="Z122">
        <v>2</v>
      </c>
      <c r="AA122" t="s">
        <v>7</v>
      </c>
      <c r="AB122" t="s">
        <v>12611</v>
      </c>
      <c r="AC122" t="s">
        <v>116</v>
      </c>
    </row>
    <row r="123" spans="1:29">
      <c r="A123">
        <v>0</v>
      </c>
      <c r="B123" t="s">
        <v>7</v>
      </c>
      <c r="C123" t="s">
        <v>69</v>
      </c>
      <c r="D123" t="s">
        <v>70</v>
      </c>
      <c r="F123">
        <v>0</v>
      </c>
      <c r="G123" t="s">
        <v>149</v>
      </c>
      <c r="H123" t="s">
        <v>170</v>
      </c>
      <c r="I123" t="s">
        <v>171</v>
      </c>
      <c r="K123">
        <v>0</v>
      </c>
      <c r="L123" t="s">
        <v>149</v>
      </c>
      <c r="M123" t="s">
        <v>187</v>
      </c>
      <c r="N123" t="s">
        <v>12629</v>
      </c>
      <c r="P123">
        <v>0</v>
      </c>
      <c r="Q123" t="s">
        <v>149</v>
      </c>
      <c r="R123" t="s">
        <v>12609</v>
      </c>
      <c r="S123" t="s">
        <v>236</v>
      </c>
      <c r="U123">
        <v>0</v>
      </c>
      <c r="V123" t="s">
        <v>149</v>
      </c>
      <c r="W123" t="s">
        <v>187</v>
      </c>
      <c r="X123" t="s">
        <v>192</v>
      </c>
      <c r="Z123">
        <v>2</v>
      </c>
      <c r="AA123" t="s">
        <v>7</v>
      </c>
      <c r="AB123" t="s">
        <v>143</v>
      </c>
      <c r="AC123" t="s">
        <v>146</v>
      </c>
    </row>
    <row r="124" spans="1:29">
      <c r="A124">
        <v>0</v>
      </c>
      <c r="B124" t="s">
        <v>7</v>
      </c>
      <c r="C124" t="s">
        <v>90</v>
      </c>
      <c r="D124" t="s">
        <v>12606</v>
      </c>
      <c r="F124">
        <v>0</v>
      </c>
      <c r="G124" t="s">
        <v>149</v>
      </c>
      <c r="H124" t="s">
        <v>170</v>
      </c>
      <c r="I124" t="s">
        <v>176</v>
      </c>
      <c r="K124">
        <v>0</v>
      </c>
      <c r="L124" t="s">
        <v>149</v>
      </c>
      <c r="M124" t="s">
        <v>187</v>
      </c>
      <c r="N124" t="s">
        <v>12630</v>
      </c>
      <c r="P124">
        <v>0</v>
      </c>
      <c r="Q124" t="s">
        <v>149</v>
      </c>
      <c r="R124" t="s">
        <v>12609</v>
      </c>
      <c r="S124" t="s">
        <v>239</v>
      </c>
      <c r="U124">
        <v>0</v>
      </c>
      <c r="V124" t="s">
        <v>149</v>
      </c>
      <c r="W124" t="s">
        <v>187</v>
      </c>
      <c r="X124" t="s">
        <v>196</v>
      </c>
      <c r="Z124">
        <v>2</v>
      </c>
      <c r="AA124" t="s">
        <v>149</v>
      </c>
      <c r="AB124" t="s">
        <v>12623</v>
      </c>
      <c r="AC124" t="s">
        <v>159</v>
      </c>
    </row>
    <row r="125" spans="1:29">
      <c r="A125">
        <v>0</v>
      </c>
      <c r="B125" t="s">
        <v>7</v>
      </c>
      <c r="C125" t="s">
        <v>90</v>
      </c>
      <c r="D125" t="s">
        <v>92</v>
      </c>
      <c r="F125">
        <v>0</v>
      </c>
      <c r="G125" t="s">
        <v>149</v>
      </c>
      <c r="H125" t="s">
        <v>187</v>
      </c>
      <c r="I125" t="s">
        <v>191</v>
      </c>
      <c r="K125">
        <v>0</v>
      </c>
      <c r="L125" t="s">
        <v>149</v>
      </c>
      <c r="M125" t="s">
        <v>187</v>
      </c>
      <c r="N125" t="s">
        <v>204</v>
      </c>
      <c r="P125">
        <v>0</v>
      </c>
      <c r="Q125" t="s">
        <v>149</v>
      </c>
      <c r="R125" t="s">
        <v>12609</v>
      </c>
      <c r="S125" t="s">
        <v>241</v>
      </c>
      <c r="U125">
        <v>0</v>
      </c>
      <c r="V125" t="s">
        <v>149</v>
      </c>
      <c r="W125" t="s">
        <v>187</v>
      </c>
      <c r="X125" t="s">
        <v>198</v>
      </c>
      <c r="Z125">
        <v>2</v>
      </c>
      <c r="AA125" t="s">
        <v>149</v>
      </c>
      <c r="AB125" t="s">
        <v>12623</v>
      </c>
      <c r="AC125" t="s">
        <v>168</v>
      </c>
    </row>
    <row r="126" spans="1:29">
      <c r="A126">
        <v>0</v>
      </c>
      <c r="B126" t="s">
        <v>7</v>
      </c>
      <c r="C126" t="s">
        <v>90</v>
      </c>
      <c r="D126" t="s">
        <v>93</v>
      </c>
      <c r="F126">
        <v>0</v>
      </c>
      <c r="G126" t="s">
        <v>149</v>
      </c>
      <c r="H126" t="s">
        <v>187</v>
      </c>
      <c r="I126" t="s">
        <v>192</v>
      </c>
      <c r="K126" s="11">
        <v>0</v>
      </c>
      <c r="L126" t="s">
        <v>149</v>
      </c>
      <c r="M126" s="11" t="s">
        <v>208</v>
      </c>
      <c r="N126" s="11" t="s">
        <v>12631</v>
      </c>
      <c r="P126">
        <v>0</v>
      </c>
      <c r="Q126" t="s">
        <v>149</v>
      </c>
      <c r="R126" t="s">
        <v>12609</v>
      </c>
      <c r="S126" t="s">
        <v>242</v>
      </c>
      <c r="U126">
        <v>0</v>
      </c>
      <c r="V126" t="s">
        <v>149</v>
      </c>
      <c r="W126" t="s">
        <v>187</v>
      </c>
      <c r="X126" t="s">
        <v>12630</v>
      </c>
      <c r="Z126">
        <v>2</v>
      </c>
      <c r="AA126" t="s">
        <v>149</v>
      </c>
      <c r="AB126" t="s">
        <v>187</v>
      </c>
      <c r="AC126" t="s">
        <v>191</v>
      </c>
    </row>
    <row r="127" spans="1:29">
      <c r="A127">
        <v>0</v>
      </c>
      <c r="B127" t="s">
        <v>7</v>
      </c>
      <c r="C127" t="s">
        <v>131</v>
      </c>
      <c r="D127" t="s">
        <v>132</v>
      </c>
      <c r="F127">
        <v>0</v>
      </c>
      <c r="G127" t="s">
        <v>149</v>
      </c>
      <c r="H127" t="s">
        <v>187</v>
      </c>
      <c r="I127" t="s">
        <v>12629</v>
      </c>
      <c r="K127">
        <v>0</v>
      </c>
      <c r="L127" t="s">
        <v>149</v>
      </c>
      <c r="M127" t="s">
        <v>219</v>
      </c>
      <c r="N127" t="s">
        <v>222</v>
      </c>
      <c r="P127">
        <v>0</v>
      </c>
      <c r="Q127" t="s">
        <v>149</v>
      </c>
      <c r="R127" t="s">
        <v>12609</v>
      </c>
      <c r="S127" t="s">
        <v>243</v>
      </c>
      <c r="U127">
        <v>0</v>
      </c>
      <c r="V127" t="s">
        <v>149</v>
      </c>
      <c r="W127" t="s">
        <v>187</v>
      </c>
      <c r="X127" t="s">
        <v>204</v>
      </c>
      <c r="Z127">
        <v>2</v>
      </c>
      <c r="AA127" t="s">
        <v>149</v>
      </c>
      <c r="AB127" t="s">
        <v>208</v>
      </c>
      <c r="AC127" t="s">
        <v>12633</v>
      </c>
    </row>
    <row r="128" spans="1:29">
      <c r="A128">
        <v>0</v>
      </c>
      <c r="B128" t="s">
        <v>7</v>
      </c>
      <c r="C128" t="s">
        <v>131</v>
      </c>
      <c r="D128" t="s">
        <v>12614</v>
      </c>
      <c r="F128">
        <v>0</v>
      </c>
      <c r="G128" t="s">
        <v>149</v>
      </c>
      <c r="H128" t="s">
        <v>187</v>
      </c>
      <c r="I128" t="s">
        <v>196</v>
      </c>
      <c r="K128">
        <v>0</v>
      </c>
      <c r="L128" t="s">
        <v>149</v>
      </c>
      <c r="M128" t="s">
        <v>219</v>
      </c>
      <c r="N128" t="s">
        <v>12635</v>
      </c>
      <c r="P128">
        <v>0</v>
      </c>
      <c r="Q128" t="s">
        <v>149</v>
      </c>
      <c r="R128" t="s">
        <v>12609</v>
      </c>
      <c r="S128" t="s">
        <v>244</v>
      </c>
      <c r="U128">
        <v>0</v>
      </c>
      <c r="V128" t="s">
        <v>149</v>
      </c>
      <c r="W128" t="s">
        <v>187</v>
      </c>
      <c r="X128" t="s">
        <v>205</v>
      </c>
      <c r="Z128">
        <v>2</v>
      </c>
      <c r="AA128" t="s">
        <v>149</v>
      </c>
      <c r="AB128" t="s">
        <v>12609</v>
      </c>
      <c r="AC128" t="s">
        <v>239</v>
      </c>
    </row>
    <row r="129" spans="1:29">
      <c r="A129">
        <v>0</v>
      </c>
      <c r="B129" t="s">
        <v>7</v>
      </c>
      <c r="C129" t="s">
        <v>143</v>
      </c>
      <c r="D129" t="s">
        <v>146</v>
      </c>
      <c r="F129">
        <v>0</v>
      </c>
      <c r="G129" t="s">
        <v>149</v>
      </c>
      <c r="H129" t="s">
        <v>187</v>
      </c>
      <c r="I129" t="s">
        <v>204</v>
      </c>
      <c r="K129">
        <v>0</v>
      </c>
      <c r="L129" t="s">
        <v>149</v>
      </c>
      <c r="M129" t="s">
        <v>219</v>
      </c>
      <c r="N129" t="s">
        <v>229</v>
      </c>
      <c r="P129">
        <v>0</v>
      </c>
      <c r="Q129" t="s">
        <v>149</v>
      </c>
      <c r="R129" t="s">
        <v>12609</v>
      </c>
      <c r="S129" t="s">
        <v>245</v>
      </c>
      <c r="U129">
        <v>0</v>
      </c>
      <c r="V129" t="s">
        <v>149</v>
      </c>
      <c r="W129" t="s">
        <v>208</v>
      </c>
      <c r="X129" t="s">
        <v>211</v>
      </c>
      <c r="Z129">
        <v>2</v>
      </c>
      <c r="AA129" t="s">
        <v>149</v>
      </c>
      <c r="AB129" t="s">
        <v>12609</v>
      </c>
      <c r="AC129" t="s">
        <v>249</v>
      </c>
    </row>
    <row r="130" spans="1:29">
      <c r="A130">
        <v>0</v>
      </c>
      <c r="B130" t="s">
        <v>149</v>
      </c>
      <c r="C130" t="s">
        <v>12623</v>
      </c>
      <c r="D130" t="s">
        <v>12626</v>
      </c>
      <c r="F130">
        <v>0</v>
      </c>
      <c r="G130" t="s">
        <v>149</v>
      </c>
      <c r="H130" t="s">
        <v>187</v>
      </c>
      <c r="I130" t="s">
        <v>205</v>
      </c>
      <c r="K130">
        <v>0</v>
      </c>
      <c r="L130" t="s">
        <v>149</v>
      </c>
      <c r="M130" t="s">
        <v>12609</v>
      </c>
      <c r="N130" t="s">
        <v>12636</v>
      </c>
      <c r="P130">
        <v>0</v>
      </c>
      <c r="Q130" t="s">
        <v>149</v>
      </c>
      <c r="R130" t="s">
        <v>12609</v>
      </c>
      <c r="S130" t="s">
        <v>249</v>
      </c>
      <c r="U130">
        <v>0</v>
      </c>
      <c r="V130" t="s">
        <v>149</v>
      </c>
      <c r="W130" t="s">
        <v>208</v>
      </c>
      <c r="X130" t="s">
        <v>12633</v>
      </c>
      <c r="Z130">
        <v>2</v>
      </c>
      <c r="AA130" t="s">
        <v>149</v>
      </c>
      <c r="AB130" t="s">
        <v>12609</v>
      </c>
      <c r="AC130" t="s">
        <v>12641</v>
      </c>
    </row>
    <row r="131" spans="1:29">
      <c r="A131">
        <v>0</v>
      </c>
      <c r="B131" t="s">
        <v>149</v>
      </c>
      <c r="C131" t="s">
        <v>323</v>
      </c>
      <c r="D131" t="s">
        <v>324</v>
      </c>
      <c r="F131">
        <v>0</v>
      </c>
      <c r="G131" t="s">
        <v>149</v>
      </c>
      <c r="H131" t="s">
        <v>208</v>
      </c>
      <c r="I131" t="s">
        <v>211</v>
      </c>
      <c r="K131">
        <v>0</v>
      </c>
      <c r="L131" t="s">
        <v>149</v>
      </c>
      <c r="M131" t="s">
        <v>12609</v>
      </c>
      <c r="N131" t="s">
        <v>235</v>
      </c>
      <c r="P131">
        <v>0</v>
      </c>
      <c r="Q131" t="s">
        <v>149</v>
      </c>
      <c r="R131" t="s">
        <v>12609</v>
      </c>
      <c r="S131" t="s">
        <v>251</v>
      </c>
      <c r="U131">
        <v>0</v>
      </c>
      <c r="V131" t="s">
        <v>149</v>
      </c>
      <c r="W131" t="s">
        <v>219</v>
      </c>
      <c r="X131" t="s">
        <v>222</v>
      </c>
      <c r="Z131">
        <v>2</v>
      </c>
      <c r="AA131" t="s">
        <v>12654</v>
      </c>
      <c r="AB131" t="s">
        <v>8</v>
      </c>
      <c r="AC131" t="s">
        <v>12655</v>
      </c>
    </row>
    <row r="132" spans="1:29">
      <c r="A132">
        <v>0</v>
      </c>
      <c r="B132" t="s">
        <v>149</v>
      </c>
      <c r="C132" t="s">
        <v>323</v>
      </c>
      <c r="D132" t="s">
        <v>325</v>
      </c>
      <c r="F132">
        <v>0</v>
      </c>
      <c r="G132" t="s">
        <v>149</v>
      </c>
      <c r="H132" t="s">
        <v>208</v>
      </c>
      <c r="I132" t="s">
        <v>12633</v>
      </c>
      <c r="K132">
        <v>0</v>
      </c>
      <c r="L132" t="s">
        <v>149</v>
      </c>
      <c r="M132" t="s">
        <v>12609</v>
      </c>
      <c r="N132" t="s">
        <v>12638</v>
      </c>
      <c r="P132">
        <v>0</v>
      </c>
      <c r="Q132" t="s">
        <v>149</v>
      </c>
      <c r="R132" t="s">
        <v>12609</v>
      </c>
      <c r="S132" t="s">
        <v>252</v>
      </c>
      <c r="U132">
        <v>0</v>
      </c>
      <c r="V132" t="s">
        <v>149</v>
      </c>
      <c r="W132" t="s">
        <v>12609</v>
      </c>
      <c r="X132" t="s">
        <v>235</v>
      </c>
      <c r="Z132">
        <v>2</v>
      </c>
      <c r="AA132" t="s">
        <v>12654</v>
      </c>
      <c r="AB132" t="s">
        <v>12656</v>
      </c>
      <c r="AC132" t="s">
        <v>278</v>
      </c>
    </row>
    <row r="133" spans="1:29">
      <c r="A133">
        <v>0</v>
      </c>
      <c r="B133" t="s">
        <v>149</v>
      </c>
      <c r="C133" t="s">
        <v>323</v>
      </c>
      <c r="D133" t="s">
        <v>326</v>
      </c>
      <c r="F133">
        <v>0</v>
      </c>
      <c r="G133" t="s">
        <v>149</v>
      </c>
      <c r="H133" t="s">
        <v>208</v>
      </c>
      <c r="I133" t="s">
        <v>213</v>
      </c>
      <c r="K133">
        <v>0</v>
      </c>
      <c r="L133" t="s">
        <v>149</v>
      </c>
      <c r="M133" t="s">
        <v>12609</v>
      </c>
      <c r="N133" t="s">
        <v>239</v>
      </c>
      <c r="P133">
        <v>0</v>
      </c>
      <c r="Q133" t="s">
        <v>149</v>
      </c>
      <c r="R133" t="s">
        <v>12609</v>
      </c>
      <c r="S133" t="s">
        <v>253</v>
      </c>
      <c r="U133">
        <v>0</v>
      </c>
      <c r="V133" t="s">
        <v>149</v>
      </c>
      <c r="W133" t="s">
        <v>12609</v>
      </c>
      <c r="X133" t="s">
        <v>236</v>
      </c>
      <c r="Z133">
        <v>2</v>
      </c>
      <c r="AA133" t="s">
        <v>12654</v>
      </c>
      <c r="AB133" t="s">
        <v>280</v>
      </c>
      <c r="AC133" t="s">
        <v>12658</v>
      </c>
    </row>
    <row r="134" spans="1:29">
      <c r="A134">
        <v>0</v>
      </c>
      <c r="B134" t="s">
        <v>149</v>
      </c>
      <c r="C134" t="s">
        <v>323</v>
      </c>
      <c r="D134" t="s">
        <v>12627</v>
      </c>
      <c r="F134">
        <v>0</v>
      </c>
      <c r="G134" t="s">
        <v>149</v>
      </c>
      <c r="H134" t="s">
        <v>12609</v>
      </c>
      <c r="I134" t="s">
        <v>233</v>
      </c>
      <c r="K134">
        <v>0</v>
      </c>
      <c r="L134" t="s">
        <v>149</v>
      </c>
      <c r="M134" t="s">
        <v>12609</v>
      </c>
      <c r="N134" t="s">
        <v>241</v>
      </c>
      <c r="P134">
        <v>0</v>
      </c>
      <c r="Q134" t="s">
        <v>149</v>
      </c>
      <c r="R134" t="s">
        <v>12609</v>
      </c>
      <c r="S134" t="s">
        <v>12639</v>
      </c>
      <c r="U134">
        <v>0</v>
      </c>
      <c r="V134" t="s">
        <v>149</v>
      </c>
      <c r="W134" t="s">
        <v>12609</v>
      </c>
      <c r="X134" t="s">
        <v>12638</v>
      </c>
      <c r="Z134">
        <v>2</v>
      </c>
      <c r="AA134" t="s">
        <v>12654</v>
      </c>
      <c r="AB134" t="s">
        <v>284</v>
      </c>
      <c r="AC134" t="s">
        <v>285</v>
      </c>
    </row>
    <row r="135" spans="1:29">
      <c r="A135">
        <v>0</v>
      </c>
      <c r="B135" t="s">
        <v>149</v>
      </c>
      <c r="C135" t="s">
        <v>323</v>
      </c>
      <c r="D135" t="s">
        <v>331</v>
      </c>
      <c r="F135">
        <v>0</v>
      </c>
      <c r="G135" t="s">
        <v>149</v>
      </c>
      <c r="H135" t="s">
        <v>12609</v>
      </c>
      <c r="I135" t="s">
        <v>244</v>
      </c>
      <c r="K135">
        <v>0</v>
      </c>
      <c r="L135" t="s">
        <v>149</v>
      </c>
      <c r="M135" t="s">
        <v>12609</v>
      </c>
      <c r="N135" t="s">
        <v>243</v>
      </c>
      <c r="P135">
        <v>0</v>
      </c>
      <c r="Q135" t="s">
        <v>149</v>
      </c>
      <c r="R135" t="s">
        <v>12609</v>
      </c>
      <c r="S135" t="s">
        <v>254</v>
      </c>
      <c r="U135">
        <v>0</v>
      </c>
      <c r="V135" t="s">
        <v>149</v>
      </c>
      <c r="W135" t="s">
        <v>12609</v>
      </c>
      <c r="X135" t="s">
        <v>239</v>
      </c>
      <c r="Z135">
        <v>2</v>
      </c>
      <c r="AA135" t="s">
        <v>12654</v>
      </c>
      <c r="AB135" t="s">
        <v>284</v>
      </c>
      <c r="AC135" t="s">
        <v>12659</v>
      </c>
    </row>
    <row r="136" spans="1:29">
      <c r="A136">
        <v>0</v>
      </c>
      <c r="B136" t="s">
        <v>149</v>
      </c>
      <c r="C136" t="s">
        <v>323</v>
      </c>
      <c r="D136" t="s">
        <v>332</v>
      </c>
      <c r="F136">
        <v>0</v>
      </c>
      <c r="G136" t="s">
        <v>149</v>
      </c>
      <c r="H136" t="s">
        <v>12609</v>
      </c>
      <c r="I136" t="s">
        <v>245</v>
      </c>
      <c r="K136">
        <v>0</v>
      </c>
      <c r="L136" t="s">
        <v>149</v>
      </c>
      <c r="M136" t="s">
        <v>12609</v>
      </c>
      <c r="N136" t="s">
        <v>245</v>
      </c>
      <c r="P136">
        <v>0</v>
      </c>
      <c r="Q136" t="s">
        <v>149</v>
      </c>
      <c r="R136" t="s">
        <v>12609</v>
      </c>
      <c r="S136" t="s">
        <v>12641</v>
      </c>
      <c r="U136">
        <v>0</v>
      </c>
      <c r="V136" t="s">
        <v>149</v>
      </c>
      <c r="W136" t="s">
        <v>12609</v>
      </c>
      <c r="X136" t="s">
        <v>240</v>
      </c>
      <c r="Z136">
        <v>2</v>
      </c>
      <c r="AA136" t="s">
        <v>12654</v>
      </c>
      <c r="AB136" t="s">
        <v>284</v>
      </c>
      <c r="AC136" t="s">
        <v>294</v>
      </c>
    </row>
    <row r="137" spans="1:29">
      <c r="A137">
        <v>0</v>
      </c>
      <c r="B137" t="s">
        <v>149</v>
      </c>
      <c r="C137" t="s">
        <v>187</v>
      </c>
      <c r="D137" t="s">
        <v>196</v>
      </c>
      <c r="F137">
        <v>0</v>
      </c>
      <c r="G137" t="s">
        <v>149</v>
      </c>
      <c r="H137" t="s">
        <v>12609</v>
      </c>
      <c r="I137" t="s">
        <v>249</v>
      </c>
      <c r="K137">
        <v>0</v>
      </c>
      <c r="L137" t="s">
        <v>149</v>
      </c>
      <c r="M137" t="s">
        <v>12609</v>
      </c>
      <c r="N137" t="s">
        <v>253</v>
      </c>
      <c r="P137">
        <v>0</v>
      </c>
      <c r="Q137" t="s">
        <v>149</v>
      </c>
      <c r="R137" t="s">
        <v>12609</v>
      </c>
      <c r="S137" t="s">
        <v>12642</v>
      </c>
      <c r="U137">
        <v>0</v>
      </c>
      <c r="V137" t="s">
        <v>149</v>
      </c>
      <c r="W137" t="s">
        <v>12609</v>
      </c>
      <c r="X137" t="s">
        <v>243</v>
      </c>
      <c r="Z137">
        <v>2</v>
      </c>
      <c r="AA137" t="s">
        <v>12654</v>
      </c>
      <c r="AB137" t="s">
        <v>284</v>
      </c>
      <c r="AC137" t="s">
        <v>12663</v>
      </c>
    </row>
    <row r="138" spans="1:29">
      <c r="A138">
        <v>0</v>
      </c>
      <c r="B138" t="s">
        <v>149</v>
      </c>
      <c r="C138" t="s">
        <v>187</v>
      </c>
      <c r="D138" t="s">
        <v>12630</v>
      </c>
      <c r="F138">
        <v>0</v>
      </c>
      <c r="G138" t="s">
        <v>149</v>
      </c>
      <c r="H138" t="s">
        <v>12609</v>
      </c>
      <c r="I138" t="s">
        <v>253</v>
      </c>
      <c r="K138">
        <v>0</v>
      </c>
      <c r="L138" t="s">
        <v>149</v>
      </c>
      <c r="M138" t="s">
        <v>12609</v>
      </c>
      <c r="N138" t="s">
        <v>256</v>
      </c>
      <c r="P138">
        <v>0</v>
      </c>
      <c r="Q138" t="s">
        <v>149</v>
      </c>
      <c r="R138" t="s">
        <v>12643</v>
      </c>
      <c r="S138" t="s">
        <v>12644</v>
      </c>
      <c r="U138">
        <v>0</v>
      </c>
      <c r="V138" t="s">
        <v>149</v>
      </c>
      <c r="W138" t="s">
        <v>12609</v>
      </c>
      <c r="X138" t="s">
        <v>244</v>
      </c>
      <c r="Z138">
        <v>2</v>
      </c>
      <c r="AA138" t="s">
        <v>12654</v>
      </c>
      <c r="AB138" t="s">
        <v>284</v>
      </c>
      <c r="AC138" t="s">
        <v>12664</v>
      </c>
    </row>
    <row r="139" spans="1:29">
      <c r="A139" s="11">
        <v>0</v>
      </c>
      <c r="B139" t="s">
        <v>149</v>
      </c>
      <c r="C139" s="11" t="s">
        <v>208</v>
      </c>
      <c r="D139" s="11" t="s">
        <v>12631</v>
      </c>
      <c r="F139">
        <v>0</v>
      </c>
      <c r="G139" t="s">
        <v>149</v>
      </c>
      <c r="H139" t="s">
        <v>12609</v>
      </c>
      <c r="I139" t="s">
        <v>254</v>
      </c>
      <c r="K139">
        <v>0</v>
      </c>
      <c r="L139" t="s">
        <v>149</v>
      </c>
      <c r="M139" t="s">
        <v>12609</v>
      </c>
      <c r="N139" t="s">
        <v>12641</v>
      </c>
      <c r="P139">
        <v>0</v>
      </c>
      <c r="Q139" t="s">
        <v>149</v>
      </c>
      <c r="R139" t="s">
        <v>12643</v>
      </c>
      <c r="S139" t="s">
        <v>12646</v>
      </c>
      <c r="U139">
        <v>0</v>
      </c>
      <c r="V139" t="s">
        <v>149</v>
      </c>
      <c r="W139" t="s">
        <v>12609</v>
      </c>
      <c r="X139" t="s">
        <v>249</v>
      </c>
      <c r="Z139">
        <v>2</v>
      </c>
      <c r="AA139" t="s">
        <v>12654</v>
      </c>
      <c r="AB139" t="s">
        <v>297</v>
      </c>
      <c r="AC139" t="s">
        <v>300</v>
      </c>
    </row>
    <row r="140" spans="1:29">
      <c r="A140">
        <v>0</v>
      </c>
      <c r="B140" t="s">
        <v>149</v>
      </c>
      <c r="C140" t="s">
        <v>208</v>
      </c>
      <c r="D140" t="s">
        <v>211</v>
      </c>
      <c r="F140">
        <v>0</v>
      </c>
      <c r="G140" t="s">
        <v>149</v>
      </c>
      <c r="H140" t="s">
        <v>12609</v>
      </c>
      <c r="I140" t="s">
        <v>256</v>
      </c>
      <c r="K140">
        <v>0</v>
      </c>
      <c r="L140" t="s">
        <v>149</v>
      </c>
      <c r="M140" t="s">
        <v>12609</v>
      </c>
      <c r="N140" t="s">
        <v>12642</v>
      </c>
      <c r="P140">
        <v>0</v>
      </c>
      <c r="Q140" t="s">
        <v>149</v>
      </c>
      <c r="R140" t="s">
        <v>12643</v>
      </c>
      <c r="S140" t="s">
        <v>12648</v>
      </c>
      <c r="U140">
        <v>0</v>
      </c>
      <c r="V140" t="s">
        <v>149</v>
      </c>
      <c r="W140" t="s">
        <v>12609</v>
      </c>
      <c r="X140" t="s">
        <v>251</v>
      </c>
      <c r="Z140">
        <v>2</v>
      </c>
      <c r="AA140" t="s">
        <v>12654</v>
      </c>
      <c r="AB140" t="s">
        <v>297</v>
      </c>
      <c r="AC140" t="s">
        <v>12665</v>
      </c>
    </row>
    <row r="141" spans="1:29">
      <c r="A141">
        <v>0</v>
      </c>
      <c r="B141" t="s">
        <v>149</v>
      </c>
      <c r="C141" t="s">
        <v>208</v>
      </c>
      <c r="D141" t="s">
        <v>12633</v>
      </c>
      <c r="F141">
        <v>0</v>
      </c>
      <c r="G141" t="s">
        <v>149</v>
      </c>
      <c r="H141" t="s">
        <v>12609</v>
      </c>
      <c r="I141" t="s">
        <v>12640</v>
      </c>
      <c r="K141">
        <v>0</v>
      </c>
      <c r="L141" t="s">
        <v>149</v>
      </c>
      <c r="M141" t="s">
        <v>12643</v>
      </c>
      <c r="N141" t="s">
        <v>12645</v>
      </c>
      <c r="P141">
        <v>0</v>
      </c>
      <c r="Q141" t="s">
        <v>149</v>
      </c>
      <c r="R141" t="s">
        <v>12643</v>
      </c>
      <c r="S141" t="s">
        <v>12649</v>
      </c>
      <c r="U141">
        <v>0</v>
      </c>
      <c r="V141" t="s">
        <v>149</v>
      </c>
      <c r="W141" t="s">
        <v>12609</v>
      </c>
      <c r="X141" t="s">
        <v>253</v>
      </c>
      <c r="Z141">
        <v>2</v>
      </c>
      <c r="AA141" t="s">
        <v>12654</v>
      </c>
      <c r="AB141" t="s">
        <v>297</v>
      </c>
      <c r="AC141" t="s">
        <v>12666</v>
      </c>
    </row>
    <row r="142" spans="1:29">
      <c r="A142">
        <v>0</v>
      </c>
      <c r="B142" t="s">
        <v>149</v>
      </c>
      <c r="C142" t="s">
        <v>12609</v>
      </c>
      <c r="D142" t="s">
        <v>12638</v>
      </c>
      <c r="F142">
        <v>0</v>
      </c>
      <c r="G142" t="s">
        <v>149</v>
      </c>
      <c r="H142" t="s">
        <v>12643</v>
      </c>
      <c r="I142" t="s">
        <v>12644</v>
      </c>
      <c r="K142">
        <v>0</v>
      </c>
      <c r="L142" t="s">
        <v>149</v>
      </c>
      <c r="M142" t="s">
        <v>12643</v>
      </c>
      <c r="N142" t="s">
        <v>12646</v>
      </c>
      <c r="P142">
        <v>0</v>
      </c>
      <c r="Q142" t="s">
        <v>149</v>
      </c>
      <c r="R142" t="s">
        <v>12643</v>
      </c>
      <c r="S142" t="s">
        <v>12651</v>
      </c>
      <c r="U142">
        <v>0</v>
      </c>
      <c r="V142" t="s">
        <v>149</v>
      </c>
      <c r="W142" t="s">
        <v>12609</v>
      </c>
      <c r="X142" t="s">
        <v>254</v>
      </c>
      <c r="Z142">
        <v>2</v>
      </c>
      <c r="AA142" t="s">
        <v>12654</v>
      </c>
      <c r="AB142" t="s">
        <v>297</v>
      </c>
      <c r="AC142" t="s">
        <v>12668</v>
      </c>
    </row>
    <row r="143" spans="1:29">
      <c r="A143">
        <v>0</v>
      </c>
      <c r="B143" t="s">
        <v>149</v>
      </c>
      <c r="C143" t="s">
        <v>12609</v>
      </c>
      <c r="D143" t="s">
        <v>239</v>
      </c>
      <c r="F143">
        <v>0</v>
      </c>
      <c r="G143" t="s">
        <v>149</v>
      </c>
      <c r="H143" t="s">
        <v>12643</v>
      </c>
      <c r="I143" t="s">
        <v>12646</v>
      </c>
      <c r="K143">
        <v>0</v>
      </c>
      <c r="L143" t="s">
        <v>149</v>
      </c>
      <c r="M143" t="s">
        <v>12643</v>
      </c>
      <c r="N143" t="s">
        <v>12647</v>
      </c>
      <c r="P143" s="11">
        <v>0</v>
      </c>
      <c r="Q143" t="s">
        <v>149</v>
      </c>
      <c r="R143" s="11" t="s">
        <v>262</v>
      </c>
      <c r="S143" s="11" t="s">
        <v>263</v>
      </c>
      <c r="U143">
        <v>0</v>
      </c>
      <c r="V143" t="s">
        <v>149</v>
      </c>
      <c r="W143" t="s">
        <v>12609</v>
      </c>
      <c r="X143" t="s">
        <v>256</v>
      </c>
      <c r="Z143">
        <v>2</v>
      </c>
      <c r="AA143" t="s">
        <v>12654</v>
      </c>
      <c r="AB143" t="s">
        <v>309</v>
      </c>
      <c r="AC143" t="s">
        <v>12669</v>
      </c>
    </row>
    <row r="144" spans="1:29">
      <c r="A144">
        <v>0</v>
      </c>
      <c r="B144" t="s">
        <v>149</v>
      </c>
      <c r="C144" t="s">
        <v>12609</v>
      </c>
      <c r="D144" t="s">
        <v>240</v>
      </c>
      <c r="F144" s="11">
        <v>0</v>
      </c>
      <c r="G144" t="s">
        <v>149</v>
      </c>
      <c r="H144" s="11" t="s">
        <v>262</v>
      </c>
      <c r="I144" s="11" t="s">
        <v>263</v>
      </c>
      <c r="K144">
        <v>0</v>
      </c>
      <c r="L144" t="s">
        <v>149</v>
      </c>
      <c r="M144" t="s">
        <v>12643</v>
      </c>
      <c r="N144" t="s">
        <v>12648</v>
      </c>
      <c r="P144">
        <v>0</v>
      </c>
      <c r="Q144" t="s">
        <v>149</v>
      </c>
      <c r="R144" t="s">
        <v>262</v>
      </c>
      <c r="S144" t="s">
        <v>265</v>
      </c>
      <c r="U144">
        <v>0</v>
      </c>
      <c r="V144" t="s">
        <v>149</v>
      </c>
      <c r="W144" t="s">
        <v>12609</v>
      </c>
      <c r="X144" t="s">
        <v>12641</v>
      </c>
      <c r="Z144" s="11">
        <v>2</v>
      </c>
      <c r="AA144" t="s">
        <v>12654</v>
      </c>
      <c r="AB144" s="11" t="s">
        <v>309</v>
      </c>
      <c r="AC144" s="11" t="s">
        <v>311</v>
      </c>
    </row>
    <row r="145" spans="1:29">
      <c r="A145">
        <v>0</v>
      </c>
      <c r="B145" t="s">
        <v>149</v>
      </c>
      <c r="C145" t="s">
        <v>12609</v>
      </c>
      <c r="D145" t="s">
        <v>242</v>
      </c>
      <c r="F145">
        <v>0</v>
      </c>
      <c r="G145" t="s">
        <v>149</v>
      </c>
      <c r="H145" t="s">
        <v>262</v>
      </c>
      <c r="I145" t="s">
        <v>265</v>
      </c>
      <c r="K145">
        <v>0</v>
      </c>
      <c r="L145" t="s">
        <v>149</v>
      </c>
      <c r="M145" t="s">
        <v>12643</v>
      </c>
      <c r="N145" t="s">
        <v>261</v>
      </c>
      <c r="P145">
        <v>0</v>
      </c>
      <c r="Q145" t="s">
        <v>149</v>
      </c>
      <c r="R145" t="s">
        <v>262</v>
      </c>
      <c r="S145" t="s">
        <v>268</v>
      </c>
      <c r="U145">
        <v>0</v>
      </c>
      <c r="V145" t="s">
        <v>149</v>
      </c>
      <c r="W145" t="s">
        <v>12643</v>
      </c>
      <c r="X145" t="s">
        <v>12644</v>
      </c>
      <c r="Z145">
        <v>2</v>
      </c>
      <c r="AA145" t="s">
        <v>12654</v>
      </c>
      <c r="AB145" t="s">
        <v>12671</v>
      </c>
      <c r="AC145" t="s">
        <v>317</v>
      </c>
    </row>
    <row r="146" spans="1:29">
      <c r="A146">
        <v>0</v>
      </c>
      <c r="B146" t="s">
        <v>149</v>
      </c>
      <c r="C146" t="s">
        <v>12609</v>
      </c>
      <c r="D146" t="s">
        <v>243</v>
      </c>
      <c r="F146">
        <v>0</v>
      </c>
      <c r="G146" t="s">
        <v>149</v>
      </c>
      <c r="H146" t="s">
        <v>262</v>
      </c>
      <c r="I146" t="s">
        <v>270</v>
      </c>
      <c r="K146">
        <v>0</v>
      </c>
      <c r="L146" t="s">
        <v>149</v>
      </c>
      <c r="M146" t="s">
        <v>12643</v>
      </c>
      <c r="N146" t="s">
        <v>12650</v>
      </c>
      <c r="P146">
        <v>0</v>
      </c>
      <c r="Q146" t="s">
        <v>149</v>
      </c>
      <c r="R146" t="s">
        <v>262</v>
      </c>
      <c r="S146" t="s">
        <v>270</v>
      </c>
      <c r="U146">
        <v>0</v>
      </c>
      <c r="V146" t="s">
        <v>149</v>
      </c>
      <c r="W146" t="s">
        <v>12643</v>
      </c>
      <c r="X146" t="s">
        <v>12651</v>
      </c>
      <c r="Z146">
        <v>2</v>
      </c>
      <c r="AA146" t="s">
        <v>12654</v>
      </c>
      <c r="AB146" t="s">
        <v>127</v>
      </c>
      <c r="AC146" t="s">
        <v>319</v>
      </c>
    </row>
    <row r="147" spans="1:29">
      <c r="A147">
        <v>0</v>
      </c>
      <c r="B147" t="s">
        <v>149</v>
      </c>
      <c r="C147" t="s">
        <v>12609</v>
      </c>
      <c r="D147" t="s">
        <v>244</v>
      </c>
      <c r="F147">
        <v>0</v>
      </c>
      <c r="G147" t="s">
        <v>149</v>
      </c>
      <c r="H147" t="s">
        <v>262</v>
      </c>
      <c r="I147" t="s">
        <v>271</v>
      </c>
      <c r="K147">
        <v>0</v>
      </c>
      <c r="L147" t="s">
        <v>149</v>
      </c>
      <c r="M147" t="s">
        <v>12643</v>
      </c>
      <c r="N147" t="s">
        <v>12651</v>
      </c>
      <c r="P147">
        <v>0</v>
      </c>
      <c r="Q147" t="s">
        <v>149</v>
      </c>
      <c r="R147" t="s">
        <v>262</v>
      </c>
      <c r="S147" t="s">
        <v>271</v>
      </c>
      <c r="U147">
        <v>0</v>
      </c>
      <c r="V147" t="s">
        <v>149</v>
      </c>
      <c r="W147" t="s">
        <v>12643</v>
      </c>
      <c r="X147" t="s">
        <v>12652</v>
      </c>
      <c r="Z147">
        <v>2</v>
      </c>
      <c r="AA147" t="s">
        <v>12654</v>
      </c>
      <c r="AB147" t="s">
        <v>12673</v>
      </c>
      <c r="AC147" t="s">
        <v>322</v>
      </c>
    </row>
    <row r="148" spans="1:29">
      <c r="A148">
        <v>0</v>
      </c>
      <c r="B148" t="s">
        <v>149</v>
      </c>
      <c r="C148" t="s">
        <v>12609</v>
      </c>
      <c r="D148" t="s">
        <v>251</v>
      </c>
      <c r="F148">
        <v>0</v>
      </c>
      <c r="G148" t="s">
        <v>149</v>
      </c>
      <c r="H148" t="s">
        <v>262</v>
      </c>
      <c r="I148" t="s">
        <v>272</v>
      </c>
      <c r="K148" s="11">
        <v>0</v>
      </c>
      <c r="L148" t="s">
        <v>149</v>
      </c>
      <c r="M148" s="11" t="s">
        <v>262</v>
      </c>
      <c r="N148" s="11" t="s">
        <v>263</v>
      </c>
      <c r="P148">
        <v>0</v>
      </c>
      <c r="Q148" t="s">
        <v>149</v>
      </c>
      <c r="R148" t="s">
        <v>262</v>
      </c>
      <c r="S148" t="s">
        <v>272</v>
      </c>
      <c r="U148" s="11">
        <v>0</v>
      </c>
      <c r="V148" t="s">
        <v>149</v>
      </c>
      <c r="W148" s="11" t="s">
        <v>262</v>
      </c>
      <c r="X148" s="11" t="s">
        <v>263</v>
      </c>
      <c r="Z148" s="11">
        <v>1</v>
      </c>
      <c r="AA148" t="s">
        <v>7</v>
      </c>
      <c r="AB148" s="11" t="s">
        <v>8</v>
      </c>
      <c r="AC148" s="11" t="s">
        <v>12602</v>
      </c>
    </row>
    <row r="149" spans="1:29">
      <c r="A149">
        <v>0</v>
      </c>
      <c r="B149" t="s">
        <v>149</v>
      </c>
      <c r="C149" t="s">
        <v>12609</v>
      </c>
      <c r="D149" t="s">
        <v>254</v>
      </c>
      <c r="F149">
        <v>0</v>
      </c>
      <c r="G149" t="s">
        <v>149</v>
      </c>
      <c r="H149" t="s">
        <v>262</v>
      </c>
      <c r="I149" t="s">
        <v>273</v>
      </c>
      <c r="K149">
        <v>0</v>
      </c>
      <c r="L149" t="s">
        <v>149</v>
      </c>
      <c r="M149" t="s">
        <v>262</v>
      </c>
      <c r="N149" t="s">
        <v>272</v>
      </c>
      <c r="P149">
        <v>0</v>
      </c>
      <c r="Q149" t="s">
        <v>149</v>
      </c>
      <c r="R149" t="s">
        <v>262</v>
      </c>
      <c r="S149" t="s">
        <v>273</v>
      </c>
      <c r="U149">
        <v>0</v>
      </c>
      <c r="V149" t="s">
        <v>149</v>
      </c>
      <c r="W149" t="s">
        <v>262</v>
      </c>
      <c r="X149" t="s">
        <v>270</v>
      </c>
      <c r="Z149">
        <v>1</v>
      </c>
      <c r="AA149" t="s">
        <v>7</v>
      </c>
      <c r="AB149" t="s">
        <v>81</v>
      </c>
      <c r="AC149" t="s">
        <v>82</v>
      </c>
    </row>
    <row r="150" spans="1:29">
      <c r="A150">
        <v>0</v>
      </c>
      <c r="B150" t="s">
        <v>149</v>
      </c>
      <c r="C150" t="s">
        <v>12609</v>
      </c>
      <c r="D150" t="s">
        <v>256</v>
      </c>
      <c r="F150">
        <v>0</v>
      </c>
      <c r="G150" t="s">
        <v>12654</v>
      </c>
      <c r="H150" t="s">
        <v>8</v>
      </c>
      <c r="I150" t="s">
        <v>12655</v>
      </c>
      <c r="K150">
        <v>0</v>
      </c>
      <c r="L150" t="s">
        <v>149</v>
      </c>
      <c r="M150" t="s">
        <v>275</v>
      </c>
      <c r="N150" t="s">
        <v>12653</v>
      </c>
      <c r="P150">
        <v>0</v>
      </c>
      <c r="Q150" t="s">
        <v>149</v>
      </c>
      <c r="R150" t="s">
        <v>275</v>
      </c>
      <c r="S150" t="s">
        <v>12653</v>
      </c>
      <c r="U150">
        <v>0</v>
      </c>
      <c r="V150" t="s">
        <v>149</v>
      </c>
      <c r="W150" t="s">
        <v>262</v>
      </c>
      <c r="X150" t="s">
        <v>271</v>
      </c>
      <c r="Z150">
        <v>1</v>
      </c>
      <c r="AA150" t="s">
        <v>7</v>
      </c>
      <c r="AB150" t="s">
        <v>90</v>
      </c>
      <c r="AC150" t="s">
        <v>12606</v>
      </c>
    </row>
    <row r="151" spans="1:29">
      <c r="A151">
        <v>0</v>
      </c>
      <c r="B151" t="s">
        <v>149</v>
      </c>
      <c r="C151" t="s">
        <v>12643</v>
      </c>
      <c r="D151" t="s">
        <v>12644</v>
      </c>
      <c r="F151">
        <v>0</v>
      </c>
      <c r="G151" t="s">
        <v>12654</v>
      </c>
      <c r="H151" t="s">
        <v>12656</v>
      </c>
      <c r="I151" t="s">
        <v>278</v>
      </c>
      <c r="K151">
        <v>0</v>
      </c>
      <c r="L151" t="s">
        <v>12654</v>
      </c>
      <c r="M151" t="s">
        <v>8</v>
      </c>
      <c r="N151" t="s">
        <v>276</v>
      </c>
      <c r="P151">
        <v>0</v>
      </c>
      <c r="Q151" t="s">
        <v>12654</v>
      </c>
      <c r="R151" t="s">
        <v>8</v>
      </c>
      <c r="S151" t="s">
        <v>12655</v>
      </c>
      <c r="U151">
        <v>0</v>
      </c>
      <c r="V151" t="s">
        <v>149</v>
      </c>
      <c r="W151" t="s">
        <v>262</v>
      </c>
      <c r="X151" t="s">
        <v>273</v>
      </c>
      <c r="Z151">
        <v>1</v>
      </c>
      <c r="AA151" t="s">
        <v>7</v>
      </c>
      <c r="AB151" t="s">
        <v>90</v>
      </c>
      <c r="AC151" t="s">
        <v>92</v>
      </c>
    </row>
    <row r="152" spans="1:29">
      <c r="A152">
        <v>0</v>
      </c>
      <c r="B152" t="s">
        <v>149</v>
      </c>
      <c r="C152" t="s">
        <v>12643</v>
      </c>
      <c r="D152" t="s">
        <v>12646</v>
      </c>
      <c r="F152">
        <v>0</v>
      </c>
      <c r="G152" t="s">
        <v>12654</v>
      </c>
      <c r="H152" t="s">
        <v>12656</v>
      </c>
      <c r="I152" t="s">
        <v>279</v>
      </c>
      <c r="K152">
        <v>0</v>
      </c>
      <c r="L152" t="s">
        <v>12654</v>
      </c>
      <c r="M152" t="s">
        <v>8</v>
      </c>
      <c r="N152" t="s">
        <v>277</v>
      </c>
      <c r="P152">
        <v>0</v>
      </c>
      <c r="Q152" t="s">
        <v>12654</v>
      </c>
      <c r="R152" t="s">
        <v>12656</v>
      </c>
      <c r="S152" t="s">
        <v>279</v>
      </c>
      <c r="U152">
        <v>0</v>
      </c>
      <c r="V152" t="s">
        <v>12654</v>
      </c>
      <c r="W152" t="s">
        <v>8</v>
      </c>
      <c r="X152" t="s">
        <v>277</v>
      </c>
      <c r="Z152">
        <v>1</v>
      </c>
      <c r="AA152" t="s">
        <v>149</v>
      </c>
      <c r="AB152" t="s">
        <v>12623</v>
      </c>
      <c r="AC152" t="s">
        <v>12624</v>
      </c>
    </row>
    <row r="153" spans="1:29">
      <c r="A153">
        <v>0</v>
      </c>
      <c r="B153" t="s">
        <v>149</v>
      </c>
      <c r="C153" t="s">
        <v>12643</v>
      </c>
      <c r="D153" t="s">
        <v>12647</v>
      </c>
      <c r="F153">
        <v>0</v>
      </c>
      <c r="G153" t="s">
        <v>12654</v>
      </c>
      <c r="H153" t="s">
        <v>280</v>
      </c>
      <c r="I153" t="s">
        <v>12657</v>
      </c>
      <c r="K153">
        <v>0</v>
      </c>
      <c r="L153" t="s">
        <v>12654</v>
      </c>
      <c r="M153" t="s">
        <v>8</v>
      </c>
      <c r="N153" t="s">
        <v>12655</v>
      </c>
      <c r="P153">
        <v>0</v>
      </c>
      <c r="Q153" t="s">
        <v>12654</v>
      </c>
      <c r="R153" t="s">
        <v>280</v>
      </c>
      <c r="S153" t="s">
        <v>12657</v>
      </c>
      <c r="U153">
        <v>0</v>
      </c>
      <c r="V153" t="s">
        <v>12654</v>
      </c>
      <c r="W153" t="s">
        <v>12656</v>
      </c>
      <c r="X153" t="s">
        <v>278</v>
      </c>
      <c r="Z153">
        <v>1</v>
      </c>
      <c r="AA153" t="s">
        <v>149</v>
      </c>
      <c r="AB153" t="s">
        <v>12623</v>
      </c>
      <c r="AC153" t="s">
        <v>12626</v>
      </c>
    </row>
    <row r="154" spans="1:29">
      <c r="A154">
        <v>0</v>
      </c>
      <c r="B154" t="s">
        <v>149</v>
      </c>
      <c r="C154" t="s">
        <v>12643</v>
      </c>
      <c r="D154" t="s">
        <v>12648</v>
      </c>
      <c r="F154">
        <v>0</v>
      </c>
      <c r="G154" t="s">
        <v>12654</v>
      </c>
      <c r="H154" t="s">
        <v>280</v>
      </c>
      <c r="I154" t="s">
        <v>281</v>
      </c>
      <c r="K154">
        <v>0</v>
      </c>
      <c r="L154" t="s">
        <v>12654</v>
      </c>
      <c r="M154" t="s">
        <v>12656</v>
      </c>
      <c r="N154" t="s">
        <v>278</v>
      </c>
      <c r="P154">
        <v>0</v>
      </c>
      <c r="Q154" t="s">
        <v>12654</v>
      </c>
      <c r="R154" t="s">
        <v>280</v>
      </c>
      <c r="S154" t="s">
        <v>281</v>
      </c>
      <c r="U154">
        <v>0</v>
      </c>
      <c r="V154" t="s">
        <v>12654</v>
      </c>
      <c r="W154" t="s">
        <v>12656</v>
      </c>
      <c r="X154" t="s">
        <v>279</v>
      </c>
      <c r="Z154">
        <v>1</v>
      </c>
      <c r="AA154" t="s">
        <v>149</v>
      </c>
      <c r="AB154" t="s">
        <v>323</v>
      </c>
      <c r="AC154" t="s">
        <v>324</v>
      </c>
    </row>
    <row r="155" spans="1:29">
      <c r="A155">
        <v>0</v>
      </c>
      <c r="B155" t="s">
        <v>149</v>
      </c>
      <c r="C155" t="s">
        <v>12643</v>
      </c>
      <c r="D155" t="s">
        <v>12651</v>
      </c>
      <c r="F155">
        <v>0</v>
      </c>
      <c r="G155" t="s">
        <v>12654</v>
      </c>
      <c r="H155" t="s">
        <v>280</v>
      </c>
      <c r="I155" t="s">
        <v>12658</v>
      </c>
      <c r="K155">
        <v>0</v>
      </c>
      <c r="L155" t="s">
        <v>12654</v>
      </c>
      <c r="M155" t="s">
        <v>12656</v>
      </c>
      <c r="N155" t="s">
        <v>279</v>
      </c>
      <c r="P155">
        <v>0</v>
      </c>
      <c r="Q155" t="s">
        <v>12654</v>
      </c>
      <c r="R155" t="s">
        <v>280</v>
      </c>
      <c r="S155" t="s">
        <v>12658</v>
      </c>
      <c r="U155">
        <v>0</v>
      </c>
      <c r="V155" t="s">
        <v>12654</v>
      </c>
      <c r="W155" t="s">
        <v>280</v>
      </c>
      <c r="X155" t="s">
        <v>281</v>
      </c>
      <c r="Z155">
        <v>1</v>
      </c>
      <c r="AA155" t="s">
        <v>149</v>
      </c>
      <c r="AB155" t="s">
        <v>323</v>
      </c>
      <c r="AC155" t="s">
        <v>326</v>
      </c>
    </row>
    <row r="156" spans="1:29">
      <c r="A156">
        <v>0</v>
      </c>
      <c r="B156" t="s">
        <v>149</v>
      </c>
      <c r="C156" t="s">
        <v>12643</v>
      </c>
      <c r="D156" t="s">
        <v>12652</v>
      </c>
      <c r="F156">
        <v>0</v>
      </c>
      <c r="G156" t="s">
        <v>12654</v>
      </c>
      <c r="H156" t="s">
        <v>280</v>
      </c>
      <c r="I156" t="s">
        <v>283</v>
      </c>
      <c r="K156">
        <v>0</v>
      </c>
      <c r="L156" t="s">
        <v>12654</v>
      </c>
      <c r="M156" t="s">
        <v>280</v>
      </c>
      <c r="N156" t="s">
        <v>281</v>
      </c>
      <c r="P156">
        <v>0</v>
      </c>
      <c r="Q156" t="s">
        <v>12654</v>
      </c>
      <c r="R156" t="s">
        <v>284</v>
      </c>
      <c r="S156" t="s">
        <v>285</v>
      </c>
      <c r="U156">
        <v>0</v>
      </c>
      <c r="V156" t="s">
        <v>12654</v>
      </c>
      <c r="W156" t="s">
        <v>280</v>
      </c>
      <c r="X156" t="s">
        <v>12658</v>
      </c>
      <c r="Z156">
        <v>1</v>
      </c>
      <c r="AA156" t="s">
        <v>149</v>
      </c>
      <c r="AB156" t="s">
        <v>323</v>
      </c>
      <c r="AC156" t="s">
        <v>328</v>
      </c>
    </row>
    <row r="157" spans="1:29">
      <c r="A157">
        <v>0</v>
      </c>
      <c r="B157" t="s">
        <v>149</v>
      </c>
      <c r="C157" t="s">
        <v>262</v>
      </c>
      <c r="D157" t="s">
        <v>271</v>
      </c>
      <c r="F157">
        <v>0</v>
      </c>
      <c r="G157" t="s">
        <v>12654</v>
      </c>
      <c r="H157" t="s">
        <v>284</v>
      </c>
      <c r="I157" t="s">
        <v>286</v>
      </c>
      <c r="K157">
        <v>0</v>
      </c>
      <c r="L157" t="s">
        <v>12654</v>
      </c>
      <c r="M157" t="s">
        <v>280</v>
      </c>
      <c r="N157" t="s">
        <v>12658</v>
      </c>
      <c r="P157">
        <v>0</v>
      </c>
      <c r="Q157" t="s">
        <v>12654</v>
      </c>
      <c r="R157" t="s">
        <v>284</v>
      </c>
      <c r="S157" t="s">
        <v>286</v>
      </c>
      <c r="U157">
        <v>0</v>
      </c>
      <c r="V157" t="s">
        <v>12654</v>
      </c>
      <c r="W157" t="s">
        <v>280</v>
      </c>
      <c r="X157" t="s">
        <v>283</v>
      </c>
      <c r="Z157">
        <v>1</v>
      </c>
      <c r="AA157" t="s">
        <v>149</v>
      </c>
      <c r="AB157" t="s">
        <v>323</v>
      </c>
      <c r="AC157" t="s">
        <v>12627</v>
      </c>
    </row>
    <row r="158" spans="1:29">
      <c r="A158">
        <v>0</v>
      </c>
      <c r="B158" t="s">
        <v>149</v>
      </c>
      <c r="C158" t="s">
        <v>262</v>
      </c>
      <c r="D158" t="s">
        <v>272</v>
      </c>
      <c r="F158">
        <v>0</v>
      </c>
      <c r="G158" t="s">
        <v>12654</v>
      </c>
      <c r="H158" t="s">
        <v>284</v>
      </c>
      <c r="I158" t="s">
        <v>12659</v>
      </c>
      <c r="K158">
        <v>0</v>
      </c>
      <c r="L158" t="s">
        <v>12654</v>
      </c>
      <c r="M158" t="s">
        <v>280</v>
      </c>
      <c r="N158" t="s">
        <v>283</v>
      </c>
      <c r="P158">
        <v>0</v>
      </c>
      <c r="Q158" t="s">
        <v>12654</v>
      </c>
      <c r="R158" t="s">
        <v>284</v>
      </c>
      <c r="S158" t="s">
        <v>12659</v>
      </c>
      <c r="U158">
        <v>0</v>
      </c>
      <c r="V158" t="s">
        <v>12654</v>
      </c>
      <c r="W158" t="s">
        <v>284</v>
      </c>
      <c r="X158" t="s">
        <v>285</v>
      </c>
      <c r="Z158">
        <v>1</v>
      </c>
      <c r="AA158" t="s">
        <v>149</v>
      </c>
      <c r="AB158" t="s">
        <v>323</v>
      </c>
      <c r="AC158" t="s">
        <v>330</v>
      </c>
    </row>
    <row r="159" spans="1:29">
      <c r="A159">
        <v>0</v>
      </c>
      <c r="B159" t="s">
        <v>149</v>
      </c>
      <c r="C159" t="s">
        <v>262</v>
      </c>
      <c r="D159" t="s">
        <v>273</v>
      </c>
      <c r="F159">
        <v>0</v>
      </c>
      <c r="G159" t="s">
        <v>12654</v>
      </c>
      <c r="H159" t="s">
        <v>284</v>
      </c>
      <c r="I159" t="s">
        <v>12660</v>
      </c>
      <c r="K159">
        <v>0</v>
      </c>
      <c r="L159" t="s">
        <v>12654</v>
      </c>
      <c r="M159" t="s">
        <v>284</v>
      </c>
      <c r="N159" t="s">
        <v>285</v>
      </c>
      <c r="P159">
        <v>0</v>
      </c>
      <c r="Q159" t="s">
        <v>12654</v>
      </c>
      <c r="R159" t="s">
        <v>284</v>
      </c>
      <c r="S159" t="s">
        <v>290</v>
      </c>
      <c r="U159">
        <v>0</v>
      </c>
      <c r="V159" t="s">
        <v>12654</v>
      </c>
      <c r="W159" t="s">
        <v>284</v>
      </c>
      <c r="X159" t="s">
        <v>286</v>
      </c>
      <c r="Z159">
        <v>1</v>
      </c>
      <c r="AA159" t="s">
        <v>149</v>
      </c>
      <c r="AB159" t="s">
        <v>323</v>
      </c>
      <c r="AC159" t="s">
        <v>331</v>
      </c>
    </row>
    <row r="160" spans="1:29">
      <c r="A160">
        <v>0</v>
      </c>
      <c r="B160" t="s">
        <v>149</v>
      </c>
      <c r="C160" t="s">
        <v>275</v>
      </c>
      <c r="D160" t="s">
        <v>12653</v>
      </c>
      <c r="F160">
        <v>0</v>
      </c>
      <c r="G160" t="s">
        <v>12654</v>
      </c>
      <c r="H160" t="s">
        <v>284</v>
      </c>
      <c r="I160" t="s">
        <v>290</v>
      </c>
      <c r="K160">
        <v>0</v>
      </c>
      <c r="L160" t="s">
        <v>12654</v>
      </c>
      <c r="M160" t="s">
        <v>284</v>
      </c>
      <c r="N160" t="s">
        <v>12659</v>
      </c>
      <c r="P160">
        <v>0</v>
      </c>
      <c r="Q160" t="s">
        <v>12654</v>
      </c>
      <c r="R160" t="s">
        <v>284</v>
      </c>
      <c r="S160" t="s">
        <v>12661</v>
      </c>
      <c r="U160">
        <v>0</v>
      </c>
      <c r="V160" t="s">
        <v>12654</v>
      </c>
      <c r="W160" t="s">
        <v>284</v>
      </c>
      <c r="X160" t="s">
        <v>290</v>
      </c>
      <c r="Z160">
        <v>1</v>
      </c>
      <c r="AA160" t="s">
        <v>149</v>
      </c>
      <c r="AB160" t="s">
        <v>187</v>
      </c>
      <c r="AC160" t="s">
        <v>196</v>
      </c>
    </row>
    <row r="161" spans="1:29">
      <c r="A161">
        <v>0</v>
      </c>
      <c r="B161" t="s">
        <v>12654</v>
      </c>
      <c r="C161" t="s">
        <v>8</v>
      </c>
      <c r="D161" t="s">
        <v>12655</v>
      </c>
      <c r="F161">
        <v>0</v>
      </c>
      <c r="G161" t="s">
        <v>12654</v>
      </c>
      <c r="H161" t="s">
        <v>284</v>
      </c>
      <c r="I161" t="s">
        <v>294</v>
      </c>
      <c r="K161">
        <v>0</v>
      </c>
      <c r="L161" t="s">
        <v>12654</v>
      </c>
      <c r="M161" t="s">
        <v>284</v>
      </c>
      <c r="N161" t="s">
        <v>12661</v>
      </c>
      <c r="P161">
        <v>0</v>
      </c>
      <c r="Q161" t="s">
        <v>12654</v>
      </c>
      <c r="R161" t="s">
        <v>284</v>
      </c>
      <c r="S161" t="s">
        <v>292</v>
      </c>
      <c r="U161">
        <v>0</v>
      </c>
      <c r="V161" t="s">
        <v>12654</v>
      </c>
      <c r="W161" t="s">
        <v>284</v>
      </c>
      <c r="X161" t="s">
        <v>294</v>
      </c>
      <c r="Z161">
        <v>1</v>
      </c>
      <c r="AA161" t="s">
        <v>149</v>
      </c>
      <c r="AB161" t="s">
        <v>187</v>
      </c>
      <c r="AC161" t="s">
        <v>12630</v>
      </c>
    </row>
    <row r="162" spans="1:29">
      <c r="A162">
        <v>0</v>
      </c>
      <c r="B162" t="s">
        <v>12654</v>
      </c>
      <c r="C162" t="s">
        <v>284</v>
      </c>
      <c r="D162" t="s">
        <v>285</v>
      </c>
      <c r="F162">
        <v>0</v>
      </c>
      <c r="G162" t="s">
        <v>12654</v>
      </c>
      <c r="H162" t="s">
        <v>284</v>
      </c>
      <c r="I162" t="s">
        <v>296</v>
      </c>
      <c r="K162">
        <v>0</v>
      </c>
      <c r="L162" t="s">
        <v>12654</v>
      </c>
      <c r="M162" t="s">
        <v>284</v>
      </c>
      <c r="N162" t="s">
        <v>294</v>
      </c>
      <c r="P162">
        <v>0</v>
      </c>
      <c r="Q162" t="s">
        <v>12654</v>
      </c>
      <c r="R162" t="s">
        <v>284</v>
      </c>
      <c r="S162" t="s">
        <v>12663</v>
      </c>
      <c r="U162">
        <v>0</v>
      </c>
      <c r="V162" t="s">
        <v>12654</v>
      </c>
      <c r="W162" t="s">
        <v>284</v>
      </c>
      <c r="X162" t="s">
        <v>12663</v>
      </c>
      <c r="Z162">
        <v>1</v>
      </c>
      <c r="AA162" t="s">
        <v>149</v>
      </c>
      <c r="AB162" t="s">
        <v>187</v>
      </c>
      <c r="AC162" t="s">
        <v>204</v>
      </c>
    </row>
    <row r="163" spans="1:29">
      <c r="A163">
        <v>0</v>
      </c>
      <c r="B163" t="s">
        <v>12654</v>
      </c>
      <c r="C163" t="s">
        <v>284</v>
      </c>
      <c r="D163" t="s">
        <v>286</v>
      </c>
      <c r="F163">
        <v>0</v>
      </c>
      <c r="G163" t="s">
        <v>12654</v>
      </c>
      <c r="H163" t="s">
        <v>297</v>
      </c>
      <c r="I163" t="s">
        <v>299</v>
      </c>
      <c r="K163">
        <v>0</v>
      </c>
      <c r="L163" t="s">
        <v>12654</v>
      </c>
      <c r="M163" t="s">
        <v>284</v>
      </c>
      <c r="N163" t="s">
        <v>296</v>
      </c>
      <c r="P163">
        <v>0</v>
      </c>
      <c r="Q163" t="s">
        <v>12654</v>
      </c>
      <c r="R163" t="s">
        <v>284</v>
      </c>
      <c r="S163" t="s">
        <v>12664</v>
      </c>
      <c r="U163">
        <v>0</v>
      </c>
      <c r="V163" t="s">
        <v>12654</v>
      </c>
      <c r="W163" t="s">
        <v>297</v>
      </c>
      <c r="X163" t="s">
        <v>300</v>
      </c>
      <c r="Z163">
        <v>1</v>
      </c>
      <c r="AA163" t="s">
        <v>149</v>
      </c>
      <c r="AB163" t="s">
        <v>12609</v>
      </c>
      <c r="AC163" t="s">
        <v>244</v>
      </c>
    </row>
    <row r="164" spans="1:29">
      <c r="A164">
        <v>0</v>
      </c>
      <c r="B164" t="s">
        <v>12654</v>
      </c>
      <c r="C164" t="s">
        <v>284</v>
      </c>
      <c r="D164" t="s">
        <v>290</v>
      </c>
      <c r="F164">
        <v>0</v>
      </c>
      <c r="G164" t="s">
        <v>12654</v>
      </c>
      <c r="H164" t="s">
        <v>297</v>
      </c>
      <c r="I164" t="s">
        <v>301</v>
      </c>
      <c r="K164">
        <v>0</v>
      </c>
      <c r="L164" t="s">
        <v>12654</v>
      </c>
      <c r="M164" t="s">
        <v>284</v>
      </c>
      <c r="N164" t="s">
        <v>12663</v>
      </c>
      <c r="P164">
        <v>0</v>
      </c>
      <c r="Q164" t="s">
        <v>12654</v>
      </c>
      <c r="R164" t="s">
        <v>297</v>
      </c>
      <c r="S164" t="s">
        <v>300</v>
      </c>
      <c r="U164">
        <v>0</v>
      </c>
      <c r="V164" t="s">
        <v>12654</v>
      </c>
      <c r="W164" t="s">
        <v>297</v>
      </c>
      <c r="X164" t="s">
        <v>302</v>
      </c>
      <c r="Z164">
        <v>1</v>
      </c>
      <c r="AA164" t="s">
        <v>149</v>
      </c>
      <c r="AB164" t="s">
        <v>12609</v>
      </c>
      <c r="AC164" t="s">
        <v>253</v>
      </c>
    </row>
    <row r="165" spans="1:29">
      <c r="A165">
        <v>0</v>
      </c>
      <c r="B165" t="s">
        <v>12654</v>
      </c>
      <c r="C165" t="s">
        <v>284</v>
      </c>
      <c r="D165" t="s">
        <v>294</v>
      </c>
      <c r="F165">
        <v>0</v>
      </c>
      <c r="G165" t="s">
        <v>12654</v>
      </c>
      <c r="H165" t="s">
        <v>297</v>
      </c>
      <c r="I165" t="s">
        <v>12665</v>
      </c>
      <c r="K165">
        <v>0</v>
      </c>
      <c r="L165" t="s">
        <v>12654</v>
      </c>
      <c r="M165" t="s">
        <v>284</v>
      </c>
      <c r="N165" t="s">
        <v>12664</v>
      </c>
      <c r="P165">
        <v>0</v>
      </c>
      <c r="Q165" t="s">
        <v>12654</v>
      </c>
      <c r="R165" t="s">
        <v>297</v>
      </c>
      <c r="S165" t="s">
        <v>301</v>
      </c>
      <c r="U165">
        <v>0</v>
      </c>
      <c r="V165" t="s">
        <v>12654</v>
      </c>
      <c r="W165" t="s">
        <v>297</v>
      </c>
      <c r="X165" t="s">
        <v>12665</v>
      </c>
      <c r="Z165">
        <v>1</v>
      </c>
      <c r="AA165" t="s">
        <v>149</v>
      </c>
      <c r="AB165" t="s">
        <v>12609</v>
      </c>
      <c r="AC165" t="s">
        <v>256</v>
      </c>
    </row>
    <row r="166" spans="1:29">
      <c r="A166">
        <v>0</v>
      </c>
      <c r="B166" t="s">
        <v>12654</v>
      </c>
      <c r="C166" t="s">
        <v>284</v>
      </c>
      <c r="D166" t="s">
        <v>296</v>
      </c>
      <c r="F166">
        <v>0</v>
      </c>
      <c r="G166" t="s">
        <v>12654</v>
      </c>
      <c r="H166" t="s">
        <v>297</v>
      </c>
      <c r="I166" t="s">
        <v>304</v>
      </c>
      <c r="K166">
        <v>0</v>
      </c>
      <c r="L166" t="s">
        <v>12654</v>
      </c>
      <c r="M166" t="s">
        <v>297</v>
      </c>
      <c r="N166" t="s">
        <v>298</v>
      </c>
      <c r="P166">
        <v>0</v>
      </c>
      <c r="Q166" t="s">
        <v>12654</v>
      </c>
      <c r="R166" t="s">
        <v>297</v>
      </c>
      <c r="S166" t="s">
        <v>302</v>
      </c>
      <c r="U166">
        <v>0</v>
      </c>
      <c r="V166" t="s">
        <v>12654</v>
      </c>
      <c r="W166" t="s">
        <v>297</v>
      </c>
      <c r="X166" t="s">
        <v>305</v>
      </c>
      <c r="Z166">
        <v>1</v>
      </c>
      <c r="AA166" t="s">
        <v>149</v>
      </c>
      <c r="AB166" t="s">
        <v>12643</v>
      </c>
      <c r="AC166" t="s">
        <v>12644</v>
      </c>
    </row>
    <row r="167" spans="1:29">
      <c r="A167">
        <v>0</v>
      </c>
      <c r="B167" t="s">
        <v>12654</v>
      </c>
      <c r="C167" t="s">
        <v>284</v>
      </c>
      <c r="D167" t="s">
        <v>12664</v>
      </c>
      <c r="F167">
        <v>0</v>
      </c>
      <c r="G167" t="s">
        <v>12654</v>
      </c>
      <c r="H167" t="s">
        <v>297</v>
      </c>
      <c r="I167" t="s">
        <v>307</v>
      </c>
      <c r="K167">
        <v>0</v>
      </c>
      <c r="L167" t="s">
        <v>12654</v>
      </c>
      <c r="M167" t="s">
        <v>297</v>
      </c>
      <c r="N167" t="s">
        <v>300</v>
      </c>
      <c r="P167">
        <v>0</v>
      </c>
      <c r="Q167" t="s">
        <v>12654</v>
      </c>
      <c r="R167" t="s">
        <v>297</v>
      </c>
      <c r="S167" t="s">
        <v>12665</v>
      </c>
      <c r="U167">
        <v>0</v>
      </c>
      <c r="V167" t="s">
        <v>12654</v>
      </c>
      <c r="W167" t="s">
        <v>297</v>
      </c>
      <c r="X167" t="s">
        <v>306</v>
      </c>
      <c r="Z167">
        <v>1</v>
      </c>
      <c r="AA167" t="s">
        <v>149</v>
      </c>
      <c r="AB167" t="s">
        <v>12643</v>
      </c>
      <c r="AC167" t="s">
        <v>12646</v>
      </c>
    </row>
    <row r="168" spans="1:29">
      <c r="A168">
        <v>0</v>
      </c>
      <c r="B168" t="s">
        <v>12654</v>
      </c>
      <c r="C168" t="s">
        <v>297</v>
      </c>
      <c r="D168" t="s">
        <v>299</v>
      </c>
      <c r="F168">
        <v>0</v>
      </c>
      <c r="G168" t="s">
        <v>12654</v>
      </c>
      <c r="H168" t="s">
        <v>297</v>
      </c>
      <c r="I168" t="s">
        <v>308</v>
      </c>
      <c r="K168">
        <v>0</v>
      </c>
      <c r="L168" t="s">
        <v>12654</v>
      </c>
      <c r="M168" t="s">
        <v>297</v>
      </c>
      <c r="N168" t="s">
        <v>301</v>
      </c>
      <c r="P168">
        <v>0</v>
      </c>
      <c r="Q168" t="s">
        <v>12654</v>
      </c>
      <c r="R168" t="s">
        <v>297</v>
      </c>
      <c r="S168" t="s">
        <v>304</v>
      </c>
      <c r="U168">
        <v>0</v>
      </c>
      <c r="V168" t="s">
        <v>12654</v>
      </c>
      <c r="W168" t="s">
        <v>297</v>
      </c>
      <c r="X168" t="s">
        <v>12666</v>
      </c>
      <c r="Z168">
        <v>1</v>
      </c>
      <c r="AA168" t="s">
        <v>149</v>
      </c>
      <c r="AB168" t="s">
        <v>12643</v>
      </c>
      <c r="AC168" t="s">
        <v>12651</v>
      </c>
    </row>
    <row r="169" spans="1:29">
      <c r="A169">
        <v>0</v>
      </c>
      <c r="B169" t="s">
        <v>12654</v>
      </c>
      <c r="C169" t="s">
        <v>297</v>
      </c>
      <c r="D169" t="s">
        <v>301</v>
      </c>
      <c r="F169">
        <v>0</v>
      </c>
      <c r="G169" t="s">
        <v>12654</v>
      </c>
      <c r="H169" t="s">
        <v>297</v>
      </c>
      <c r="I169" t="s">
        <v>12667</v>
      </c>
      <c r="K169">
        <v>0</v>
      </c>
      <c r="L169" t="s">
        <v>12654</v>
      </c>
      <c r="M169" t="s">
        <v>297</v>
      </c>
      <c r="N169" t="s">
        <v>302</v>
      </c>
      <c r="P169">
        <v>0</v>
      </c>
      <c r="Q169" t="s">
        <v>12654</v>
      </c>
      <c r="R169" t="s">
        <v>297</v>
      </c>
      <c r="S169" t="s">
        <v>305</v>
      </c>
      <c r="U169">
        <v>0</v>
      </c>
      <c r="V169" t="s">
        <v>12654</v>
      </c>
      <c r="W169" t="s">
        <v>297</v>
      </c>
      <c r="X169" t="s">
        <v>307</v>
      </c>
      <c r="Z169" s="11">
        <v>1</v>
      </c>
      <c r="AA169" t="s">
        <v>149</v>
      </c>
      <c r="AB169" s="11" t="s">
        <v>262</v>
      </c>
      <c r="AC169" s="11" t="s">
        <v>263</v>
      </c>
    </row>
    <row r="170" spans="1:29">
      <c r="A170">
        <v>0</v>
      </c>
      <c r="B170" t="s">
        <v>12654</v>
      </c>
      <c r="C170" t="s">
        <v>297</v>
      </c>
      <c r="D170" t="s">
        <v>304</v>
      </c>
      <c r="F170">
        <v>0</v>
      </c>
      <c r="G170" t="s">
        <v>12654</v>
      </c>
      <c r="H170" t="s">
        <v>297</v>
      </c>
      <c r="I170" t="s">
        <v>12668</v>
      </c>
      <c r="K170">
        <v>0</v>
      </c>
      <c r="L170" t="s">
        <v>12654</v>
      </c>
      <c r="M170" t="s">
        <v>297</v>
      </c>
      <c r="N170" t="s">
        <v>12665</v>
      </c>
      <c r="P170">
        <v>0</v>
      </c>
      <c r="Q170" t="s">
        <v>12654</v>
      </c>
      <c r="R170" t="s">
        <v>297</v>
      </c>
      <c r="S170" t="s">
        <v>12666</v>
      </c>
      <c r="U170">
        <v>0</v>
      </c>
      <c r="V170" t="s">
        <v>12654</v>
      </c>
      <c r="W170" t="s">
        <v>297</v>
      </c>
      <c r="X170" t="s">
        <v>308</v>
      </c>
      <c r="Z170">
        <v>1</v>
      </c>
      <c r="AA170" t="s">
        <v>149</v>
      </c>
      <c r="AB170" t="s">
        <v>262</v>
      </c>
      <c r="AC170" t="s">
        <v>272</v>
      </c>
    </row>
    <row r="171" spans="1:29">
      <c r="A171">
        <v>0</v>
      </c>
      <c r="B171" t="s">
        <v>12654</v>
      </c>
      <c r="C171" t="s">
        <v>297</v>
      </c>
      <c r="D171" t="s">
        <v>305</v>
      </c>
      <c r="F171">
        <v>0</v>
      </c>
      <c r="G171" t="s">
        <v>12654</v>
      </c>
      <c r="H171" t="s">
        <v>309</v>
      </c>
      <c r="I171" t="s">
        <v>310</v>
      </c>
      <c r="K171">
        <v>0</v>
      </c>
      <c r="L171" t="s">
        <v>12654</v>
      </c>
      <c r="M171" t="s">
        <v>297</v>
      </c>
      <c r="N171" t="s">
        <v>305</v>
      </c>
      <c r="P171">
        <v>0</v>
      </c>
      <c r="Q171" t="s">
        <v>12654</v>
      </c>
      <c r="R171" t="s">
        <v>297</v>
      </c>
      <c r="S171" t="s">
        <v>308</v>
      </c>
      <c r="U171">
        <v>0</v>
      </c>
      <c r="V171" t="s">
        <v>12654</v>
      </c>
      <c r="W171" t="s">
        <v>309</v>
      </c>
      <c r="X171" t="s">
        <v>12669</v>
      </c>
      <c r="Z171">
        <v>1</v>
      </c>
      <c r="AA171" t="s">
        <v>149</v>
      </c>
      <c r="AB171" t="s">
        <v>262</v>
      </c>
      <c r="AC171" t="s">
        <v>273</v>
      </c>
    </row>
    <row r="172" spans="1:29">
      <c r="A172">
        <v>0</v>
      </c>
      <c r="B172" t="s">
        <v>12654</v>
      </c>
      <c r="C172" t="s">
        <v>297</v>
      </c>
      <c r="D172" t="s">
        <v>12667</v>
      </c>
      <c r="F172">
        <v>0</v>
      </c>
      <c r="G172" t="s">
        <v>12654</v>
      </c>
      <c r="H172" t="s">
        <v>309</v>
      </c>
      <c r="I172" t="s">
        <v>12669</v>
      </c>
      <c r="K172">
        <v>0</v>
      </c>
      <c r="L172" t="s">
        <v>12654</v>
      </c>
      <c r="M172" t="s">
        <v>297</v>
      </c>
      <c r="N172" t="s">
        <v>306</v>
      </c>
      <c r="P172">
        <v>0</v>
      </c>
      <c r="Q172" t="s">
        <v>12654</v>
      </c>
      <c r="R172" t="s">
        <v>297</v>
      </c>
      <c r="S172" t="s">
        <v>12668</v>
      </c>
      <c r="U172">
        <v>0</v>
      </c>
      <c r="V172" t="s">
        <v>12654</v>
      </c>
      <c r="W172" t="s">
        <v>309</v>
      </c>
      <c r="X172" t="s">
        <v>12670</v>
      </c>
      <c r="Z172">
        <v>1</v>
      </c>
      <c r="AA172" t="s">
        <v>12654</v>
      </c>
      <c r="AB172" t="s">
        <v>12656</v>
      </c>
      <c r="AC172" t="s">
        <v>279</v>
      </c>
    </row>
    <row r="173" spans="1:29">
      <c r="A173">
        <v>0</v>
      </c>
      <c r="B173" t="s">
        <v>12654</v>
      </c>
      <c r="C173" t="s">
        <v>309</v>
      </c>
      <c r="D173" t="s">
        <v>310</v>
      </c>
      <c r="F173">
        <v>0</v>
      </c>
      <c r="G173" t="s">
        <v>12654</v>
      </c>
      <c r="H173" t="s">
        <v>309</v>
      </c>
      <c r="I173" t="s">
        <v>12670</v>
      </c>
      <c r="K173">
        <v>0</v>
      </c>
      <c r="L173" t="s">
        <v>12654</v>
      </c>
      <c r="M173" t="s">
        <v>297</v>
      </c>
      <c r="N173" t="s">
        <v>12666</v>
      </c>
      <c r="P173">
        <v>0</v>
      </c>
      <c r="Q173" t="s">
        <v>12654</v>
      </c>
      <c r="R173" t="s">
        <v>309</v>
      </c>
      <c r="S173" t="s">
        <v>310</v>
      </c>
      <c r="U173" s="11">
        <v>0</v>
      </c>
      <c r="V173" t="s">
        <v>12654</v>
      </c>
      <c r="W173" s="11" t="s">
        <v>309</v>
      </c>
      <c r="X173" s="11" t="s">
        <v>311</v>
      </c>
      <c r="Z173">
        <v>1</v>
      </c>
      <c r="AA173" t="s">
        <v>12654</v>
      </c>
      <c r="AB173" t="s">
        <v>280</v>
      </c>
      <c r="AC173" t="s">
        <v>281</v>
      </c>
    </row>
    <row r="174" spans="1:29">
      <c r="A174">
        <v>0</v>
      </c>
      <c r="B174" t="s">
        <v>12654</v>
      </c>
      <c r="C174" t="s">
        <v>309</v>
      </c>
      <c r="D174" t="s">
        <v>12669</v>
      </c>
      <c r="F174" s="11">
        <v>0</v>
      </c>
      <c r="G174" t="s">
        <v>12654</v>
      </c>
      <c r="H174" s="11" t="s">
        <v>309</v>
      </c>
      <c r="I174" s="11" t="s">
        <v>311</v>
      </c>
      <c r="K174">
        <v>0</v>
      </c>
      <c r="L174" t="s">
        <v>12654</v>
      </c>
      <c r="M174" t="s">
        <v>297</v>
      </c>
      <c r="N174" t="s">
        <v>307</v>
      </c>
      <c r="P174">
        <v>0</v>
      </c>
      <c r="Q174" t="s">
        <v>12654</v>
      </c>
      <c r="R174" t="s">
        <v>309</v>
      </c>
      <c r="S174" t="s">
        <v>12669</v>
      </c>
      <c r="U174" s="11">
        <v>0</v>
      </c>
      <c r="V174" t="s">
        <v>12654</v>
      </c>
      <c r="W174" s="11" t="s">
        <v>12671</v>
      </c>
      <c r="X174" s="11" t="s">
        <v>313</v>
      </c>
      <c r="Z174">
        <v>1</v>
      </c>
      <c r="AA174" t="s">
        <v>12654</v>
      </c>
      <c r="AB174" t="s">
        <v>284</v>
      </c>
      <c r="AC174" t="s">
        <v>286</v>
      </c>
    </row>
    <row r="175" spans="1:29">
      <c r="A175">
        <v>0</v>
      </c>
      <c r="B175" t="s">
        <v>12654</v>
      </c>
      <c r="C175" t="s">
        <v>309</v>
      </c>
      <c r="D175" t="s">
        <v>12670</v>
      </c>
      <c r="F175" s="11">
        <v>0</v>
      </c>
      <c r="G175" t="s">
        <v>12654</v>
      </c>
      <c r="H175" s="11" t="s">
        <v>12671</v>
      </c>
      <c r="I175" s="11" t="s">
        <v>313</v>
      </c>
      <c r="K175">
        <v>0</v>
      </c>
      <c r="L175" t="s">
        <v>12654</v>
      </c>
      <c r="M175" t="s">
        <v>297</v>
      </c>
      <c r="N175" t="s">
        <v>308</v>
      </c>
      <c r="P175">
        <v>0</v>
      </c>
      <c r="Q175" t="s">
        <v>12654</v>
      </c>
      <c r="R175" t="s">
        <v>309</v>
      </c>
      <c r="S175" t="s">
        <v>12670</v>
      </c>
      <c r="U175">
        <v>0</v>
      </c>
      <c r="V175" t="s">
        <v>12654</v>
      </c>
      <c r="W175" t="s">
        <v>12671</v>
      </c>
      <c r="X175" t="s">
        <v>315</v>
      </c>
      <c r="Z175">
        <v>1</v>
      </c>
      <c r="AA175" t="s">
        <v>12654</v>
      </c>
      <c r="AB175" t="s">
        <v>284</v>
      </c>
      <c r="AC175" t="s">
        <v>290</v>
      </c>
    </row>
    <row r="176" spans="1:29">
      <c r="A176" s="11">
        <v>0</v>
      </c>
      <c r="B176" t="s">
        <v>12654</v>
      </c>
      <c r="C176" s="11" t="s">
        <v>309</v>
      </c>
      <c r="D176" s="11" t="s">
        <v>311</v>
      </c>
      <c r="F176">
        <v>0</v>
      </c>
      <c r="G176" t="s">
        <v>12654</v>
      </c>
      <c r="H176" t="s">
        <v>12671</v>
      </c>
      <c r="I176" t="s">
        <v>315</v>
      </c>
      <c r="K176">
        <v>0</v>
      </c>
      <c r="L176" t="s">
        <v>12654</v>
      </c>
      <c r="M176" t="s">
        <v>297</v>
      </c>
      <c r="N176" t="s">
        <v>12667</v>
      </c>
      <c r="P176" s="11">
        <v>0</v>
      </c>
      <c r="Q176" t="s">
        <v>12654</v>
      </c>
      <c r="R176" s="11" t="s">
        <v>309</v>
      </c>
      <c r="S176" s="11" t="s">
        <v>311</v>
      </c>
      <c r="U176">
        <v>0</v>
      </c>
      <c r="V176" t="s">
        <v>12654</v>
      </c>
      <c r="W176" t="s">
        <v>12671</v>
      </c>
      <c r="X176" t="s">
        <v>316</v>
      </c>
      <c r="Z176">
        <v>1</v>
      </c>
      <c r="AA176" t="s">
        <v>12654</v>
      </c>
      <c r="AB176" t="s">
        <v>297</v>
      </c>
      <c r="AC176" t="s">
        <v>301</v>
      </c>
    </row>
    <row r="177" spans="1:29">
      <c r="A177">
        <v>0</v>
      </c>
      <c r="B177" t="s">
        <v>12654</v>
      </c>
      <c r="C177" t="s">
        <v>12671</v>
      </c>
      <c r="D177" t="s">
        <v>315</v>
      </c>
      <c r="F177">
        <v>0</v>
      </c>
      <c r="G177" t="s">
        <v>12654</v>
      </c>
      <c r="H177" t="s">
        <v>12671</v>
      </c>
      <c r="I177" t="s">
        <v>316</v>
      </c>
      <c r="K177">
        <v>0</v>
      </c>
      <c r="L177" t="s">
        <v>12654</v>
      </c>
      <c r="M177" t="s">
        <v>297</v>
      </c>
      <c r="N177" t="s">
        <v>12668</v>
      </c>
      <c r="P177" s="11">
        <v>0</v>
      </c>
      <c r="Q177" t="s">
        <v>12654</v>
      </c>
      <c r="R177" s="11" t="s">
        <v>12671</v>
      </c>
      <c r="S177" s="11" t="s">
        <v>313</v>
      </c>
      <c r="U177">
        <v>0</v>
      </c>
      <c r="V177" t="s">
        <v>12654</v>
      </c>
      <c r="W177" t="s">
        <v>12671</v>
      </c>
      <c r="X177" t="s">
        <v>317</v>
      </c>
      <c r="Z177">
        <v>1</v>
      </c>
      <c r="AA177" t="s">
        <v>12654</v>
      </c>
      <c r="AB177" t="s">
        <v>297</v>
      </c>
      <c r="AC177" t="s">
        <v>305</v>
      </c>
    </row>
    <row r="178" spans="1:29">
      <c r="A178">
        <v>0</v>
      </c>
      <c r="B178" t="s">
        <v>12654</v>
      </c>
      <c r="C178" t="s">
        <v>12671</v>
      </c>
      <c r="D178" t="s">
        <v>316</v>
      </c>
      <c r="F178">
        <v>0</v>
      </c>
      <c r="G178" t="s">
        <v>12654</v>
      </c>
      <c r="H178" t="s">
        <v>12671</v>
      </c>
      <c r="I178" t="s">
        <v>317</v>
      </c>
      <c r="K178">
        <v>0</v>
      </c>
      <c r="L178" t="s">
        <v>12654</v>
      </c>
      <c r="M178" t="s">
        <v>12671</v>
      </c>
      <c r="N178" t="s">
        <v>315</v>
      </c>
      <c r="P178">
        <v>0</v>
      </c>
      <c r="Q178" t="s">
        <v>12654</v>
      </c>
      <c r="R178" t="s">
        <v>12671</v>
      </c>
      <c r="S178" t="s">
        <v>317</v>
      </c>
      <c r="U178">
        <v>0</v>
      </c>
      <c r="V178" t="s">
        <v>12654</v>
      </c>
      <c r="W178" t="s">
        <v>127</v>
      </c>
      <c r="X178" t="s">
        <v>318</v>
      </c>
      <c r="Z178">
        <v>1</v>
      </c>
      <c r="AA178" t="s">
        <v>12654</v>
      </c>
      <c r="AB178" t="s">
        <v>297</v>
      </c>
      <c r="AC178" t="s">
        <v>308</v>
      </c>
    </row>
    <row r="179" spans="1:29">
      <c r="A179">
        <v>0</v>
      </c>
      <c r="B179" t="s">
        <v>12654</v>
      </c>
      <c r="C179" t="s">
        <v>12671</v>
      </c>
      <c r="D179" t="s">
        <v>317</v>
      </c>
      <c r="F179">
        <v>0</v>
      </c>
      <c r="G179" t="s">
        <v>12654</v>
      </c>
      <c r="H179" t="s">
        <v>127</v>
      </c>
      <c r="I179" t="s">
        <v>319</v>
      </c>
      <c r="K179">
        <v>0</v>
      </c>
      <c r="L179" t="s">
        <v>12654</v>
      </c>
      <c r="M179" t="s">
        <v>12671</v>
      </c>
      <c r="N179" t="s">
        <v>316</v>
      </c>
      <c r="P179">
        <v>0</v>
      </c>
      <c r="Q179" t="s">
        <v>12654</v>
      </c>
      <c r="R179" t="s">
        <v>127</v>
      </c>
      <c r="S179" t="s">
        <v>318</v>
      </c>
      <c r="U179">
        <v>0</v>
      </c>
      <c r="V179" t="s">
        <v>12654</v>
      </c>
      <c r="W179" t="s">
        <v>127</v>
      </c>
      <c r="X179" t="s">
        <v>319</v>
      </c>
      <c r="Z179">
        <v>1</v>
      </c>
      <c r="AA179" t="s">
        <v>12654</v>
      </c>
      <c r="AB179" t="s">
        <v>309</v>
      </c>
      <c r="AC179" t="s">
        <v>12670</v>
      </c>
    </row>
    <row r="180" spans="1:29">
      <c r="A180">
        <v>0</v>
      </c>
      <c r="B180" t="s">
        <v>12654</v>
      </c>
      <c r="C180" t="s">
        <v>127</v>
      </c>
      <c r="D180" t="s">
        <v>321</v>
      </c>
      <c r="F180">
        <v>0</v>
      </c>
      <c r="G180" t="s">
        <v>12654</v>
      </c>
      <c r="H180" t="s">
        <v>127</v>
      </c>
      <c r="I180" t="s">
        <v>321</v>
      </c>
      <c r="K180">
        <v>0</v>
      </c>
      <c r="L180" t="s">
        <v>12654</v>
      </c>
      <c r="M180" t="s">
        <v>127</v>
      </c>
      <c r="N180" t="s">
        <v>319</v>
      </c>
      <c r="P180">
        <v>0</v>
      </c>
      <c r="Q180" t="s">
        <v>12654</v>
      </c>
      <c r="R180" t="s">
        <v>127</v>
      </c>
      <c r="S180" t="s">
        <v>319</v>
      </c>
      <c r="U180">
        <v>0</v>
      </c>
      <c r="V180" t="s">
        <v>12654</v>
      </c>
      <c r="W180" t="s">
        <v>127</v>
      </c>
      <c r="X180" t="s">
        <v>321</v>
      </c>
      <c r="Z180">
        <v>1</v>
      </c>
      <c r="AA180" t="s">
        <v>12654</v>
      </c>
      <c r="AB180" t="s">
        <v>12671</v>
      </c>
      <c r="AC180" t="s">
        <v>315</v>
      </c>
    </row>
    <row r="181" spans="1:29">
      <c r="A181">
        <v>0</v>
      </c>
      <c r="B181" t="s">
        <v>12654</v>
      </c>
      <c r="C181" t="s">
        <v>12673</v>
      </c>
      <c r="D181" t="s">
        <v>322</v>
      </c>
      <c r="F181">
        <v>0</v>
      </c>
      <c r="G181" t="s">
        <v>12654</v>
      </c>
      <c r="H181" t="s">
        <v>12673</v>
      </c>
      <c r="I181" t="s">
        <v>322</v>
      </c>
      <c r="K181">
        <v>0</v>
      </c>
      <c r="L181" t="s">
        <v>12654</v>
      </c>
      <c r="M181" t="s">
        <v>12673</v>
      </c>
      <c r="N181" t="s">
        <v>322</v>
      </c>
      <c r="P181">
        <v>0</v>
      </c>
      <c r="Q181" t="s">
        <v>12654</v>
      </c>
      <c r="R181" t="s">
        <v>127</v>
      </c>
      <c r="S181" t="s">
        <v>12672</v>
      </c>
      <c r="U181">
        <v>0</v>
      </c>
      <c r="V181" t="s">
        <v>12654</v>
      </c>
      <c r="W181" t="s">
        <v>12673</v>
      </c>
      <c r="X181" t="s">
        <v>322</v>
      </c>
      <c r="Z181">
        <v>1</v>
      </c>
      <c r="AA181" t="s">
        <v>12654</v>
      </c>
      <c r="AB181" t="s">
        <v>12671</v>
      </c>
      <c r="AC181" t="s">
        <v>316</v>
      </c>
    </row>
  </sheetData>
  <sortState ref="Z2:AC181">
    <sortCondition descending="1" ref="Z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:U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Z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Z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Z2" sqref="Z2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  <c r="Y1" t="s">
        <v>334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B2&amp;","&amp;C2&amp;","&amp;D2</f>
        <v>Tekniikka,Teknologioiden omaksunta,Teknologioiden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</row>
    <row r="17" spans="1:24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</row>
    <row r="18" spans="1:24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</row>
    <row r="19" spans="1:24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</row>
    <row r="20" spans="1:24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</row>
    <row r="21" spans="1:24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</row>
    <row r="22" spans="1:24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</row>
    <row r="23" spans="1:24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</row>
    <row r="24" spans="1:24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</row>
    <row r="25" spans="1:24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</row>
    <row r="26" spans="1:24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</row>
    <row r="27" spans="1:24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</row>
    <row r="28" spans="1:24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</row>
    <row r="29" spans="1:24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</row>
    <row r="30" spans="1:24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</row>
    <row r="31" spans="1:24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</row>
    <row r="32" spans="1:24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</row>
    <row r="33" spans="1:24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</row>
    <row r="34" spans="1:24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</row>
    <row r="35" spans="1:24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</row>
    <row r="36" spans="1:24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</row>
    <row r="37" spans="1:24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</row>
    <row r="38" spans="1:24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</row>
    <row r="39" spans="1:24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</row>
    <row r="40" spans="1:24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</row>
    <row r="41" spans="1:24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</row>
    <row r="42" spans="1:24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</row>
    <row r="43" spans="1:24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</row>
    <row r="44" spans="1:24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</row>
    <row r="45" spans="1:24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</row>
    <row r="46" spans="1:24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</row>
    <row r="47" spans="1:24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</row>
    <row r="48" spans="1:24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</row>
    <row r="49" spans="1:24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</row>
    <row r="50" spans="1:24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</row>
    <row r="51" spans="1:24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</row>
    <row r="52" spans="1:24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</row>
    <row r="53" spans="1:24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</row>
    <row r="54" spans="1:24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</row>
    <row r="55" spans="1:24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</row>
    <row r="56" spans="1:24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</row>
    <row r="57" spans="1:24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</row>
    <row r="58" spans="1:24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</row>
    <row r="59" spans="1:24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</row>
    <row r="60" spans="1:24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</row>
    <row r="61" spans="1:24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</row>
    <row r="62" spans="1:24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</row>
    <row r="63" spans="1:24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</row>
    <row r="64" spans="1:24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</row>
    <row r="65" spans="1:24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</row>
    <row r="66" spans="1:24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</row>
    <row r="67" spans="1:24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</row>
    <row r="68" spans="1:24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</row>
    <row r="69" spans="1:24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</row>
    <row r="70" spans="1:24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</row>
    <row r="71" spans="1:24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</row>
    <row r="72" spans="1:24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</row>
    <row r="73" spans="1:24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</row>
    <row r="74" spans="1:24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</row>
    <row r="75" spans="1:24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</row>
    <row r="76" spans="1:24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</row>
    <row r="77" spans="1:24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</row>
    <row r="78" spans="1:24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</row>
    <row r="79" spans="1:24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</row>
    <row r="80" spans="1:24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</row>
    <row r="81" spans="1:24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</row>
    <row r="82" spans="1:24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</row>
    <row r="83" spans="1:24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</row>
    <row r="84" spans="1:24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</row>
    <row r="85" spans="1:24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</row>
    <row r="86" spans="1:24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</row>
    <row r="87" spans="1:24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</row>
    <row r="88" spans="1:24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</row>
    <row r="89" spans="1:24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</row>
    <row r="90" spans="1:24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</row>
    <row r="91" spans="1:24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</row>
    <row r="92" spans="1:24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</row>
    <row r="93" spans="1:24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</row>
    <row r="94" spans="1:24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</row>
    <row r="95" spans="1:24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</row>
    <row r="96" spans="1:24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</row>
    <row r="97" spans="1:24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</row>
    <row r="98" spans="1:24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</row>
    <row r="99" spans="1:24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</row>
    <row r="100" spans="1:24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</row>
    <row r="101" spans="1:24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</row>
    <row r="102" spans="1:24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</row>
    <row r="103" spans="1:24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</row>
    <row r="104" spans="1:24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</row>
    <row r="105" spans="1:24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</row>
    <row r="106" spans="1:24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</row>
    <row r="107" spans="1:24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</row>
    <row r="108" spans="1:24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</row>
    <row r="109" spans="1:24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</row>
    <row r="110" spans="1:24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</row>
    <row r="111" spans="1:24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</row>
    <row r="112" spans="1:24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</row>
    <row r="113" spans="1:24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</row>
    <row r="114" spans="1:24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</row>
    <row r="115" spans="1:24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</row>
    <row r="116" spans="1:24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</row>
    <row r="117" spans="1:24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</row>
    <row r="118" spans="1:24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</row>
    <row r="119" spans="1:24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</row>
    <row r="120" spans="1:24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</row>
    <row r="121" spans="1:24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</row>
    <row r="122" spans="1:24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</row>
    <row r="123" spans="1:24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</row>
    <row r="124" spans="1:24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</row>
    <row r="125" spans="1:24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</row>
    <row r="126" spans="1:24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</row>
    <row r="127" spans="1:24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</row>
    <row r="128" spans="1:24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</row>
    <row r="129" spans="1:24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</row>
    <row r="130" spans="1:24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</row>
    <row r="131" spans="1:24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</row>
    <row r="132" spans="1:24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</row>
    <row r="133" spans="1:24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</row>
    <row r="134" spans="1:24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</row>
    <row r="135" spans="1:24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</row>
    <row r="136" spans="1:24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</row>
    <row r="137" spans="1:24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</row>
    <row r="138" spans="1:24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</row>
    <row r="139" spans="1:24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</row>
    <row r="140" spans="1:24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</row>
    <row r="141" spans="1:24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</row>
    <row r="142" spans="1:24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</row>
    <row r="143" spans="1:24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</row>
    <row r="144" spans="1:24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</row>
    <row r="145" spans="1:24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</row>
    <row r="146" spans="1:24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</row>
    <row r="147" spans="1:24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</row>
    <row r="148" spans="1:24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</row>
    <row r="149" spans="1:24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</row>
    <row r="150" spans="1:24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</row>
    <row r="151" spans="1:24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</row>
    <row r="152" spans="1:24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</row>
    <row r="153" spans="1:24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</row>
    <row r="154" spans="1:24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</row>
    <row r="155" spans="1:24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</row>
    <row r="156" spans="1:24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</row>
    <row r="157" spans="1:24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</row>
    <row r="158" spans="1:24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</row>
    <row r="159" spans="1:24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</row>
    <row r="160" spans="1:24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</row>
    <row r="161" spans="1:24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</row>
    <row r="162" spans="1:24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</row>
    <row r="163" spans="1:24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</row>
    <row r="164" spans="1:24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</row>
    <row r="165" spans="1:24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</row>
    <row r="166" spans="1:24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</row>
    <row r="167" spans="1:24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</row>
    <row r="168" spans="1:24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</row>
    <row r="169" spans="1:24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</row>
    <row r="170" spans="1:24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</row>
    <row r="171" spans="1:24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</row>
    <row r="172" spans="1:24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</row>
    <row r="173" spans="1:24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</row>
    <row r="174" spans="1:24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</row>
    <row r="175" spans="1:24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</row>
    <row r="176" spans="1:24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</row>
    <row r="177" spans="1:24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</row>
    <row r="178" spans="1:24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</row>
    <row r="179" spans="1:24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</row>
    <row r="180" spans="1:24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</row>
    <row r="181" spans="1:24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B1" workbookViewId="0">
      <selection activeCell="F54" sqref="F1:F5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12677</v>
      </c>
      <c r="B2" t="s">
        <v>12679</v>
      </c>
      <c r="C2" t="s">
        <v>12686</v>
      </c>
      <c r="D2" t="s">
        <v>12678</v>
      </c>
      <c r="E2" t="s">
        <v>12684</v>
      </c>
      <c r="F2" t="s">
        <v>12677</v>
      </c>
    </row>
    <row r="3" spans="1:6">
      <c r="A3" t="s">
        <v>12682</v>
      </c>
      <c r="B3" t="s">
        <v>12701</v>
      </c>
      <c r="C3" t="s">
        <v>12691</v>
      </c>
      <c r="D3" t="s">
        <v>12714</v>
      </c>
      <c r="E3" t="s">
        <v>12682</v>
      </c>
      <c r="F3" t="s">
        <v>12678</v>
      </c>
    </row>
    <row r="4" spans="1:6">
      <c r="A4" t="s">
        <v>12698</v>
      </c>
      <c r="B4" t="s">
        <v>12680</v>
      </c>
      <c r="C4" t="s">
        <v>12693</v>
      </c>
      <c r="D4" t="s">
        <v>12680</v>
      </c>
      <c r="E4" t="s">
        <v>12683</v>
      </c>
      <c r="F4" t="s">
        <v>12679</v>
      </c>
    </row>
    <row r="5" spans="1:6">
      <c r="A5" t="s">
        <v>12703</v>
      </c>
      <c r="B5" t="s">
        <v>12677</v>
      </c>
      <c r="C5" t="s">
        <v>12709</v>
      </c>
      <c r="D5" t="s">
        <v>12728</v>
      </c>
      <c r="E5" t="s">
        <v>12679</v>
      </c>
      <c r="F5" t="s">
        <v>12680</v>
      </c>
    </row>
    <row r="6" spans="1:6">
      <c r="A6" t="s">
        <v>12695</v>
      </c>
      <c r="B6" t="s">
        <v>12715</v>
      </c>
      <c r="C6" t="s">
        <v>12687</v>
      </c>
      <c r="D6" t="s">
        <v>12692</v>
      </c>
      <c r="E6" t="s">
        <v>12687</v>
      </c>
      <c r="F6" t="s">
        <v>12681</v>
      </c>
    </row>
    <row r="7" spans="1:6">
      <c r="A7" t="s">
        <v>12681</v>
      </c>
      <c r="B7" t="s">
        <v>12678</v>
      </c>
      <c r="C7" t="s">
        <v>12700</v>
      </c>
      <c r="D7" t="s">
        <v>12690</v>
      </c>
      <c r="E7" t="s">
        <v>12692</v>
      </c>
      <c r="F7" t="s">
        <v>12682</v>
      </c>
    </row>
    <row r="8" spans="1:6">
      <c r="A8" t="s">
        <v>12708</v>
      </c>
      <c r="B8" t="s">
        <v>12684</v>
      </c>
      <c r="C8" t="s">
        <v>12749</v>
      </c>
      <c r="D8" t="s">
        <v>12697</v>
      </c>
      <c r="E8" t="s">
        <v>12723</v>
      </c>
      <c r="F8" t="s">
        <v>12683</v>
      </c>
    </row>
    <row r="9" spans="1:6">
      <c r="A9" t="s">
        <v>12731</v>
      </c>
      <c r="B9" t="s">
        <v>12690</v>
      </c>
      <c r="C9" t="s">
        <v>12698</v>
      </c>
      <c r="D9" t="s">
        <v>12694</v>
      </c>
      <c r="E9" t="s">
        <v>12754</v>
      </c>
      <c r="F9" t="s">
        <v>12684</v>
      </c>
    </row>
    <row r="10" spans="1:6">
      <c r="A10" t="s">
        <v>12725</v>
      </c>
      <c r="B10" t="s">
        <v>12683</v>
      </c>
      <c r="C10" t="s">
        <v>12758</v>
      </c>
      <c r="D10" t="s">
        <v>12689</v>
      </c>
      <c r="E10" t="s">
        <v>12677</v>
      </c>
      <c r="F10" t="s">
        <v>12685</v>
      </c>
    </row>
    <row r="11" spans="1:6">
      <c r="A11" t="s">
        <v>12699</v>
      </c>
      <c r="B11" t="s">
        <v>12691</v>
      </c>
      <c r="C11" t="s">
        <v>12689</v>
      </c>
      <c r="D11" t="s">
        <v>12681</v>
      </c>
      <c r="E11" t="s">
        <v>12688</v>
      </c>
      <c r="F11" t="s">
        <v>12686</v>
      </c>
    </row>
    <row r="12" spans="1:6">
      <c r="A12" t="s">
        <v>12685</v>
      </c>
      <c r="B12" t="s">
        <v>12718</v>
      </c>
      <c r="C12" t="s">
        <v>12681</v>
      </c>
      <c r="D12" t="s">
        <v>12710</v>
      </c>
      <c r="E12" t="s">
        <v>12685</v>
      </c>
      <c r="F12" t="s">
        <v>12687</v>
      </c>
    </row>
    <row r="13" spans="1:6">
      <c r="A13" t="s">
        <v>12696</v>
      </c>
      <c r="B13" t="s">
        <v>12688</v>
      </c>
      <c r="C13" t="s">
        <v>12697</v>
      </c>
      <c r="D13" t="s">
        <v>12762</v>
      </c>
      <c r="E13" t="s">
        <v>12704</v>
      </c>
      <c r="F13" t="s">
        <v>12688</v>
      </c>
    </row>
    <row r="14" spans="1:6">
      <c r="A14" t="s">
        <v>12702</v>
      </c>
      <c r="B14" t="s">
        <v>12685</v>
      </c>
      <c r="C14" t="s">
        <v>12726</v>
      </c>
      <c r="D14" t="s">
        <v>12722</v>
      </c>
      <c r="E14" t="s">
        <v>12746</v>
      </c>
      <c r="F14" t="s">
        <v>12689</v>
      </c>
    </row>
    <row r="15" spans="1:6">
      <c r="A15" t="s">
        <v>12697</v>
      </c>
      <c r="B15" t="s">
        <v>12705</v>
      </c>
      <c r="C15" t="s">
        <v>12678</v>
      </c>
      <c r="D15" t="s">
        <v>12683</v>
      </c>
      <c r="E15" t="s">
        <v>12680</v>
      </c>
      <c r="F15" t="s">
        <v>12690</v>
      </c>
    </row>
    <row r="16" spans="1:6">
      <c r="A16" t="s">
        <v>12736</v>
      </c>
      <c r="B16" t="s">
        <v>12730</v>
      </c>
      <c r="C16" t="s">
        <v>12685</v>
      </c>
      <c r="D16" t="s">
        <v>12702</v>
      </c>
      <c r="E16" t="s">
        <v>12686</v>
      </c>
      <c r="F16" t="s">
        <v>12691</v>
      </c>
    </row>
    <row r="17" spans="1:6">
      <c r="A17" t="s">
        <v>12716</v>
      </c>
      <c r="B17" t="s">
        <v>12748</v>
      </c>
      <c r="C17" t="s">
        <v>12706</v>
      </c>
      <c r="D17" t="s">
        <v>12798</v>
      </c>
      <c r="E17" t="s">
        <v>12755</v>
      </c>
      <c r="F17" t="s">
        <v>12692</v>
      </c>
    </row>
    <row r="18" spans="1:6">
      <c r="A18" t="s">
        <v>12678</v>
      </c>
      <c r="B18" t="s">
        <v>12765</v>
      </c>
      <c r="C18" t="s">
        <v>12786</v>
      </c>
      <c r="D18" t="s">
        <v>12735</v>
      </c>
      <c r="E18" t="s">
        <v>12693</v>
      </c>
      <c r="F18" t="s">
        <v>12693</v>
      </c>
    </row>
    <row r="19" spans="1:6">
      <c r="A19" t="s">
        <v>12688</v>
      </c>
      <c r="B19" t="s">
        <v>12752</v>
      </c>
      <c r="C19" t="s">
        <v>12721</v>
      </c>
      <c r="D19" t="s">
        <v>12737</v>
      </c>
      <c r="E19" t="s">
        <v>12694</v>
      </c>
      <c r="F19" t="s">
        <v>12694</v>
      </c>
    </row>
    <row r="20" spans="1:6">
      <c r="A20" t="s">
        <v>12700</v>
      </c>
      <c r="B20" t="s">
        <v>12753</v>
      </c>
      <c r="C20" t="s">
        <v>12722</v>
      </c>
      <c r="D20" t="s">
        <v>12686</v>
      </c>
      <c r="E20" t="s">
        <v>12719</v>
      </c>
      <c r="F20" t="s">
        <v>12695</v>
      </c>
    </row>
    <row r="21" spans="1:6">
      <c r="A21" t="s">
        <v>12689</v>
      </c>
      <c r="B21" t="s">
        <v>12734</v>
      </c>
      <c r="C21" t="s">
        <v>12683</v>
      </c>
      <c r="D21" t="s">
        <v>12726</v>
      </c>
      <c r="E21" t="s">
        <v>12743</v>
      </c>
      <c r="F21" t="s">
        <v>12696</v>
      </c>
    </row>
    <row r="22" spans="1:6">
      <c r="A22" t="s">
        <v>12710</v>
      </c>
      <c r="B22" t="s">
        <v>12724</v>
      </c>
      <c r="C22" t="s">
        <v>12716</v>
      </c>
      <c r="D22" t="s">
        <v>12687</v>
      </c>
      <c r="E22" t="s">
        <v>12705</v>
      </c>
      <c r="F22" t="s">
        <v>12697</v>
      </c>
    </row>
    <row r="23" spans="1:6">
      <c r="A23" t="s">
        <v>12747</v>
      </c>
      <c r="B23" t="s">
        <v>12739</v>
      </c>
      <c r="C23" t="s">
        <v>12776</v>
      </c>
      <c r="D23" t="s">
        <v>12684</v>
      </c>
      <c r="E23" t="s">
        <v>12690</v>
      </c>
      <c r="F23" t="s">
        <v>12698</v>
      </c>
    </row>
    <row r="24" spans="1:6">
      <c r="A24" t="s">
        <v>12720</v>
      </c>
      <c r="B24" t="s">
        <v>12694</v>
      </c>
      <c r="C24" t="s">
        <v>12802</v>
      </c>
      <c r="D24" t="s">
        <v>12712</v>
      </c>
      <c r="E24" t="s">
        <v>12709</v>
      </c>
      <c r="F24" t="s">
        <v>12699</v>
      </c>
    </row>
    <row r="25" spans="1:6">
      <c r="A25" t="s">
        <v>12763</v>
      </c>
      <c r="B25" t="s">
        <v>12712</v>
      </c>
      <c r="C25" t="s">
        <v>12677</v>
      </c>
      <c r="D25" t="s">
        <v>12718</v>
      </c>
      <c r="E25" t="s">
        <v>12738</v>
      </c>
      <c r="F25" t="s">
        <v>12700</v>
      </c>
    </row>
    <row r="26" spans="1:6">
      <c r="A26" t="s">
        <v>12692</v>
      </c>
      <c r="B26" t="s">
        <v>12780</v>
      </c>
      <c r="C26" t="s">
        <v>12717</v>
      </c>
      <c r="D26" t="s">
        <v>12757</v>
      </c>
      <c r="E26" t="s">
        <v>12678</v>
      </c>
      <c r="F26" t="s">
        <v>12701</v>
      </c>
    </row>
    <row r="27" spans="1:6">
      <c r="A27" t="s">
        <v>12750</v>
      </c>
      <c r="B27" t="s">
        <v>12699</v>
      </c>
      <c r="C27" t="s">
        <v>12741</v>
      </c>
      <c r="D27" t="s">
        <v>12695</v>
      </c>
      <c r="E27" t="s">
        <v>12756</v>
      </c>
      <c r="F27" t="s">
        <v>12702</v>
      </c>
    </row>
    <row r="28" spans="1:6">
      <c r="A28" t="s">
        <v>12732</v>
      </c>
      <c r="B28" t="s">
        <v>12719</v>
      </c>
      <c r="C28" t="s">
        <v>12699</v>
      </c>
      <c r="D28" t="s">
        <v>12713</v>
      </c>
      <c r="E28" t="s">
        <v>12717</v>
      </c>
      <c r="F28" t="s">
        <v>12703</v>
      </c>
    </row>
    <row r="29" spans="1:6">
      <c r="A29" t="s">
        <v>12679</v>
      </c>
      <c r="B29" t="s">
        <v>12727</v>
      </c>
      <c r="C29" t="s">
        <v>12704</v>
      </c>
      <c r="D29" t="s">
        <v>12706</v>
      </c>
      <c r="E29" t="s">
        <v>12740</v>
      </c>
      <c r="F29" t="s">
        <v>12704</v>
      </c>
    </row>
    <row r="30" spans="1:6">
      <c r="A30" t="s">
        <v>12767</v>
      </c>
      <c r="B30" t="s">
        <v>12745</v>
      </c>
      <c r="C30" t="s">
        <v>12707</v>
      </c>
      <c r="D30" t="s">
        <v>12759</v>
      </c>
      <c r="E30" t="s">
        <v>12781</v>
      </c>
      <c r="F30" t="s">
        <v>12705</v>
      </c>
    </row>
    <row r="31" spans="1:6">
      <c r="A31" t="s">
        <v>12769</v>
      </c>
      <c r="B31" t="s">
        <v>12708</v>
      </c>
      <c r="C31" t="s">
        <v>12714</v>
      </c>
      <c r="D31" t="s">
        <v>12811</v>
      </c>
      <c r="E31" t="s">
        <v>12742</v>
      </c>
      <c r="F31" t="s">
        <v>12706</v>
      </c>
    </row>
    <row r="32" spans="1:6">
      <c r="A32" t="s">
        <v>12771</v>
      </c>
      <c r="B32" t="s">
        <v>12751</v>
      </c>
      <c r="C32" t="s">
        <v>12791</v>
      </c>
      <c r="D32" t="s">
        <v>12707</v>
      </c>
      <c r="E32" t="s">
        <v>12706</v>
      </c>
      <c r="F32" t="s">
        <v>12707</v>
      </c>
    </row>
    <row r="33" spans="1:6">
      <c r="A33" t="s">
        <v>12772</v>
      </c>
      <c r="B33" t="s">
        <v>12766</v>
      </c>
      <c r="C33" t="s">
        <v>12818</v>
      </c>
      <c r="D33" t="s">
        <v>12790</v>
      </c>
      <c r="E33" t="s">
        <v>12689</v>
      </c>
      <c r="F33" t="s">
        <v>12708</v>
      </c>
    </row>
    <row r="34" spans="1:6">
      <c r="A34" t="s">
        <v>12737</v>
      </c>
      <c r="B34" t="s">
        <v>12733</v>
      </c>
      <c r="C34" t="s">
        <v>12819</v>
      </c>
      <c r="D34" t="s">
        <v>12682</v>
      </c>
      <c r="E34" t="s">
        <v>12787</v>
      </c>
      <c r="F34" t="s">
        <v>12709</v>
      </c>
    </row>
    <row r="35" spans="1:6">
      <c r="A35" t="s">
        <v>12774</v>
      </c>
      <c r="B35" t="s">
        <v>12702</v>
      </c>
      <c r="C35" t="s">
        <v>12792</v>
      </c>
      <c r="D35" t="s">
        <v>12729</v>
      </c>
      <c r="E35" t="s">
        <v>12806</v>
      </c>
      <c r="F35" t="s">
        <v>12710</v>
      </c>
    </row>
    <row r="36" spans="1:6">
      <c r="A36" t="s">
        <v>12775</v>
      </c>
      <c r="B36" t="s">
        <v>12703</v>
      </c>
      <c r="C36" t="s">
        <v>12820</v>
      </c>
      <c r="D36" t="s">
        <v>12696</v>
      </c>
      <c r="E36" t="s">
        <v>12681</v>
      </c>
      <c r="F36" t="s">
        <v>12711</v>
      </c>
    </row>
    <row r="37" spans="1:6">
      <c r="A37" t="s">
        <v>12738</v>
      </c>
      <c r="B37" t="s">
        <v>12711</v>
      </c>
      <c r="C37" t="s">
        <v>12720</v>
      </c>
      <c r="D37" t="s">
        <v>12822</v>
      </c>
      <c r="E37" t="s">
        <v>12696</v>
      </c>
      <c r="F37" t="s">
        <v>12712</v>
      </c>
    </row>
    <row r="38" spans="1:6">
      <c r="A38" t="s">
        <v>12711</v>
      </c>
      <c r="B38" t="s">
        <v>12803</v>
      </c>
      <c r="C38" t="s">
        <v>12696</v>
      </c>
      <c r="D38" t="s">
        <v>12730</v>
      </c>
      <c r="E38" t="s">
        <v>12823</v>
      </c>
      <c r="F38" t="s">
        <v>12713</v>
      </c>
    </row>
    <row r="39" spans="1:6">
      <c r="A39" t="s">
        <v>12713</v>
      </c>
      <c r="B39" t="s">
        <v>12740</v>
      </c>
      <c r="C39" t="s">
        <v>12793</v>
      </c>
      <c r="D39" t="s">
        <v>12708</v>
      </c>
      <c r="E39" t="s">
        <v>12748</v>
      </c>
      <c r="F39" t="s">
        <v>12714</v>
      </c>
    </row>
    <row r="40" spans="1:6">
      <c r="A40" t="s">
        <v>12707</v>
      </c>
      <c r="B40" t="s">
        <v>12741</v>
      </c>
      <c r="C40" t="s">
        <v>12692</v>
      </c>
      <c r="D40" t="s">
        <v>12794</v>
      </c>
      <c r="E40" t="s">
        <v>12751</v>
      </c>
      <c r="F40" t="s">
        <v>12715</v>
      </c>
    </row>
    <row r="41" spans="1:6">
      <c r="A41" t="s">
        <v>12764</v>
      </c>
      <c r="B41" t="s">
        <v>12695</v>
      </c>
      <c r="C41" t="s">
        <v>12708</v>
      </c>
      <c r="D41" t="s">
        <v>12795</v>
      </c>
      <c r="E41" t="s">
        <v>12825</v>
      </c>
      <c r="F41" t="s">
        <v>12716</v>
      </c>
    </row>
    <row r="42" spans="1:6">
      <c r="A42" t="s">
        <v>12690</v>
      </c>
      <c r="B42" t="s">
        <v>12782</v>
      </c>
      <c r="C42" t="s">
        <v>12794</v>
      </c>
      <c r="D42" t="s">
        <v>12796</v>
      </c>
      <c r="E42" t="s">
        <v>12826</v>
      </c>
      <c r="F42" t="s">
        <v>12717</v>
      </c>
    </row>
    <row r="43" spans="1:6">
      <c r="A43" t="s">
        <v>12733</v>
      </c>
      <c r="B43" t="s">
        <v>12713</v>
      </c>
      <c r="C43" t="s">
        <v>12795</v>
      </c>
      <c r="D43" t="s">
        <v>12766</v>
      </c>
      <c r="E43" t="s">
        <v>12733</v>
      </c>
      <c r="F43" t="s">
        <v>12718</v>
      </c>
    </row>
    <row r="44" spans="1:6">
      <c r="A44" t="s">
        <v>12683</v>
      </c>
      <c r="B44" t="s">
        <v>12743</v>
      </c>
      <c r="C44" t="s">
        <v>12690</v>
      </c>
      <c r="D44" t="s">
        <v>12679</v>
      </c>
      <c r="E44" t="s">
        <v>12701</v>
      </c>
      <c r="F44" t="s">
        <v>12719</v>
      </c>
    </row>
    <row r="45" spans="1:6">
      <c r="A45" t="s">
        <v>12734</v>
      </c>
      <c r="B45" t="s">
        <v>12704</v>
      </c>
      <c r="C45" t="s">
        <v>12732</v>
      </c>
      <c r="D45" t="s">
        <v>12797</v>
      </c>
      <c r="E45" t="s">
        <v>12702</v>
      </c>
      <c r="F45" t="s">
        <v>12720</v>
      </c>
    </row>
    <row r="46" spans="1:6">
      <c r="A46" t="s">
        <v>12735</v>
      </c>
      <c r="B46" t="s">
        <v>12809</v>
      </c>
      <c r="C46" t="s">
        <v>12679</v>
      </c>
      <c r="D46" t="s">
        <v>12752</v>
      </c>
      <c r="E46" t="s">
        <v>12768</v>
      </c>
      <c r="F46" t="s">
        <v>12721</v>
      </c>
    </row>
    <row r="47" spans="1:6">
      <c r="A47" t="s">
        <v>12686</v>
      </c>
      <c r="B47" t="s">
        <v>12681</v>
      </c>
      <c r="C47" t="s">
        <v>12680</v>
      </c>
      <c r="D47" t="s">
        <v>12753</v>
      </c>
      <c r="E47" t="s">
        <v>12697</v>
      </c>
      <c r="F47" t="s">
        <v>12722</v>
      </c>
    </row>
    <row r="48" spans="1:6">
      <c r="A48" t="s">
        <v>12687</v>
      </c>
      <c r="B48" t="s">
        <v>12707</v>
      </c>
      <c r="C48" t="s">
        <v>12702</v>
      </c>
      <c r="D48" t="s">
        <v>12768</v>
      </c>
      <c r="E48" t="s">
        <v>12770</v>
      </c>
      <c r="F48" t="s">
        <v>12723</v>
      </c>
    </row>
    <row r="49" spans="1:6">
      <c r="A49" t="s">
        <v>12693</v>
      </c>
      <c r="B49" t="s">
        <v>12729</v>
      </c>
      <c r="C49" t="s">
        <v>12703</v>
      </c>
      <c r="D49" t="s">
        <v>12770</v>
      </c>
      <c r="E49" t="s">
        <v>12703</v>
      </c>
      <c r="F49" t="s">
        <v>12724</v>
      </c>
    </row>
    <row r="50" spans="1:6">
      <c r="A50" t="s">
        <v>12684</v>
      </c>
      <c r="B50" t="s">
        <v>12692</v>
      </c>
      <c r="C50" t="s">
        <v>12724</v>
      </c>
      <c r="D50" t="s">
        <v>12724</v>
      </c>
      <c r="E50" t="s">
        <v>12773</v>
      </c>
      <c r="F50" t="s">
        <v>12725</v>
      </c>
    </row>
    <row r="51" spans="1:6">
      <c r="A51" t="s">
        <v>12717</v>
      </c>
      <c r="B51" t="s">
        <v>12722</v>
      </c>
      <c r="C51" t="s">
        <v>12799</v>
      </c>
      <c r="D51" t="s">
        <v>12773</v>
      </c>
      <c r="E51" t="s">
        <v>12801</v>
      </c>
      <c r="F51" t="s">
        <v>12726</v>
      </c>
    </row>
    <row r="52" spans="1:6">
      <c r="A52" t="s">
        <v>12694</v>
      </c>
      <c r="B52" t="s">
        <v>12750</v>
      </c>
      <c r="C52" t="s">
        <v>12834</v>
      </c>
      <c r="D52" t="s">
        <v>12736</v>
      </c>
      <c r="E52" t="s">
        <v>12711</v>
      </c>
      <c r="F52" t="s">
        <v>12727</v>
      </c>
    </row>
    <row r="53" spans="1:6">
      <c r="A53" t="s">
        <v>12704</v>
      </c>
      <c r="B53" t="s">
        <v>12764</v>
      </c>
      <c r="C53" t="s">
        <v>12715</v>
      </c>
      <c r="D53" t="s">
        <v>12800</v>
      </c>
      <c r="E53" t="s">
        <v>12777</v>
      </c>
      <c r="F53" t="s">
        <v>12728</v>
      </c>
    </row>
    <row r="54" spans="1:6">
      <c r="A54" t="s">
        <v>12705</v>
      </c>
      <c r="B54" t="s">
        <v>12732</v>
      </c>
      <c r="C54" t="s">
        <v>12835</v>
      </c>
      <c r="D54" t="s">
        <v>12828</v>
      </c>
      <c r="E54" t="s">
        <v>12712</v>
      </c>
      <c r="F54" t="s">
        <v>12729</v>
      </c>
    </row>
    <row r="55" spans="1:6">
      <c r="A55" t="s">
        <v>12706</v>
      </c>
      <c r="B55" t="s">
        <v>12723</v>
      </c>
      <c r="C55" t="s">
        <v>12711</v>
      </c>
      <c r="D55" t="s">
        <v>12830</v>
      </c>
      <c r="E55" t="s">
        <v>12741</v>
      </c>
      <c r="F55" t="s">
        <v>12730</v>
      </c>
    </row>
    <row r="56" spans="1:6">
      <c r="A56" t="s">
        <v>12785</v>
      </c>
      <c r="B56" t="s">
        <v>12735</v>
      </c>
      <c r="C56" t="s">
        <v>12688</v>
      </c>
      <c r="D56" t="s">
        <v>12725</v>
      </c>
      <c r="E56" t="s">
        <v>12695</v>
      </c>
      <c r="F56" t="s">
        <v>12731</v>
      </c>
    </row>
    <row r="57" spans="1:6">
      <c r="A57" t="s">
        <v>12744</v>
      </c>
      <c r="B57" t="s">
        <v>12829</v>
      </c>
      <c r="C57" t="s">
        <v>12694</v>
      </c>
      <c r="D57" t="s">
        <v>12691</v>
      </c>
      <c r="E57" t="s">
        <v>12699</v>
      </c>
      <c r="F57" t="s">
        <v>12732</v>
      </c>
    </row>
    <row r="58" spans="1:6">
      <c r="A58" t="s">
        <v>12808</v>
      </c>
      <c r="B58" t="s">
        <v>12832</v>
      </c>
      <c r="C58" t="s">
        <v>12779</v>
      </c>
      <c r="D58" t="s">
        <v>12776</v>
      </c>
      <c r="E58" t="s">
        <v>12783</v>
      </c>
      <c r="F58" t="s">
        <v>12733</v>
      </c>
    </row>
    <row r="59" spans="1:6">
      <c r="A59" t="s">
        <v>12759</v>
      </c>
      <c r="B59" t="s">
        <v>12716</v>
      </c>
      <c r="C59" t="s">
        <v>12712</v>
      </c>
      <c r="D59" t="s">
        <v>12711</v>
      </c>
      <c r="E59" t="s">
        <v>12713</v>
      </c>
      <c r="F59" t="s">
        <v>12734</v>
      </c>
    </row>
    <row r="60" spans="1:6">
      <c r="A60" t="s">
        <v>12760</v>
      </c>
      <c r="B60" t="s">
        <v>12709</v>
      </c>
      <c r="C60" t="s">
        <v>12757</v>
      </c>
      <c r="D60" t="s">
        <v>12739</v>
      </c>
      <c r="E60" t="s">
        <v>12842</v>
      </c>
      <c r="F60" t="s">
        <v>12735</v>
      </c>
    </row>
    <row r="61" spans="1:6">
      <c r="A61" t="s">
        <v>12745</v>
      </c>
      <c r="B61" t="s">
        <v>12836</v>
      </c>
      <c r="C61" t="s">
        <v>12838</v>
      </c>
      <c r="D61" t="s">
        <v>12677</v>
      </c>
      <c r="E61" t="s">
        <v>12727</v>
      </c>
      <c r="F61" t="s">
        <v>12736</v>
      </c>
    </row>
    <row r="62" spans="1:6">
      <c r="A62" t="s">
        <v>12815</v>
      </c>
      <c r="B62" t="s">
        <v>12755</v>
      </c>
      <c r="C62" t="s">
        <v>12695</v>
      </c>
      <c r="D62" t="s">
        <v>12688</v>
      </c>
      <c r="E62" t="s">
        <v>12784</v>
      </c>
      <c r="F62" t="s">
        <v>12737</v>
      </c>
    </row>
    <row r="63" spans="1:6">
      <c r="A63" t="s">
        <v>12729</v>
      </c>
      <c r="B63" t="s">
        <v>12693</v>
      </c>
      <c r="C63" t="s">
        <v>12804</v>
      </c>
      <c r="D63" t="s">
        <v>12717</v>
      </c>
      <c r="E63" t="s">
        <v>12700</v>
      </c>
      <c r="F63" t="s">
        <v>12738</v>
      </c>
    </row>
    <row r="64" spans="1:6">
      <c r="A64" t="s">
        <v>12821</v>
      </c>
      <c r="B64" t="s">
        <v>12756</v>
      </c>
      <c r="C64" t="s">
        <v>12782</v>
      </c>
      <c r="D64" t="s">
        <v>12778</v>
      </c>
      <c r="E64" t="s">
        <v>12845</v>
      </c>
      <c r="F64" t="s">
        <v>12739</v>
      </c>
    </row>
    <row r="65" spans="1:6">
      <c r="A65" t="s">
        <v>12721</v>
      </c>
      <c r="B65" t="s">
        <v>12777</v>
      </c>
      <c r="C65" t="s">
        <v>12742</v>
      </c>
      <c r="D65" t="s">
        <v>12840</v>
      </c>
      <c r="E65" t="s">
        <v>12744</v>
      </c>
      <c r="F65" t="s">
        <v>12740</v>
      </c>
    </row>
    <row r="66" spans="1:6">
      <c r="A66" t="s">
        <v>12730</v>
      </c>
      <c r="B66" t="s">
        <v>12778</v>
      </c>
      <c r="C66" t="s">
        <v>12841</v>
      </c>
      <c r="D66" t="s">
        <v>12742</v>
      </c>
      <c r="E66" t="s">
        <v>12789</v>
      </c>
      <c r="F66" t="s">
        <v>12741</v>
      </c>
    </row>
    <row r="67" spans="1:6">
      <c r="A67" t="s">
        <v>12722</v>
      </c>
      <c r="B67" t="s">
        <v>12779</v>
      </c>
      <c r="C67" t="s">
        <v>12728</v>
      </c>
      <c r="D67" t="s">
        <v>12719</v>
      </c>
      <c r="E67" t="s">
        <v>12810</v>
      </c>
      <c r="F67" t="s">
        <v>12742</v>
      </c>
    </row>
    <row r="68" spans="1:6">
      <c r="A68" t="s">
        <v>12796</v>
      </c>
      <c r="B68" t="s">
        <v>12757</v>
      </c>
      <c r="C68" t="s">
        <v>12784</v>
      </c>
      <c r="D68" t="s">
        <v>12727</v>
      </c>
      <c r="E68" t="s">
        <v>12710</v>
      </c>
      <c r="F68" t="s">
        <v>12743</v>
      </c>
    </row>
    <row r="69" spans="1:6">
      <c r="A69" t="s">
        <v>12751</v>
      </c>
      <c r="B69" t="s">
        <v>12805</v>
      </c>
      <c r="C69" t="s">
        <v>12785</v>
      </c>
      <c r="D69" t="s">
        <v>12705</v>
      </c>
      <c r="E69" t="s">
        <v>12760</v>
      </c>
      <c r="F69" t="s">
        <v>12744</v>
      </c>
    </row>
    <row r="70" spans="1:6">
      <c r="A70" t="s">
        <v>12824</v>
      </c>
      <c r="B70" t="s">
        <v>12783</v>
      </c>
      <c r="C70" t="s">
        <v>12846</v>
      </c>
      <c r="D70" t="s">
        <v>12744</v>
      </c>
      <c r="E70" t="s">
        <v>12761</v>
      </c>
      <c r="F70" t="s">
        <v>12745</v>
      </c>
    </row>
    <row r="71" spans="1:6">
      <c r="A71" t="s">
        <v>12723</v>
      </c>
      <c r="B71" t="s">
        <v>12843</v>
      </c>
      <c r="C71" t="s">
        <v>12789</v>
      </c>
      <c r="D71" t="s">
        <v>12788</v>
      </c>
      <c r="E71" t="s">
        <v>12707</v>
      </c>
      <c r="F71" t="s">
        <v>12746</v>
      </c>
    </row>
    <row r="72" spans="1:6">
      <c r="A72" t="s">
        <v>12701</v>
      </c>
      <c r="B72" t="s">
        <v>12728</v>
      </c>
      <c r="C72" t="s">
        <v>12849</v>
      </c>
      <c r="D72" t="s">
        <v>12807</v>
      </c>
      <c r="E72" t="s">
        <v>12790</v>
      </c>
      <c r="F72" t="s">
        <v>12747</v>
      </c>
    </row>
    <row r="73" spans="1:6">
      <c r="A73" t="s">
        <v>12797</v>
      </c>
      <c r="B73" t="s">
        <v>12706</v>
      </c>
      <c r="C73" t="s">
        <v>12710</v>
      </c>
      <c r="D73" t="s">
        <v>12747</v>
      </c>
      <c r="E73" t="s">
        <v>12813</v>
      </c>
      <c r="F73" t="s">
        <v>12748</v>
      </c>
    </row>
    <row r="74" spans="1:6">
      <c r="A74" t="s">
        <v>12680</v>
      </c>
      <c r="B74" t="s">
        <v>12700</v>
      </c>
      <c r="C74" t="s">
        <v>12850</v>
      </c>
      <c r="D74" t="s">
        <v>12855</v>
      </c>
      <c r="E74" t="s">
        <v>12714</v>
      </c>
      <c r="F74" t="s">
        <v>12749</v>
      </c>
    </row>
    <row r="75" spans="1:6">
      <c r="A75" t="s">
        <v>12768</v>
      </c>
      <c r="B75" t="s">
        <v>12689</v>
      </c>
      <c r="C75" t="s">
        <v>12761</v>
      </c>
      <c r="D75" t="s">
        <v>12856</v>
      </c>
      <c r="E75" t="s">
        <v>12851</v>
      </c>
      <c r="F75" t="s">
        <v>12750</v>
      </c>
    </row>
    <row r="76" spans="1:6">
      <c r="A76" t="s">
        <v>12770</v>
      </c>
      <c r="B76" t="s">
        <v>12787</v>
      </c>
      <c r="C76" t="s">
        <v>12746</v>
      </c>
      <c r="D76" t="s">
        <v>12793</v>
      </c>
      <c r="E76" t="s">
        <v>12762</v>
      </c>
      <c r="F76" t="s">
        <v>12751</v>
      </c>
    </row>
    <row r="77" spans="1:6">
      <c r="A77" t="s">
        <v>12724</v>
      </c>
      <c r="B77" t="s">
        <v>12744</v>
      </c>
      <c r="C77" t="s">
        <v>12854</v>
      </c>
      <c r="D77" t="s">
        <v>12823</v>
      </c>
      <c r="E77" t="s">
        <v>12817</v>
      </c>
      <c r="F77" t="s">
        <v>12752</v>
      </c>
    </row>
    <row r="78" spans="1:6">
      <c r="A78" t="s">
        <v>12773</v>
      </c>
      <c r="B78" t="s">
        <v>12788</v>
      </c>
      <c r="C78" t="s">
        <v>12730</v>
      </c>
      <c r="D78" t="s">
        <v>12763</v>
      </c>
      <c r="E78" t="s">
        <v>12791</v>
      </c>
      <c r="F78" t="s">
        <v>12753</v>
      </c>
    </row>
    <row r="79" spans="1:6">
      <c r="A79" t="s">
        <v>12799</v>
      </c>
      <c r="B79" t="s">
        <v>12760</v>
      </c>
      <c r="C79" t="s">
        <v>12823</v>
      </c>
      <c r="D79" t="s">
        <v>12748</v>
      </c>
      <c r="E79" t="s">
        <v>12721</v>
      </c>
      <c r="F79" t="s">
        <v>12754</v>
      </c>
    </row>
    <row r="80" spans="1:6">
      <c r="A80" t="s">
        <v>12827</v>
      </c>
      <c r="B80" t="s">
        <v>12761</v>
      </c>
      <c r="C80" t="s">
        <v>12763</v>
      </c>
      <c r="D80" t="s">
        <v>12749</v>
      </c>
      <c r="E80" t="s">
        <v>12730</v>
      </c>
      <c r="F80" t="s">
        <v>12755</v>
      </c>
    </row>
    <row r="81" spans="1:6">
      <c r="A81" t="s">
        <v>12800</v>
      </c>
      <c r="B81" t="s">
        <v>12812</v>
      </c>
      <c r="C81" t="s">
        <v>12748</v>
      </c>
      <c r="D81" t="s">
        <v>12750</v>
      </c>
      <c r="E81" t="s">
        <v>12763</v>
      </c>
      <c r="F81" t="s">
        <v>12756</v>
      </c>
    </row>
    <row r="82" spans="1:6">
      <c r="A82" t="s">
        <v>12831</v>
      </c>
      <c r="B82" t="s">
        <v>12813</v>
      </c>
      <c r="C82" t="s">
        <v>12750</v>
      </c>
      <c r="D82" t="s">
        <v>12764</v>
      </c>
      <c r="E82" t="s">
        <v>12749</v>
      </c>
      <c r="F82" t="s">
        <v>12757</v>
      </c>
    </row>
    <row r="83" spans="1:6">
      <c r="A83" t="s">
        <v>12833</v>
      </c>
      <c r="B83" t="s">
        <v>12682</v>
      </c>
      <c r="C83" t="s">
        <v>12764</v>
      </c>
      <c r="D83" t="s">
        <v>12765</v>
      </c>
      <c r="E83" t="s">
        <v>12708</v>
      </c>
      <c r="F83" t="s">
        <v>12758</v>
      </c>
    </row>
    <row r="84" spans="1:6">
      <c r="A84" t="s">
        <v>12709</v>
      </c>
      <c r="B84" t="s">
        <v>12814</v>
      </c>
      <c r="C84" t="s">
        <v>12765</v>
      </c>
      <c r="D84" t="s">
        <v>12731</v>
      </c>
      <c r="E84" t="s">
        <v>12794</v>
      </c>
      <c r="F84" t="s">
        <v>12759</v>
      </c>
    </row>
    <row r="85" spans="1:6">
      <c r="A85" t="s">
        <v>12801</v>
      </c>
      <c r="B85" t="s">
        <v>12852</v>
      </c>
      <c r="C85" t="s">
        <v>12796</v>
      </c>
      <c r="D85" t="s">
        <v>12751</v>
      </c>
      <c r="E85" t="s">
        <v>12722</v>
      </c>
      <c r="F85" t="s">
        <v>12760</v>
      </c>
    </row>
    <row r="86" spans="1:6">
      <c r="A86" t="s">
        <v>12726</v>
      </c>
      <c r="B86" t="s">
        <v>12816</v>
      </c>
      <c r="C86" t="s">
        <v>12731</v>
      </c>
      <c r="D86" t="s">
        <v>12824</v>
      </c>
      <c r="E86" t="s">
        <v>12795</v>
      </c>
      <c r="F86" t="s">
        <v>12761</v>
      </c>
    </row>
    <row r="87" spans="1:6">
      <c r="A87" t="s">
        <v>12691</v>
      </c>
      <c r="B87" t="s">
        <v>12720</v>
      </c>
      <c r="C87" t="s">
        <v>12751</v>
      </c>
      <c r="D87" t="s">
        <v>12732</v>
      </c>
      <c r="E87" t="s">
        <v>12750</v>
      </c>
      <c r="F87" t="s">
        <v>12762</v>
      </c>
    </row>
    <row r="88" spans="1:6">
      <c r="A88" t="s">
        <v>12837</v>
      </c>
      <c r="B88" t="s">
        <v>12721</v>
      </c>
      <c r="C88" t="s">
        <v>12824</v>
      </c>
      <c r="D88" t="s">
        <v>12825</v>
      </c>
      <c r="E88" t="s">
        <v>12764</v>
      </c>
      <c r="F88" t="s">
        <v>12763</v>
      </c>
    </row>
    <row r="89" spans="1:6">
      <c r="A89" t="s">
        <v>12739</v>
      </c>
      <c r="B89" t="s">
        <v>12696</v>
      </c>
      <c r="C89" t="s">
        <v>12825</v>
      </c>
      <c r="D89" t="s">
        <v>12826</v>
      </c>
      <c r="E89" t="s">
        <v>12765</v>
      </c>
      <c r="F89" t="s">
        <v>12764</v>
      </c>
    </row>
    <row r="90" spans="1:6">
      <c r="A90" t="s">
        <v>12756</v>
      </c>
      <c r="B90" t="s">
        <v>12823</v>
      </c>
      <c r="C90" t="s">
        <v>12826</v>
      </c>
      <c r="D90" t="s">
        <v>12733</v>
      </c>
      <c r="E90" t="s">
        <v>12796</v>
      </c>
      <c r="F90" t="s">
        <v>12765</v>
      </c>
    </row>
    <row r="91" spans="1:6">
      <c r="A91" t="s">
        <v>12777</v>
      </c>
      <c r="B91" t="s">
        <v>12763</v>
      </c>
      <c r="C91" t="s">
        <v>12766</v>
      </c>
      <c r="D91" t="s">
        <v>12723</v>
      </c>
      <c r="E91" t="s">
        <v>12731</v>
      </c>
      <c r="F91" t="s">
        <v>12766</v>
      </c>
    </row>
    <row r="92" spans="1:6">
      <c r="A92" t="s">
        <v>12778</v>
      </c>
      <c r="B92" t="s">
        <v>12749</v>
      </c>
      <c r="C92" t="s">
        <v>12733</v>
      </c>
      <c r="D92" t="s">
        <v>12701</v>
      </c>
      <c r="E92" t="s">
        <v>12824</v>
      </c>
      <c r="F92" t="s">
        <v>12767</v>
      </c>
    </row>
    <row r="93" spans="1:6">
      <c r="A93" t="s">
        <v>12779</v>
      </c>
      <c r="B93" t="s">
        <v>12794</v>
      </c>
      <c r="C93" t="s">
        <v>12723</v>
      </c>
      <c r="D93" t="s">
        <v>12767</v>
      </c>
      <c r="E93" t="s">
        <v>12732</v>
      </c>
      <c r="F93" t="s">
        <v>12768</v>
      </c>
    </row>
    <row r="94" spans="1:6">
      <c r="A94" t="s">
        <v>12712</v>
      </c>
      <c r="B94" t="s">
        <v>12795</v>
      </c>
      <c r="C94" t="s">
        <v>12701</v>
      </c>
      <c r="D94" t="s">
        <v>12769</v>
      </c>
      <c r="E94" t="s">
        <v>12766</v>
      </c>
      <c r="F94" t="s">
        <v>12769</v>
      </c>
    </row>
    <row r="95" spans="1:6">
      <c r="A95" t="s">
        <v>12740</v>
      </c>
      <c r="B95" t="s">
        <v>12796</v>
      </c>
      <c r="C95" t="s">
        <v>12797</v>
      </c>
      <c r="D95" t="s">
        <v>12703</v>
      </c>
      <c r="E95" t="s">
        <v>12797</v>
      </c>
      <c r="F95" t="s">
        <v>12770</v>
      </c>
    </row>
    <row r="96" spans="1:6">
      <c r="A96" t="s">
        <v>12781</v>
      </c>
      <c r="B96" t="s">
        <v>12731</v>
      </c>
      <c r="C96" t="s">
        <v>12767</v>
      </c>
      <c r="D96" t="s">
        <v>12734</v>
      </c>
      <c r="E96" t="s">
        <v>12767</v>
      </c>
      <c r="F96" t="s">
        <v>12771</v>
      </c>
    </row>
    <row r="97" spans="1:6">
      <c r="A97" t="s">
        <v>12804</v>
      </c>
      <c r="B97" t="s">
        <v>12824</v>
      </c>
      <c r="C97" t="s">
        <v>12752</v>
      </c>
      <c r="D97" t="s">
        <v>12771</v>
      </c>
      <c r="E97" t="s">
        <v>12752</v>
      </c>
      <c r="F97" t="s">
        <v>12772</v>
      </c>
    </row>
    <row r="98" spans="1:6">
      <c r="A98" t="s">
        <v>12839</v>
      </c>
      <c r="B98" t="s">
        <v>12825</v>
      </c>
      <c r="C98" t="s">
        <v>12753</v>
      </c>
      <c r="D98" t="s">
        <v>12772</v>
      </c>
      <c r="E98" t="s">
        <v>12753</v>
      </c>
      <c r="F98" t="s">
        <v>12773</v>
      </c>
    </row>
    <row r="99" spans="1:6">
      <c r="A99" t="s">
        <v>12742</v>
      </c>
      <c r="B99" t="s">
        <v>12826</v>
      </c>
      <c r="C99" t="s">
        <v>12768</v>
      </c>
      <c r="D99" t="s">
        <v>12799</v>
      </c>
      <c r="E99" t="s">
        <v>12769</v>
      </c>
      <c r="F99" t="s">
        <v>12774</v>
      </c>
    </row>
    <row r="100" spans="1:6">
      <c r="A100" t="s">
        <v>12805</v>
      </c>
      <c r="B100" t="s">
        <v>12797</v>
      </c>
      <c r="C100" t="s">
        <v>12769</v>
      </c>
      <c r="D100" t="s">
        <v>12827</v>
      </c>
      <c r="E100" t="s">
        <v>12798</v>
      </c>
      <c r="F100" t="s">
        <v>12775</v>
      </c>
    </row>
    <row r="101" spans="1:6">
      <c r="A101" t="s">
        <v>12783</v>
      </c>
      <c r="B101" t="s">
        <v>12767</v>
      </c>
      <c r="C101" t="s">
        <v>12770</v>
      </c>
      <c r="D101" t="s">
        <v>12829</v>
      </c>
      <c r="E101" t="s">
        <v>12734</v>
      </c>
      <c r="F101" t="s">
        <v>12776</v>
      </c>
    </row>
    <row r="102" spans="1:6">
      <c r="A102" t="s">
        <v>12727</v>
      </c>
      <c r="B102" t="s">
        <v>12768</v>
      </c>
      <c r="C102" t="s">
        <v>12798</v>
      </c>
      <c r="D102" t="s">
        <v>12754</v>
      </c>
      <c r="E102" t="s">
        <v>12724</v>
      </c>
      <c r="F102" t="s">
        <v>12777</v>
      </c>
    </row>
    <row r="103" spans="1:6">
      <c r="A103" t="s">
        <v>12844</v>
      </c>
      <c r="B103" t="s">
        <v>12769</v>
      </c>
      <c r="C103" t="s">
        <v>12734</v>
      </c>
      <c r="D103" t="s">
        <v>12774</v>
      </c>
      <c r="E103" t="s">
        <v>12735</v>
      </c>
      <c r="F103" t="s">
        <v>12778</v>
      </c>
    </row>
    <row r="104" spans="1:6">
      <c r="A104" t="s">
        <v>12784</v>
      </c>
      <c r="B104" t="s">
        <v>12697</v>
      </c>
      <c r="C104" t="s">
        <v>12735</v>
      </c>
      <c r="D104" t="s">
        <v>12831</v>
      </c>
      <c r="E104" t="s">
        <v>12771</v>
      </c>
      <c r="F104" t="s">
        <v>12779</v>
      </c>
    </row>
    <row r="105" spans="1:6">
      <c r="A105" t="s">
        <v>12788</v>
      </c>
      <c r="B105" t="s">
        <v>12770</v>
      </c>
      <c r="C105" t="s">
        <v>12771</v>
      </c>
      <c r="D105" t="s">
        <v>12775</v>
      </c>
      <c r="E105" t="s">
        <v>12772</v>
      </c>
      <c r="F105" t="s">
        <v>12780</v>
      </c>
    </row>
    <row r="106" spans="1:6">
      <c r="A106" t="s">
        <v>12807</v>
      </c>
      <c r="B106" t="s">
        <v>12798</v>
      </c>
      <c r="C106" t="s">
        <v>12772</v>
      </c>
      <c r="D106" t="s">
        <v>12832</v>
      </c>
      <c r="E106" t="s">
        <v>12799</v>
      </c>
      <c r="F106" t="s">
        <v>12781</v>
      </c>
    </row>
    <row r="107" spans="1:6">
      <c r="A107" t="s">
        <v>12847</v>
      </c>
      <c r="B107" t="s">
        <v>12771</v>
      </c>
      <c r="C107" t="s">
        <v>12773</v>
      </c>
      <c r="D107" t="s">
        <v>12833</v>
      </c>
      <c r="E107" t="s">
        <v>12827</v>
      </c>
      <c r="F107" t="s">
        <v>12782</v>
      </c>
    </row>
    <row r="108" spans="1:6">
      <c r="A108" t="s">
        <v>12789</v>
      </c>
      <c r="B108" t="s">
        <v>12772</v>
      </c>
      <c r="C108" t="s">
        <v>12827</v>
      </c>
      <c r="D108" t="s">
        <v>12834</v>
      </c>
      <c r="E108" t="s">
        <v>12736</v>
      </c>
      <c r="F108" t="s">
        <v>12783</v>
      </c>
    </row>
    <row r="109" spans="1:6">
      <c r="A109" t="s">
        <v>12848</v>
      </c>
      <c r="B109" t="s">
        <v>12773</v>
      </c>
      <c r="C109" t="s">
        <v>12736</v>
      </c>
      <c r="D109" t="s">
        <v>12715</v>
      </c>
      <c r="E109" t="s">
        <v>12737</v>
      </c>
      <c r="F109" t="s">
        <v>12784</v>
      </c>
    </row>
    <row r="110" spans="1:6">
      <c r="A110" t="s">
        <v>12810</v>
      </c>
      <c r="B110" t="s">
        <v>12799</v>
      </c>
      <c r="C110" t="s">
        <v>12737</v>
      </c>
      <c r="D110" t="s">
        <v>12716</v>
      </c>
      <c r="E110" t="s">
        <v>12800</v>
      </c>
      <c r="F110" t="s">
        <v>12785</v>
      </c>
    </row>
    <row r="111" spans="1:6">
      <c r="A111" t="s">
        <v>12761</v>
      </c>
      <c r="B111" t="s">
        <v>12827</v>
      </c>
      <c r="C111" t="s">
        <v>12800</v>
      </c>
      <c r="D111" t="s">
        <v>12709</v>
      </c>
      <c r="E111" t="s">
        <v>12828</v>
      </c>
      <c r="F111" t="s">
        <v>12786</v>
      </c>
    </row>
    <row r="112" spans="1:6">
      <c r="A112" t="s">
        <v>12812</v>
      </c>
      <c r="B112" t="s">
        <v>12736</v>
      </c>
      <c r="C112" t="s">
        <v>12828</v>
      </c>
      <c r="D112" t="s">
        <v>12801</v>
      </c>
      <c r="E112" t="s">
        <v>12829</v>
      </c>
      <c r="F112" t="s">
        <v>12787</v>
      </c>
    </row>
    <row r="113" spans="1:6">
      <c r="A113" t="s">
        <v>12814</v>
      </c>
      <c r="B113" t="s">
        <v>12737</v>
      </c>
      <c r="C113" t="s">
        <v>12829</v>
      </c>
      <c r="D113" t="s">
        <v>12738</v>
      </c>
      <c r="E113" t="s">
        <v>12830</v>
      </c>
      <c r="F113" t="s">
        <v>12788</v>
      </c>
    </row>
    <row r="114" spans="1:6">
      <c r="A114" t="s">
        <v>12816</v>
      </c>
      <c r="B114" t="s">
        <v>12800</v>
      </c>
      <c r="C114" t="s">
        <v>12754</v>
      </c>
      <c r="D114" t="s">
        <v>12835</v>
      </c>
      <c r="E114" t="s">
        <v>12774</v>
      </c>
      <c r="F114" t="s">
        <v>12789</v>
      </c>
    </row>
    <row r="115" spans="1:6">
      <c r="A115" t="s">
        <v>12853</v>
      </c>
      <c r="B115" t="s">
        <v>12828</v>
      </c>
      <c r="C115" t="s">
        <v>12830</v>
      </c>
      <c r="D115" t="s">
        <v>12836</v>
      </c>
      <c r="E115" t="s">
        <v>12831</v>
      </c>
      <c r="F115" t="s">
        <v>12790</v>
      </c>
    </row>
    <row r="116" spans="1:6">
      <c r="A116" t="s">
        <v>12817</v>
      </c>
      <c r="B116" t="s">
        <v>12754</v>
      </c>
      <c r="C116" t="s">
        <v>12774</v>
      </c>
      <c r="D116" t="s">
        <v>12837</v>
      </c>
      <c r="E116" t="s">
        <v>12775</v>
      </c>
      <c r="F116" t="s">
        <v>12791</v>
      </c>
    </row>
    <row r="117" spans="1:6">
      <c r="A117" t="s">
        <v>12792</v>
      </c>
      <c r="B117" t="s">
        <v>12830</v>
      </c>
      <c r="C117" t="s">
        <v>12831</v>
      </c>
      <c r="D117" t="s">
        <v>12698</v>
      </c>
      <c r="E117" t="s">
        <v>12832</v>
      </c>
      <c r="F117" t="s">
        <v>12792</v>
      </c>
    </row>
    <row r="118" spans="1:6">
      <c r="A118" t="s">
        <v>12823</v>
      </c>
      <c r="B118" t="s">
        <v>12774</v>
      </c>
      <c r="C118" t="s">
        <v>12775</v>
      </c>
      <c r="D118" t="s">
        <v>12755</v>
      </c>
      <c r="E118" t="s">
        <v>12833</v>
      </c>
      <c r="F118" t="s">
        <v>12793</v>
      </c>
    </row>
    <row r="119" spans="1:6">
      <c r="A119" t="s">
        <v>12748</v>
      </c>
      <c r="B119" t="s">
        <v>12831</v>
      </c>
      <c r="C119" t="s">
        <v>12832</v>
      </c>
      <c r="D119" t="s">
        <v>12802</v>
      </c>
      <c r="E119" t="s">
        <v>12834</v>
      </c>
      <c r="F119" t="s">
        <v>12794</v>
      </c>
    </row>
    <row r="120" spans="1:6">
      <c r="A120" t="s">
        <v>12749</v>
      </c>
      <c r="B120" t="s">
        <v>12775</v>
      </c>
      <c r="C120" t="s">
        <v>12833</v>
      </c>
      <c r="D120" t="s">
        <v>12693</v>
      </c>
      <c r="E120" t="s">
        <v>12715</v>
      </c>
      <c r="F120" t="s">
        <v>12795</v>
      </c>
    </row>
    <row r="121" spans="1:6">
      <c r="A121" t="s">
        <v>12794</v>
      </c>
      <c r="B121" t="s">
        <v>12833</v>
      </c>
      <c r="C121" t="s">
        <v>12725</v>
      </c>
      <c r="D121" t="s">
        <v>12756</v>
      </c>
      <c r="E121" t="s">
        <v>12725</v>
      </c>
      <c r="F121" t="s">
        <v>12796</v>
      </c>
    </row>
    <row r="122" spans="1:6">
      <c r="A122" t="s">
        <v>12795</v>
      </c>
      <c r="B122" t="s">
        <v>12834</v>
      </c>
      <c r="C122" t="s">
        <v>12801</v>
      </c>
      <c r="D122" t="s">
        <v>12777</v>
      </c>
      <c r="E122" t="s">
        <v>12716</v>
      </c>
      <c r="F122" t="s">
        <v>12797</v>
      </c>
    </row>
    <row r="123" spans="1:6">
      <c r="A123" t="s">
        <v>12765</v>
      </c>
      <c r="B123" t="s">
        <v>12725</v>
      </c>
      <c r="C123" t="s">
        <v>12738</v>
      </c>
      <c r="D123" t="s">
        <v>12779</v>
      </c>
      <c r="E123" t="s">
        <v>12726</v>
      </c>
      <c r="F123" t="s">
        <v>12798</v>
      </c>
    </row>
    <row r="124" spans="1:6">
      <c r="A124" t="s">
        <v>12825</v>
      </c>
      <c r="B124" t="s">
        <v>12686</v>
      </c>
      <c r="C124" t="s">
        <v>12836</v>
      </c>
      <c r="D124" t="s">
        <v>12803</v>
      </c>
      <c r="E124" t="s">
        <v>12835</v>
      </c>
      <c r="F124" t="s">
        <v>12799</v>
      </c>
    </row>
    <row r="125" spans="1:6">
      <c r="A125" t="s">
        <v>12826</v>
      </c>
      <c r="B125" t="s">
        <v>12801</v>
      </c>
      <c r="C125" t="s">
        <v>12837</v>
      </c>
      <c r="D125" t="s">
        <v>12740</v>
      </c>
      <c r="E125" t="s">
        <v>12691</v>
      </c>
      <c r="F125" t="s">
        <v>12800</v>
      </c>
    </row>
    <row r="126" spans="1:6">
      <c r="A126" t="s">
        <v>12766</v>
      </c>
      <c r="B126" t="s">
        <v>12726</v>
      </c>
      <c r="C126" t="s">
        <v>12755</v>
      </c>
      <c r="D126" t="s">
        <v>12741</v>
      </c>
      <c r="E126" t="s">
        <v>12836</v>
      </c>
      <c r="F126" t="s">
        <v>12801</v>
      </c>
    </row>
    <row r="127" spans="1:6">
      <c r="A127" t="s">
        <v>12752</v>
      </c>
      <c r="B127" t="s">
        <v>12738</v>
      </c>
      <c r="C127" t="s">
        <v>12739</v>
      </c>
      <c r="D127" t="s">
        <v>12780</v>
      </c>
      <c r="E127" t="s">
        <v>12837</v>
      </c>
      <c r="F127" t="s">
        <v>12802</v>
      </c>
    </row>
    <row r="128" spans="1:6">
      <c r="A128" t="s">
        <v>12753</v>
      </c>
      <c r="B128" t="s">
        <v>12835</v>
      </c>
      <c r="C128" t="s">
        <v>12756</v>
      </c>
      <c r="D128" t="s">
        <v>12838</v>
      </c>
      <c r="E128" t="s">
        <v>12698</v>
      </c>
      <c r="F128" t="s">
        <v>12803</v>
      </c>
    </row>
    <row r="129" spans="1:6">
      <c r="A129" t="s">
        <v>12798</v>
      </c>
      <c r="B129" t="s">
        <v>12837</v>
      </c>
      <c r="C129" t="s">
        <v>12684</v>
      </c>
      <c r="D129" t="s">
        <v>12781</v>
      </c>
      <c r="E129" t="s">
        <v>12776</v>
      </c>
      <c r="F129" t="s">
        <v>12804</v>
      </c>
    </row>
    <row r="130" spans="1:6">
      <c r="A130" t="s">
        <v>12828</v>
      </c>
      <c r="B130" t="s">
        <v>12698</v>
      </c>
      <c r="C130" t="s">
        <v>12777</v>
      </c>
      <c r="D130" t="s">
        <v>12804</v>
      </c>
      <c r="E130" t="s">
        <v>12802</v>
      </c>
      <c r="F130" t="s">
        <v>12805</v>
      </c>
    </row>
    <row r="131" spans="1:6">
      <c r="A131" t="s">
        <v>12829</v>
      </c>
      <c r="B131" t="s">
        <v>12776</v>
      </c>
      <c r="C131" t="s">
        <v>12778</v>
      </c>
      <c r="D131" t="s">
        <v>12782</v>
      </c>
      <c r="E131" t="s">
        <v>12739</v>
      </c>
      <c r="F131" t="s">
        <v>12806</v>
      </c>
    </row>
    <row r="132" spans="1:6">
      <c r="A132" t="s">
        <v>12754</v>
      </c>
      <c r="B132" t="s">
        <v>12802</v>
      </c>
      <c r="C132" t="s">
        <v>12718</v>
      </c>
      <c r="D132" t="s">
        <v>12699</v>
      </c>
      <c r="E132" t="s">
        <v>12778</v>
      </c>
      <c r="F132" t="s">
        <v>12807</v>
      </c>
    </row>
    <row r="133" spans="1:6">
      <c r="A133" t="s">
        <v>12830</v>
      </c>
      <c r="B133" t="s">
        <v>12687</v>
      </c>
      <c r="C133" t="s">
        <v>12803</v>
      </c>
      <c r="D133" t="s">
        <v>12839</v>
      </c>
      <c r="E133" t="s">
        <v>12779</v>
      </c>
      <c r="F133" t="s">
        <v>12808</v>
      </c>
    </row>
    <row r="134" spans="1:6">
      <c r="A134" t="s">
        <v>12832</v>
      </c>
      <c r="B134" t="s">
        <v>12717</v>
      </c>
      <c r="C134" t="s">
        <v>12740</v>
      </c>
      <c r="D134" t="s">
        <v>12685</v>
      </c>
      <c r="E134" t="s">
        <v>12718</v>
      </c>
      <c r="F134" t="s">
        <v>12809</v>
      </c>
    </row>
    <row r="135" spans="1:6">
      <c r="A135" t="s">
        <v>12834</v>
      </c>
      <c r="B135" t="s">
        <v>12838</v>
      </c>
      <c r="C135" t="s">
        <v>12780</v>
      </c>
      <c r="D135" t="s">
        <v>12758</v>
      </c>
      <c r="E135" t="s">
        <v>12803</v>
      </c>
      <c r="F135" t="s">
        <v>12810</v>
      </c>
    </row>
    <row r="136" spans="1:6">
      <c r="A136" t="s">
        <v>12715</v>
      </c>
      <c r="B136" t="s">
        <v>12781</v>
      </c>
      <c r="C136" t="s">
        <v>12781</v>
      </c>
      <c r="D136" t="s">
        <v>12805</v>
      </c>
      <c r="E136" t="s">
        <v>12757</v>
      </c>
      <c r="F136" t="s">
        <v>12811</v>
      </c>
    </row>
    <row r="137" spans="1:6">
      <c r="A137" t="s">
        <v>12835</v>
      </c>
      <c r="B137" t="s">
        <v>12804</v>
      </c>
      <c r="C137" t="s">
        <v>12839</v>
      </c>
      <c r="D137" t="s">
        <v>12783</v>
      </c>
      <c r="E137" t="s">
        <v>12780</v>
      </c>
      <c r="F137" t="s">
        <v>12812</v>
      </c>
    </row>
    <row r="138" spans="1:6">
      <c r="A138" t="s">
        <v>12836</v>
      </c>
      <c r="B138" t="s">
        <v>12839</v>
      </c>
      <c r="C138" t="s">
        <v>12840</v>
      </c>
      <c r="D138" t="s">
        <v>12841</v>
      </c>
      <c r="E138" t="s">
        <v>12838</v>
      </c>
      <c r="F138" t="s">
        <v>12813</v>
      </c>
    </row>
    <row r="139" spans="1:6">
      <c r="A139" t="s">
        <v>12755</v>
      </c>
      <c r="B139" t="s">
        <v>12758</v>
      </c>
      <c r="C139" t="s">
        <v>12805</v>
      </c>
      <c r="D139" t="s">
        <v>12842</v>
      </c>
      <c r="E139" t="s">
        <v>12804</v>
      </c>
      <c r="F139" t="s">
        <v>12814</v>
      </c>
    </row>
    <row r="140" spans="1:6">
      <c r="A140" t="s">
        <v>12776</v>
      </c>
      <c r="B140" t="s">
        <v>12840</v>
      </c>
      <c r="C140" t="s">
        <v>12783</v>
      </c>
      <c r="D140" t="s">
        <v>12743</v>
      </c>
      <c r="E140" t="s">
        <v>12782</v>
      </c>
      <c r="F140" t="s">
        <v>12815</v>
      </c>
    </row>
    <row r="141" spans="1:6">
      <c r="A141" t="s">
        <v>12802</v>
      </c>
      <c r="B141" t="s">
        <v>12742</v>
      </c>
      <c r="C141" t="s">
        <v>12713</v>
      </c>
      <c r="D141" t="s">
        <v>12704</v>
      </c>
      <c r="E141" t="s">
        <v>12839</v>
      </c>
      <c r="F141" t="s">
        <v>12816</v>
      </c>
    </row>
    <row r="142" spans="1:6">
      <c r="A142" t="s">
        <v>12718</v>
      </c>
      <c r="B142" t="s">
        <v>12841</v>
      </c>
      <c r="C142" t="s">
        <v>12842</v>
      </c>
      <c r="D142" t="s">
        <v>12843</v>
      </c>
      <c r="E142" t="s">
        <v>12758</v>
      </c>
      <c r="F142" t="s">
        <v>12817</v>
      </c>
    </row>
    <row r="143" spans="1:6">
      <c r="A143" t="s">
        <v>12803</v>
      </c>
      <c r="B143" t="s">
        <v>12842</v>
      </c>
      <c r="C143" t="s">
        <v>12719</v>
      </c>
      <c r="D143" t="s">
        <v>12844</v>
      </c>
      <c r="E143" t="s">
        <v>12840</v>
      </c>
      <c r="F143" t="s">
        <v>12818</v>
      </c>
    </row>
    <row r="144" spans="1:6">
      <c r="A144" t="s">
        <v>12757</v>
      </c>
      <c r="B144" t="s">
        <v>12844</v>
      </c>
      <c r="C144" t="s">
        <v>12743</v>
      </c>
      <c r="D144" t="s">
        <v>12784</v>
      </c>
      <c r="E144" t="s">
        <v>12805</v>
      </c>
      <c r="F144" t="s">
        <v>12819</v>
      </c>
    </row>
    <row r="145" spans="1:6">
      <c r="A145" t="s">
        <v>12741</v>
      </c>
      <c r="B145" t="s">
        <v>12784</v>
      </c>
      <c r="C145" t="s">
        <v>12727</v>
      </c>
      <c r="D145" t="s">
        <v>12700</v>
      </c>
      <c r="E145" t="s">
        <v>12841</v>
      </c>
      <c r="F145" t="s">
        <v>12820</v>
      </c>
    </row>
    <row r="146" spans="1:6">
      <c r="A146" t="s">
        <v>12780</v>
      </c>
      <c r="B146" t="s">
        <v>12785</v>
      </c>
      <c r="C146" t="s">
        <v>12705</v>
      </c>
      <c r="D146" t="s">
        <v>12785</v>
      </c>
      <c r="E146" t="s">
        <v>12843</v>
      </c>
      <c r="F146" t="s">
        <v>12821</v>
      </c>
    </row>
    <row r="147" spans="1:6">
      <c r="A147" t="s">
        <v>12838</v>
      </c>
      <c r="B147" t="s">
        <v>12786</v>
      </c>
      <c r="C147" t="s">
        <v>12843</v>
      </c>
      <c r="D147" t="s">
        <v>12786</v>
      </c>
      <c r="E147" t="s">
        <v>12728</v>
      </c>
      <c r="F147" t="s">
        <v>12822</v>
      </c>
    </row>
    <row r="148" spans="1:6">
      <c r="A148" t="s">
        <v>12782</v>
      </c>
      <c r="B148" t="s">
        <v>12845</v>
      </c>
      <c r="C148" t="s">
        <v>12844</v>
      </c>
      <c r="D148" t="s">
        <v>12845</v>
      </c>
      <c r="E148" t="s">
        <v>12844</v>
      </c>
      <c r="F148" t="s">
        <v>12823</v>
      </c>
    </row>
    <row r="149" spans="1:6">
      <c r="A149" t="s">
        <v>12758</v>
      </c>
      <c r="B149" t="s">
        <v>12846</v>
      </c>
      <c r="C149" t="s">
        <v>12845</v>
      </c>
      <c r="D149" t="s">
        <v>12846</v>
      </c>
      <c r="E149" t="s">
        <v>12785</v>
      </c>
      <c r="F149" t="s">
        <v>12824</v>
      </c>
    </row>
    <row r="150" spans="1:6">
      <c r="A150" t="s">
        <v>12840</v>
      </c>
      <c r="B150" t="s">
        <v>12806</v>
      </c>
      <c r="C150" t="s">
        <v>12787</v>
      </c>
      <c r="D150" t="s">
        <v>12787</v>
      </c>
      <c r="E150" t="s">
        <v>12786</v>
      </c>
      <c r="F150" t="s">
        <v>12825</v>
      </c>
    </row>
    <row r="151" spans="1:6">
      <c r="A151" t="s">
        <v>12841</v>
      </c>
      <c r="B151" t="s">
        <v>12807</v>
      </c>
      <c r="C151" t="s">
        <v>12744</v>
      </c>
      <c r="D151" t="s">
        <v>12806</v>
      </c>
      <c r="E151" t="s">
        <v>12846</v>
      </c>
      <c r="F151" t="s">
        <v>12826</v>
      </c>
    </row>
    <row r="152" spans="1:6">
      <c r="A152" t="s">
        <v>12842</v>
      </c>
      <c r="B152" t="s">
        <v>12847</v>
      </c>
      <c r="C152" t="s">
        <v>12788</v>
      </c>
      <c r="D152" t="s">
        <v>12847</v>
      </c>
      <c r="E152" t="s">
        <v>12788</v>
      </c>
      <c r="F152" t="s">
        <v>12827</v>
      </c>
    </row>
    <row r="153" spans="1:6">
      <c r="A153" t="s">
        <v>12719</v>
      </c>
      <c r="B153" t="s">
        <v>12789</v>
      </c>
      <c r="C153" t="s">
        <v>12806</v>
      </c>
      <c r="D153" t="s">
        <v>12789</v>
      </c>
      <c r="E153" t="s">
        <v>12807</v>
      </c>
      <c r="F153" t="s">
        <v>12828</v>
      </c>
    </row>
    <row r="154" spans="1:6">
      <c r="A154" t="s">
        <v>12743</v>
      </c>
      <c r="B154" t="s">
        <v>12848</v>
      </c>
      <c r="C154" t="s">
        <v>12807</v>
      </c>
      <c r="D154" t="s">
        <v>12848</v>
      </c>
      <c r="E154" t="s">
        <v>12847</v>
      </c>
      <c r="F154" t="s">
        <v>12829</v>
      </c>
    </row>
    <row r="155" spans="1:6">
      <c r="A155" t="s">
        <v>12843</v>
      </c>
      <c r="B155" t="s">
        <v>12808</v>
      </c>
      <c r="C155" t="s">
        <v>12847</v>
      </c>
      <c r="D155" t="s">
        <v>12808</v>
      </c>
      <c r="E155" t="s">
        <v>12848</v>
      </c>
      <c r="F155" t="s">
        <v>12830</v>
      </c>
    </row>
    <row r="156" spans="1:6">
      <c r="A156" t="s">
        <v>12728</v>
      </c>
      <c r="B156" t="s">
        <v>12759</v>
      </c>
      <c r="C156" t="s">
        <v>12848</v>
      </c>
      <c r="D156" t="s">
        <v>12809</v>
      </c>
      <c r="E156" t="s">
        <v>12808</v>
      </c>
      <c r="F156" t="s">
        <v>12831</v>
      </c>
    </row>
    <row r="157" spans="1:6">
      <c r="A157" t="s">
        <v>12786</v>
      </c>
      <c r="B157" t="s">
        <v>12849</v>
      </c>
      <c r="C157" t="s">
        <v>12808</v>
      </c>
      <c r="D157" t="s">
        <v>12849</v>
      </c>
      <c r="E157" t="s">
        <v>12759</v>
      </c>
      <c r="F157" t="s">
        <v>12832</v>
      </c>
    </row>
    <row r="158" spans="1:6">
      <c r="A158" t="s">
        <v>12845</v>
      </c>
      <c r="B158" t="s">
        <v>12810</v>
      </c>
      <c r="C158" t="s">
        <v>12759</v>
      </c>
      <c r="D158" t="s">
        <v>12810</v>
      </c>
      <c r="E158" t="s">
        <v>12809</v>
      </c>
      <c r="F158" t="s">
        <v>12833</v>
      </c>
    </row>
    <row r="159" spans="1:6">
      <c r="A159" t="s">
        <v>12846</v>
      </c>
      <c r="B159" t="s">
        <v>12710</v>
      </c>
      <c r="C159" t="s">
        <v>12809</v>
      </c>
      <c r="D159" t="s">
        <v>12850</v>
      </c>
      <c r="E159" t="s">
        <v>12849</v>
      </c>
      <c r="F159" t="s">
        <v>12834</v>
      </c>
    </row>
    <row r="160" spans="1:6">
      <c r="A160" t="s">
        <v>12787</v>
      </c>
      <c r="B160" t="s">
        <v>12850</v>
      </c>
      <c r="C160" t="s">
        <v>12810</v>
      </c>
      <c r="D160" t="s">
        <v>12760</v>
      </c>
      <c r="E160" t="s">
        <v>12850</v>
      </c>
      <c r="F160" t="s">
        <v>12835</v>
      </c>
    </row>
    <row r="161" spans="1:6">
      <c r="A161" t="s">
        <v>12806</v>
      </c>
      <c r="B161" t="s">
        <v>12811</v>
      </c>
      <c r="C161" t="s">
        <v>12760</v>
      </c>
      <c r="D161" t="s">
        <v>12761</v>
      </c>
      <c r="E161" t="s">
        <v>12811</v>
      </c>
      <c r="F161" t="s">
        <v>12836</v>
      </c>
    </row>
    <row r="162" spans="1:6">
      <c r="A162" t="s">
        <v>12809</v>
      </c>
      <c r="B162" t="s">
        <v>12790</v>
      </c>
      <c r="C162" t="s">
        <v>12811</v>
      </c>
      <c r="D162" t="s">
        <v>12812</v>
      </c>
      <c r="E162" t="s">
        <v>12812</v>
      </c>
      <c r="F162" t="s">
        <v>12837</v>
      </c>
    </row>
    <row r="163" spans="1:6">
      <c r="A163" t="s">
        <v>12849</v>
      </c>
      <c r="B163" t="s">
        <v>12714</v>
      </c>
      <c r="C163" t="s">
        <v>12790</v>
      </c>
      <c r="D163" t="s">
        <v>12813</v>
      </c>
      <c r="E163" t="s">
        <v>12814</v>
      </c>
      <c r="F163" t="s">
        <v>12838</v>
      </c>
    </row>
    <row r="164" spans="1:6">
      <c r="A164" t="s">
        <v>12850</v>
      </c>
      <c r="B164" t="s">
        <v>12851</v>
      </c>
      <c r="C164" t="s">
        <v>12812</v>
      </c>
      <c r="D164" t="s">
        <v>12814</v>
      </c>
      <c r="E164" t="s">
        <v>12745</v>
      </c>
      <c r="F164" t="s">
        <v>12839</v>
      </c>
    </row>
    <row r="165" spans="1:6">
      <c r="A165" t="s">
        <v>12811</v>
      </c>
      <c r="B165" t="s">
        <v>12815</v>
      </c>
      <c r="C165" t="s">
        <v>12813</v>
      </c>
      <c r="D165" t="s">
        <v>12851</v>
      </c>
      <c r="E165" t="s">
        <v>12815</v>
      </c>
      <c r="F165" t="s">
        <v>12840</v>
      </c>
    </row>
    <row r="166" spans="1:6">
      <c r="A166" t="s">
        <v>12790</v>
      </c>
      <c r="B166" t="s">
        <v>12746</v>
      </c>
      <c r="C166" t="s">
        <v>12682</v>
      </c>
      <c r="D166" t="s">
        <v>12745</v>
      </c>
      <c r="E166" t="s">
        <v>12852</v>
      </c>
      <c r="F166" t="s">
        <v>12841</v>
      </c>
    </row>
    <row r="167" spans="1:6">
      <c r="A167" t="s">
        <v>12813</v>
      </c>
      <c r="B167" t="s">
        <v>12747</v>
      </c>
      <c r="C167" t="s">
        <v>12814</v>
      </c>
      <c r="D167" t="s">
        <v>12815</v>
      </c>
      <c r="E167" t="s">
        <v>12729</v>
      </c>
      <c r="F167" t="s">
        <v>12842</v>
      </c>
    </row>
    <row r="168" spans="1:6">
      <c r="A168" t="s">
        <v>12714</v>
      </c>
      <c r="B168" t="s">
        <v>12853</v>
      </c>
      <c r="C168" t="s">
        <v>12851</v>
      </c>
      <c r="D168" t="s">
        <v>12746</v>
      </c>
      <c r="E168" t="s">
        <v>12816</v>
      </c>
      <c r="F168" t="s">
        <v>12843</v>
      </c>
    </row>
    <row r="169" spans="1:6">
      <c r="A169" t="s">
        <v>12851</v>
      </c>
      <c r="B169" t="s">
        <v>12762</v>
      </c>
      <c r="C169" t="s">
        <v>12745</v>
      </c>
      <c r="D169" t="s">
        <v>12852</v>
      </c>
      <c r="E169" t="s">
        <v>12747</v>
      </c>
      <c r="F169" t="s">
        <v>12844</v>
      </c>
    </row>
    <row r="170" spans="1:6">
      <c r="A170" t="s">
        <v>12746</v>
      </c>
      <c r="B170" t="s">
        <v>12817</v>
      </c>
      <c r="C170" t="s">
        <v>12815</v>
      </c>
      <c r="D170" t="s">
        <v>12816</v>
      </c>
      <c r="E170" t="s">
        <v>12853</v>
      </c>
      <c r="F170" t="s">
        <v>12845</v>
      </c>
    </row>
    <row r="171" spans="1:6">
      <c r="A171" t="s">
        <v>12852</v>
      </c>
      <c r="B171" t="s">
        <v>12791</v>
      </c>
      <c r="C171" t="s">
        <v>12852</v>
      </c>
      <c r="D171" t="s">
        <v>12853</v>
      </c>
      <c r="E171" t="s">
        <v>12818</v>
      </c>
      <c r="F171" t="s">
        <v>12846</v>
      </c>
    </row>
    <row r="172" spans="1:6">
      <c r="A172" t="s">
        <v>12762</v>
      </c>
      <c r="B172" t="s">
        <v>12818</v>
      </c>
      <c r="C172" t="s">
        <v>12729</v>
      </c>
      <c r="D172" t="s">
        <v>12817</v>
      </c>
      <c r="E172" t="s">
        <v>12854</v>
      </c>
      <c r="F172" t="s">
        <v>12847</v>
      </c>
    </row>
    <row r="173" spans="1:6">
      <c r="A173" t="s">
        <v>12791</v>
      </c>
      <c r="B173" t="s">
        <v>12854</v>
      </c>
      <c r="C173" t="s">
        <v>12816</v>
      </c>
      <c r="D173" t="s">
        <v>12791</v>
      </c>
      <c r="E173" t="s">
        <v>12819</v>
      </c>
      <c r="F173" t="s">
        <v>12848</v>
      </c>
    </row>
    <row r="174" spans="1:6">
      <c r="A174" t="s">
        <v>12818</v>
      </c>
      <c r="B174" t="s">
        <v>12819</v>
      </c>
      <c r="C174" t="s">
        <v>12747</v>
      </c>
      <c r="D174" t="s">
        <v>12818</v>
      </c>
      <c r="E174" t="s">
        <v>12792</v>
      </c>
      <c r="F174" t="s">
        <v>12849</v>
      </c>
    </row>
    <row r="175" spans="1:6">
      <c r="A175" t="s">
        <v>12854</v>
      </c>
      <c r="B175" t="s">
        <v>12792</v>
      </c>
      <c r="C175" t="s">
        <v>12853</v>
      </c>
      <c r="D175" t="s">
        <v>12854</v>
      </c>
      <c r="E175" t="s">
        <v>12855</v>
      </c>
      <c r="F175" t="s">
        <v>12850</v>
      </c>
    </row>
    <row r="176" spans="1:6">
      <c r="A176" t="s">
        <v>12819</v>
      </c>
      <c r="B176" t="s">
        <v>12855</v>
      </c>
      <c r="C176" t="s">
        <v>12762</v>
      </c>
      <c r="D176" t="s">
        <v>12819</v>
      </c>
      <c r="E176" t="s">
        <v>12856</v>
      </c>
      <c r="F176" t="s">
        <v>12851</v>
      </c>
    </row>
    <row r="177" spans="1:6">
      <c r="A177" t="s">
        <v>12855</v>
      </c>
      <c r="B177" t="s">
        <v>12856</v>
      </c>
      <c r="C177" t="s">
        <v>12817</v>
      </c>
      <c r="D177" t="s">
        <v>12792</v>
      </c>
      <c r="E177" t="s">
        <v>12820</v>
      </c>
      <c r="F177" t="s">
        <v>12852</v>
      </c>
    </row>
    <row r="178" spans="1:6">
      <c r="A178" t="s">
        <v>12856</v>
      </c>
      <c r="B178" t="s">
        <v>12820</v>
      </c>
      <c r="C178" t="s">
        <v>12855</v>
      </c>
      <c r="D178" t="s">
        <v>12820</v>
      </c>
      <c r="E178" t="s">
        <v>12720</v>
      </c>
      <c r="F178" t="s">
        <v>12853</v>
      </c>
    </row>
    <row r="179" spans="1:6">
      <c r="A179" t="s">
        <v>12820</v>
      </c>
      <c r="B179" t="s">
        <v>12821</v>
      </c>
      <c r="C179" t="s">
        <v>12856</v>
      </c>
      <c r="D179" t="s">
        <v>12720</v>
      </c>
      <c r="E179" t="s">
        <v>12821</v>
      </c>
      <c r="F179" t="s">
        <v>12854</v>
      </c>
    </row>
    <row r="180" spans="1:6">
      <c r="A180" t="s">
        <v>12793</v>
      </c>
      <c r="B180" t="s">
        <v>12793</v>
      </c>
      <c r="C180" t="s">
        <v>12821</v>
      </c>
      <c r="D180" t="s">
        <v>12821</v>
      </c>
      <c r="E180" t="s">
        <v>12793</v>
      </c>
      <c r="F180" t="s">
        <v>12855</v>
      </c>
    </row>
    <row r="181" spans="1:6">
      <c r="A181" t="s">
        <v>12822</v>
      </c>
      <c r="B181" t="s">
        <v>12822</v>
      </c>
      <c r="C181" t="s">
        <v>12822</v>
      </c>
      <c r="D181" t="s">
        <v>12721</v>
      </c>
      <c r="E181" t="s">
        <v>12822</v>
      </c>
      <c r="F181" t="s">
        <v>12856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B2" sqref="B2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12857</v>
      </c>
      <c r="C1" s="4" t="s">
        <v>335</v>
      </c>
      <c r="D1" s="4" t="s">
        <v>12857</v>
      </c>
      <c r="E1" s="4" t="s">
        <v>336</v>
      </c>
      <c r="F1" s="4" t="s">
        <v>12857</v>
      </c>
      <c r="G1" s="4" t="s">
        <v>337</v>
      </c>
      <c r="H1" s="4" t="s">
        <v>12857</v>
      </c>
      <c r="I1" s="4" t="s">
        <v>338</v>
      </c>
      <c r="J1" s="4" t="s">
        <v>12857</v>
      </c>
      <c r="K1" s="4" t="s">
        <v>12576</v>
      </c>
    </row>
    <row r="2" spans="1:11" ht="16" thickTop="1">
      <c r="A2" t="s">
        <v>12677</v>
      </c>
      <c r="B2">
        <f>COUNTIF(A$2:A$36,$K2)</f>
        <v>1</v>
      </c>
      <c r="C2" t="s">
        <v>12679</v>
      </c>
      <c r="D2">
        <f>COUNTIF(C$2:C$36,$K2)</f>
        <v>1</v>
      </c>
      <c r="E2" t="s">
        <v>12686</v>
      </c>
      <c r="F2">
        <f>COUNTIF(E$2:E$36,$K2)</f>
        <v>1</v>
      </c>
      <c r="G2" t="s">
        <v>12678</v>
      </c>
      <c r="H2">
        <f>COUNTIF(G$2:G$36,$K2)</f>
        <v>0</v>
      </c>
      <c r="I2" t="s">
        <v>12684</v>
      </c>
      <c r="J2">
        <f>COUNTIF(I$2:I$36,$K2)</f>
        <v>1</v>
      </c>
      <c r="K2" t="s">
        <v>12677</v>
      </c>
    </row>
    <row r="3" spans="1:11">
      <c r="A3" t="s">
        <v>12682</v>
      </c>
      <c r="B3">
        <f>COUNTIF(A$2:A$36,$K3)</f>
        <v>1</v>
      </c>
      <c r="C3" t="s">
        <v>12701</v>
      </c>
      <c r="D3">
        <f>COUNTIF(C$2:C$36,$K3)</f>
        <v>1</v>
      </c>
      <c r="E3" t="s">
        <v>12691</v>
      </c>
      <c r="F3">
        <f>COUNTIF(E$2:E$36,$K3)</f>
        <v>1</v>
      </c>
      <c r="G3" t="s">
        <v>12714</v>
      </c>
      <c r="H3">
        <f>COUNTIF(G$2:G$36,$K3)</f>
        <v>1</v>
      </c>
      <c r="I3" t="s">
        <v>12682</v>
      </c>
      <c r="J3">
        <f>COUNTIF(I$2:I$36,$K3)</f>
        <v>1</v>
      </c>
      <c r="K3" t="s">
        <v>12678</v>
      </c>
    </row>
    <row r="4" spans="1:11">
      <c r="A4" t="s">
        <v>12698</v>
      </c>
      <c r="B4">
        <f>COUNTIF(A$2:A$36,$K4)</f>
        <v>1</v>
      </c>
      <c r="C4" t="s">
        <v>12680</v>
      </c>
      <c r="D4">
        <f>COUNTIF(C$2:C$36,$K4)</f>
        <v>1</v>
      </c>
      <c r="E4" t="s">
        <v>12693</v>
      </c>
      <c r="F4">
        <f>COUNTIF(E$2:E$36,$K4)</f>
        <v>0</v>
      </c>
      <c r="G4" t="s">
        <v>12680</v>
      </c>
      <c r="H4">
        <f>COUNTIF(G$2:G$36,$K4)</f>
        <v>0</v>
      </c>
      <c r="I4" t="s">
        <v>12683</v>
      </c>
      <c r="J4">
        <f>COUNTIF(I$2:I$36,$K4)</f>
        <v>1</v>
      </c>
      <c r="K4" t="s">
        <v>12679</v>
      </c>
    </row>
    <row r="5" spans="1:11">
      <c r="A5" t="s">
        <v>12703</v>
      </c>
      <c r="B5">
        <f>COUNTIF(A$2:A$36,$K5)</f>
        <v>0</v>
      </c>
      <c r="C5" t="s">
        <v>12677</v>
      </c>
      <c r="D5">
        <f>COUNTIF(C$2:C$36,$K5)</f>
        <v>1</v>
      </c>
      <c r="E5" t="s">
        <v>12709</v>
      </c>
      <c r="F5">
        <f>COUNTIF(E$2:E$36,$K5)</f>
        <v>0</v>
      </c>
      <c r="G5" t="s">
        <v>12728</v>
      </c>
      <c r="H5">
        <f>COUNTIF(G$2:G$36,$K5)</f>
        <v>1</v>
      </c>
      <c r="I5" t="s">
        <v>12679</v>
      </c>
      <c r="J5">
        <f>COUNTIF(I$2:I$36,$K5)</f>
        <v>1</v>
      </c>
      <c r="K5" t="s">
        <v>12680</v>
      </c>
    </row>
    <row r="6" spans="1:11">
      <c r="A6" t="s">
        <v>12695</v>
      </c>
      <c r="B6">
        <f>COUNTIF(A$2:A$36,$K6)</f>
        <v>1</v>
      </c>
      <c r="C6" t="s">
        <v>12715</v>
      </c>
      <c r="D6">
        <f>COUNTIF(C$2:C$36,$K6)</f>
        <v>0</v>
      </c>
      <c r="E6" t="s">
        <v>12687</v>
      </c>
      <c r="F6">
        <f>COUNTIF(E$2:E$36,$K6)</f>
        <v>1</v>
      </c>
      <c r="G6" t="s">
        <v>12692</v>
      </c>
      <c r="H6">
        <f>COUNTIF(G$2:G$36,$K6)</f>
        <v>1</v>
      </c>
      <c r="I6" t="s">
        <v>12687</v>
      </c>
      <c r="J6">
        <f>COUNTIF(I$2:I$36,$K6)</f>
        <v>1</v>
      </c>
      <c r="K6" t="s">
        <v>12681</v>
      </c>
    </row>
    <row r="7" spans="1:11">
      <c r="A7" t="s">
        <v>12681</v>
      </c>
      <c r="B7">
        <f>COUNTIF(A$2:A$36,$K7)</f>
        <v>1</v>
      </c>
      <c r="C7" t="s">
        <v>12678</v>
      </c>
      <c r="D7">
        <f>COUNTIF(C$2:C$36,$K7)</f>
        <v>0</v>
      </c>
      <c r="E7" t="s">
        <v>12700</v>
      </c>
      <c r="F7">
        <f>COUNTIF(E$2:E$36,$K7)</f>
        <v>0</v>
      </c>
      <c r="G7" t="s">
        <v>12690</v>
      </c>
      <c r="H7">
        <f>COUNTIF(G$2:G$36,$K7)</f>
        <v>1</v>
      </c>
      <c r="I7" t="s">
        <v>12692</v>
      </c>
      <c r="J7">
        <f>COUNTIF(I$2:I$36,$K7)</f>
        <v>1</v>
      </c>
      <c r="K7" t="s">
        <v>12682</v>
      </c>
    </row>
    <row r="8" spans="1:11">
      <c r="A8" t="s">
        <v>12708</v>
      </c>
      <c r="B8">
        <f>COUNTIF(A$2:A$36,$K8)</f>
        <v>0</v>
      </c>
      <c r="C8" t="s">
        <v>12684</v>
      </c>
      <c r="D8">
        <f>COUNTIF(C$2:C$36,$K8)</f>
        <v>1</v>
      </c>
      <c r="E8" t="s">
        <v>12749</v>
      </c>
      <c r="F8">
        <f>COUNTIF(E$2:E$36,$K8)</f>
        <v>1</v>
      </c>
      <c r="G8" t="s">
        <v>12697</v>
      </c>
      <c r="H8">
        <f>COUNTIF(G$2:G$36,$K8)</f>
        <v>1</v>
      </c>
      <c r="I8" t="s">
        <v>12723</v>
      </c>
      <c r="J8">
        <f>COUNTIF(I$2:I$36,$K8)</f>
        <v>1</v>
      </c>
      <c r="K8" t="s">
        <v>12683</v>
      </c>
    </row>
    <row r="9" spans="1:11">
      <c r="A9" t="s">
        <v>12731</v>
      </c>
      <c r="B9">
        <f>COUNTIF(A$2:A$36,$K9)</f>
        <v>0</v>
      </c>
      <c r="C9" t="s">
        <v>12690</v>
      </c>
      <c r="D9">
        <f>COUNTIF(C$2:C$36,$K9)</f>
        <v>1</v>
      </c>
      <c r="E9" t="s">
        <v>12698</v>
      </c>
      <c r="F9">
        <f>COUNTIF(E$2:E$36,$K9)</f>
        <v>0</v>
      </c>
      <c r="G9" t="s">
        <v>12694</v>
      </c>
      <c r="H9">
        <f>COUNTIF(G$2:G$36,$K9)</f>
        <v>1</v>
      </c>
      <c r="I9" t="s">
        <v>12754</v>
      </c>
      <c r="J9">
        <f>COUNTIF(I$2:I$36,$K9)</f>
        <v>1</v>
      </c>
      <c r="K9" t="s">
        <v>12684</v>
      </c>
    </row>
    <row r="10" spans="1:11">
      <c r="A10" t="s">
        <v>12725</v>
      </c>
      <c r="B10">
        <f>COUNTIF(A$2:A$36,$K10)</f>
        <v>1</v>
      </c>
      <c r="C10" t="s">
        <v>12683</v>
      </c>
      <c r="D10">
        <f>COUNTIF(C$2:C$36,$K10)</f>
        <v>1</v>
      </c>
      <c r="E10" t="s">
        <v>12758</v>
      </c>
      <c r="F10">
        <f>COUNTIF(E$2:E$36,$K10)</f>
        <v>1</v>
      </c>
      <c r="G10" t="s">
        <v>12689</v>
      </c>
      <c r="H10">
        <f>COUNTIF(G$2:G$36,$K10)</f>
        <v>0</v>
      </c>
      <c r="I10" t="s">
        <v>12677</v>
      </c>
      <c r="J10">
        <f>COUNTIF(I$2:I$36,$K10)</f>
        <v>1</v>
      </c>
      <c r="K10" t="s">
        <v>12685</v>
      </c>
    </row>
    <row r="11" spans="1:11">
      <c r="A11" t="s">
        <v>12699</v>
      </c>
      <c r="B11">
        <f>COUNTIF(A$2:A$36,$K11)</f>
        <v>0</v>
      </c>
      <c r="C11" t="s">
        <v>12691</v>
      </c>
      <c r="D11">
        <f>COUNTIF(C$2:C$36,$K11)</f>
        <v>0</v>
      </c>
      <c r="E11" t="s">
        <v>12689</v>
      </c>
      <c r="F11">
        <f>COUNTIF(E$2:E$36,$K11)</f>
        <v>1</v>
      </c>
      <c r="G11" t="s">
        <v>12681</v>
      </c>
      <c r="H11">
        <f>COUNTIF(G$2:G$36,$K11)</f>
        <v>1</v>
      </c>
      <c r="I11" t="s">
        <v>12688</v>
      </c>
      <c r="J11">
        <f>COUNTIF(I$2:I$36,$K11)</f>
        <v>1</v>
      </c>
      <c r="K11" t="s">
        <v>12686</v>
      </c>
    </row>
    <row r="12" spans="1:11">
      <c r="A12" t="s">
        <v>12685</v>
      </c>
      <c r="B12">
        <f>COUNTIF(A$2:A$36,$K12)</f>
        <v>0</v>
      </c>
      <c r="C12" t="s">
        <v>12718</v>
      </c>
      <c r="D12">
        <f>COUNTIF(C$2:C$36,$K12)</f>
        <v>0</v>
      </c>
      <c r="E12" t="s">
        <v>12681</v>
      </c>
      <c r="F12">
        <f>COUNTIF(E$2:E$36,$K12)</f>
        <v>1</v>
      </c>
      <c r="G12" t="s">
        <v>12710</v>
      </c>
      <c r="H12">
        <f>COUNTIF(G$2:G$36,$K12)</f>
        <v>1</v>
      </c>
      <c r="I12" t="s">
        <v>12685</v>
      </c>
      <c r="J12">
        <f>COUNTIF(I$2:I$36,$K12)</f>
        <v>1</v>
      </c>
      <c r="K12" t="s">
        <v>12687</v>
      </c>
    </row>
    <row r="13" spans="1:11">
      <c r="A13" t="s">
        <v>12696</v>
      </c>
      <c r="B13">
        <f>COUNTIF(A$2:A$36,$K13)</f>
        <v>1</v>
      </c>
      <c r="C13" t="s">
        <v>12688</v>
      </c>
      <c r="D13">
        <f>COUNTIF(C$2:C$36,$K13)</f>
        <v>1</v>
      </c>
      <c r="E13" t="s">
        <v>12697</v>
      </c>
      <c r="F13">
        <f>COUNTIF(E$2:E$36,$K13)</f>
        <v>0</v>
      </c>
      <c r="G13" t="s">
        <v>12762</v>
      </c>
      <c r="H13">
        <f>COUNTIF(G$2:G$36,$K13)</f>
        <v>0</v>
      </c>
      <c r="I13" t="s">
        <v>12704</v>
      </c>
      <c r="J13">
        <f>COUNTIF(I$2:I$36,$K13)</f>
        <v>1</v>
      </c>
      <c r="K13" t="s">
        <v>12688</v>
      </c>
    </row>
    <row r="14" spans="1:11">
      <c r="A14" t="s">
        <v>12702</v>
      </c>
      <c r="B14">
        <f>COUNTIF(A$2:A$36,$K14)</f>
        <v>1</v>
      </c>
      <c r="C14" t="s">
        <v>12685</v>
      </c>
      <c r="D14">
        <f>COUNTIF(C$2:C$36,$K14)</f>
        <v>0</v>
      </c>
      <c r="E14" t="s">
        <v>12726</v>
      </c>
      <c r="F14">
        <f>COUNTIF(E$2:E$36,$K14)</f>
        <v>1</v>
      </c>
      <c r="G14" t="s">
        <v>12722</v>
      </c>
      <c r="H14">
        <f>COUNTIF(G$2:G$36,$K14)</f>
        <v>1</v>
      </c>
      <c r="I14" t="s">
        <v>12746</v>
      </c>
      <c r="J14">
        <f>COUNTIF(I$2:I$36,$K14)</f>
        <v>1</v>
      </c>
      <c r="K14" t="s">
        <v>12689</v>
      </c>
    </row>
    <row r="15" spans="1:11">
      <c r="A15" t="s">
        <v>12697</v>
      </c>
      <c r="B15">
        <f>COUNTIF(A$2:A$36,$K15)</f>
        <v>0</v>
      </c>
      <c r="C15" t="s">
        <v>12705</v>
      </c>
      <c r="D15">
        <f>COUNTIF(C$2:C$36,$K15)</f>
        <v>1</v>
      </c>
      <c r="E15" t="s">
        <v>12678</v>
      </c>
      <c r="F15">
        <f>COUNTIF(E$2:E$36,$K15)</f>
        <v>0</v>
      </c>
      <c r="G15" t="s">
        <v>12683</v>
      </c>
      <c r="H15">
        <f>COUNTIF(G$2:G$36,$K15)</f>
        <v>1</v>
      </c>
      <c r="I15" t="s">
        <v>12680</v>
      </c>
      <c r="J15">
        <f>COUNTIF(I$2:I$36,$K15)</f>
        <v>1</v>
      </c>
      <c r="K15" t="s">
        <v>12690</v>
      </c>
    </row>
    <row r="16" spans="1:11">
      <c r="A16" t="s">
        <v>12736</v>
      </c>
      <c r="B16">
        <f>COUNTIF(A$2:A$36,$K16)</f>
        <v>0</v>
      </c>
      <c r="C16" t="s">
        <v>12730</v>
      </c>
      <c r="D16">
        <f>COUNTIF(C$2:C$36,$K16)</f>
        <v>1</v>
      </c>
      <c r="E16" t="s">
        <v>12685</v>
      </c>
      <c r="F16">
        <f>COUNTIF(E$2:E$36,$K16)</f>
        <v>1</v>
      </c>
      <c r="G16" t="s">
        <v>12702</v>
      </c>
      <c r="H16">
        <f>COUNTIF(G$2:G$36,$K16)</f>
        <v>0</v>
      </c>
      <c r="I16" t="s">
        <v>12686</v>
      </c>
      <c r="J16">
        <f>COUNTIF(I$2:I$36,$K16)</f>
        <v>0</v>
      </c>
      <c r="K16" t="s">
        <v>12691</v>
      </c>
    </row>
    <row r="17" spans="1:11">
      <c r="A17" t="s">
        <v>12716</v>
      </c>
      <c r="B17">
        <f>COUNTIF(A$2:A$36,$K17)</f>
        <v>1</v>
      </c>
      <c r="C17" t="s">
        <v>12748</v>
      </c>
      <c r="D17">
        <f>COUNTIF(C$2:C$36,$K17)</f>
        <v>0</v>
      </c>
      <c r="E17" t="s">
        <v>12706</v>
      </c>
      <c r="F17">
        <f>COUNTIF(E$2:E$36,$K17)</f>
        <v>0</v>
      </c>
      <c r="G17" t="s">
        <v>12798</v>
      </c>
      <c r="H17">
        <f>COUNTIF(G$2:G$36,$K17)</f>
        <v>1</v>
      </c>
      <c r="I17" t="s">
        <v>12755</v>
      </c>
      <c r="J17">
        <f>COUNTIF(I$2:I$36,$K17)</f>
        <v>1</v>
      </c>
      <c r="K17" t="s">
        <v>12692</v>
      </c>
    </row>
    <row r="18" spans="1:11">
      <c r="A18" t="s">
        <v>12678</v>
      </c>
      <c r="B18">
        <f>COUNTIF(A$2:A$36,$K18)</f>
        <v>0</v>
      </c>
      <c r="C18" t="s">
        <v>12765</v>
      </c>
      <c r="D18">
        <f>COUNTIF(C$2:C$36,$K18)</f>
        <v>0</v>
      </c>
      <c r="E18" t="s">
        <v>12786</v>
      </c>
      <c r="F18">
        <f>COUNTIF(E$2:E$36,$K18)</f>
        <v>1</v>
      </c>
      <c r="G18" t="s">
        <v>12735</v>
      </c>
      <c r="H18">
        <f>COUNTIF(G$2:G$36,$K18)</f>
        <v>0</v>
      </c>
      <c r="I18" t="s">
        <v>12693</v>
      </c>
      <c r="J18">
        <f>COUNTIF(I$2:I$36,$K18)</f>
        <v>1</v>
      </c>
      <c r="K18" t="s">
        <v>12693</v>
      </c>
    </row>
    <row r="19" spans="1:11">
      <c r="A19" t="s">
        <v>12688</v>
      </c>
      <c r="B19">
        <f>COUNTIF(A$2:A$36,$K19)</f>
        <v>0</v>
      </c>
      <c r="C19" t="s">
        <v>12752</v>
      </c>
      <c r="D19">
        <f>COUNTIF(C$2:C$36,$K19)</f>
        <v>1</v>
      </c>
      <c r="E19" t="s">
        <v>12721</v>
      </c>
      <c r="F19">
        <f>COUNTIF(E$2:E$36,$K19)</f>
        <v>0</v>
      </c>
      <c r="G19" t="s">
        <v>12737</v>
      </c>
      <c r="H19">
        <f>COUNTIF(G$2:G$36,$K19)</f>
        <v>1</v>
      </c>
      <c r="I19" t="s">
        <v>12694</v>
      </c>
      <c r="J19">
        <f>COUNTIF(I$2:I$36,$K19)</f>
        <v>1</v>
      </c>
      <c r="K19" t="s">
        <v>12694</v>
      </c>
    </row>
    <row r="20" spans="1:11">
      <c r="A20" t="s">
        <v>12700</v>
      </c>
      <c r="B20">
        <f>COUNTIF(A$2:A$36,$K20)</f>
        <v>1</v>
      </c>
      <c r="C20" t="s">
        <v>12753</v>
      </c>
      <c r="D20">
        <f>COUNTIF(C$2:C$36,$K20)</f>
        <v>0</v>
      </c>
      <c r="E20" t="s">
        <v>12722</v>
      </c>
      <c r="F20">
        <f>COUNTIF(E$2:E$36,$K20)</f>
        <v>0</v>
      </c>
      <c r="G20" t="s">
        <v>12686</v>
      </c>
      <c r="H20">
        <f>COUNTIF(G$2:G$36,$K20)</f>
        <v>1</v>
      </c>
      <c r="I20" t="s">
        <v>12719</v>
      </c>
      <c r="J20">
        <f>COUNTIF(I$2:I$36,$K20)</f>
        <v>0</v>
      </c>
      <c r="K20" t="s">
        <v>12695</v>
      </c>
    </row>
    <row r="21" spans="1:11">
      <c r="A21" t="s">
        <v>12689</v>
      </c>
      <c r="B21">
        <f>COUNTIF(A$2:A$36,$K21)</f>
        <v>1</v>
      </c>
      <c r="C21" t="s">
        <v>12734</v>
      </c>
      <c r="D21">
        <f>COUNTIF(C$2:C$36,$K21)</f>
        <v>0</v>
      </c>
      <c r="E21" t="s">
        <v>12683</v>
      </c>
      <c r="F21">
        <f>COUNTIF(E$2:E$36,$K21)</f>
        <v>0</v>
      </c>
      <c r="G21" t="s">
        <v>12726</v>
      </c>
      <c r="H21">
        <f>COUNTIF(G$2:G$36,$K21)</f>
        <v>1</v>
      </c>
      <c r="I21" t="s">
        <v>12743</v>
      </c>
      <c r="J21">
        <f>COUNTIF(I$2:I$36,$K21)</f>
        <v>0</v>
      </c>
      <c r="K21" t="s">
        <v>12696</v>
      </c>
    </row>
    <row r="22" spans="1:11">
      <c r="A22" t="s">
        <v>12710</v>
      </c>
      <c r="B22">
        <f>COUNTIF(A$2:A$36,$K22)</f>
        <v>1</v>
      </c>
      <c r="C22" t="s">
        <v>12724</v>
      </c>
      <c r="D22">
        <f>COUNTIF(C$2:C$36,$K22)</f>
        <v>0</v>
      </c>
      <c r="E22" t="s">
        <v>12716</v>
      </c>
      <c r="F22">
        <f>COUNTIF(E$2:E$36,$K22)</f>
        <v>1</v>
      </c>
      <c r="G22" t="s">
        <v>12687</v>
      </c>
      <c r="H22">
        <f>COUNTIF(G$2:G$36,$K22)</f>
        <v>1</v>
      </c>
      <c r="I22" t="s">
        <v>12705</v>
      </c>
      <c r="J22">
        <f>COUNTIF(I$2:I$36,$K22)</f>
        <v>0</v>
      </c>
      <c r="K22" t="s">
        <v>12697</v>
      </c>
    </row>
    <row r="23" spans="1:11">
      <c r="A23" t="s">
        <v>12747</v>
      </c>
      <c r="B23">
        <f>COUNTIF(A$2:A$36,$K23)</f>
        <v>1</v>
      </c>
      <c r="C23" t="s">
        <v>12739</v>
      </c>
      <c r="D23">
        <f>COUNTIF(C$2:C$36,$K23)</f>
        <v>0</v>
      </c>
      <c r="E23" t="s">
        <v>12776</v>
      </c>
      <c r="F23">
        <f>COUNTIF(E$2:E$36,$K23)</f>
        <v>1</v>
      </c>
      <c r="G23" t="s">
        <v>12684</v>
      </c>
      <c r="H23">
        <f>COUNTIF(G$2:G$36,$K23)</f>
        <v>0</v>
      </c>
      <c r="I23" t="s">
        <v>12690</v>
      </c>
      <c r="J23">
        <f>COUNTIF(I$2:I$36,$K23)</f>
        <v>0</v>
      </c>
      <c r="K23" t="s">
        <v>12698</v>
      </c>
    </row>
    <row r="24" spans="1:11">
      <c r="A24" t="s">
        <v>12720</v>
      </c>
      <c r="B24">
        <f>COUNTIF(A$2:A$36,$K24)</f>
        <v>1</v>
      </c>
      <c r="C24" t="s">
        <v>12694</v>
      </c>
      <c r="D24">
        <f>COUNTIF(C$2:C$36,$K24)</f>
        <v>1</v>
      </c>
      <c r="E24" t="s">
        <v>12802</v>
      </c>
      <c r="F24">
        <f>COUNTIF(E$2:E$36,$K24)</f>
        <v>1</v>
      </c>
      <c r="G24" t="s">
        <v>12712</v>
      </c>
      <c r="H24">
        <f>COUNTIF(G$2:G$36,$K24)</f>
        <v>0</v>
      </c>
      <c r="I24" t="s">
        <v>12709</v>
      </c>
      <c r="J24">
        <f>COUNTIF(I$2:I$36,$K24)</f>
        <v>0</v>
      </c>
      <c r="K24" t="s">
        <v>12699</v>
      </c>
    </row>
    <row r="25" spans="1:11">
      <c r="A25" t="s">
        <v>12763</v>
      </c>
      <c r="B25">
        <f>COUNTIF(A$2:A$36,$K25)</f>
        <v>1</v>
      </c>
      <c r="C25" t="s">
        <v>12712</v>
      </c>
      <c r="D25">
        <f>COUNTIF(C$2:C$36,$K25)</f>
        <v>0</v>
      </c>
      <c r="E25" t="s">
        <v>12677</v>
      </c>
      <c r="F25">
        <f>COUNTIF(E$2:E$36,$K25)</f>
        <v>1</v>
      </c>
      <c r="G25" t="s">
        <v>12718</v>
      </c>
      <c r="H25">
        <f>COUNTIF(G$2:G$36,$K25)</f>
        <v>0</v>
      </c>
      <c r="I25" t="s">
        <v>12738</v>
      </c>
      <c r="J25">
        <f>COUNTIF(I$2:I$36,$K25)</f>
        <v>0</v>
      </c>
      <c r="K25" t="s">
        <v>12700</v>
      </c>
    </row>
    <row r="26" spans="1:11">
      <c r="A26" t="s">
        <v>12692</v>
      </c>
      <c r="B26">
        <f>COUNTIF(A$2:A$36,$K26)</f>
        <v>0</v>
      </c>
      <c r="C26" t="s">
        <v>12780</v>
      </c>
      <c r="D26">
        <f>COUNTIF(C$2:C$36,$K26)</f>
        <v>1</v>
      </c>
      <c r="E26" t="s">
        <v>12717</v>
      </c>
      <c r="F26">
        <f>COUNTIF(E$2:E$36,$K26)</f>
        <v>0</v>
      </c>
      <c r="G26" t="s">
        <v>12757</v>
      </c>
      <c r="H26">
        <f>COUNTIF(G$2:G$36,$K26)</f>
        <v>0</v>
      </c>
      <c r="I26" t="s">
        <v>12678</v>
      </c>
      <c r="J26">
        <f>COUNTIF(I$2:I$36,$K26)</f>
        <v>0</v>
      </c>
      <c r="K26" t="s">
        <v>12701</v>
      </c>
    </row>
    <row r="27" spans="1:11">
      <c r="A27" t="s">
        <v>12750</v>
      </c>
      <c r="B27">
        <f>COUNTIF(A$2:A$36,$K27)</f>
        <v>1</v>
      </c>
      <c r="C27" t="s">
        <v>12699</v>
      </c>
      <c r="D27">
        <f>COUNTIF(C$2:C$36,$K27)</f>
        <v>1</v>
      </c>
      <c r="E27" t="s">
        <v>12741</v>
      </c>
      <c r="F27">
        <f>COUNTIF(E$2:E$36,$K27)</f>
        <v>0</v>
      </c>
      <c r="G27" t="s">
        <v>12695</v>
      </c>
      <c r="H27">
        <f>COUNTIF(G$2:G$36,$K27)</f>
        <v>1</v>
      </c>
      <c r="I27" t="s">
        <v>12756</v>
      </c>
      <c r="J27">
        <f>COUNTIF(I$2:I$36,$K27)</f>
        <v>0</v>
      </c>
      <c r="K27" t="s">
        <v>12702</v>
      </c>
    </row>
    <row r="28" spans="1:11">
      <c r="A28" t="s">
        <v>12732</v>
      </c>
      <c r="B28">
        <f>COUNTIF(A$2:A$36,$K28)</f>
        <v>1</v>
      </c>
      <c r="C28" t="s">
        <v>12719</v>
      </c>
      <c r="D28">
        <f>COUNTIF(C$2:C$36,$K28)</f>
        <v>1</v>
      </c>
      <c r="E28" t="s">
        <v>12699</v>
      </c>
      <c r="F28">
        <f>COUNTIF(E$2:E$36,$K28)</f>
        <v>0</v>
      </c>
      <c r="G28" t="s">
        <v>12713</v>
      </c>
      <c r="H28">
        <f>COUNTIF(G$2:G$36,$K28)</f>
        <v>0</v>
      </c>
      <c r="I28" t="s">
        <v>12717</v>
      </c>
      <c r="J28">
        <f>COUNTIF(I$2:I$36,$K28)</f>
        <v>0</v>
      </c>
      <c r="K28" t="s">
        <v>12703</v>
      </c>
    </row>
    <row r="29" spans="1:11">
      <c r="A29" t="s">
        <v>12679</v>
      </c>
      <c r="B29">
        <f>COUNTIF(A$2:A$36,$K29)</f>
        <v>0</v>
      </c>
      <c r="C29" t="s">
        <v>12727</v>
      </c>
      <c r="D29">
        <f>COUNTIF(C$2:C$36,$K29)</f>
        <v>0</v>
      </c>
      <c r="E29" t="s">
        <v>12704</v>
      </c>
      <c r="F29">
        <f>COUNTIF(E$2:E$36,$K29)</f>
        <v>1</v>
      </c>
      <c r="G29" t="s">
        <v>12706</v>
      </c>
      <c r="H29">
        <f>COUNTIF(G$2:G$36,$K29)</f>
        <v>0</v>
      </c>
      <c r="I29" t="s">
        <v>12740</v>
      </c>
      <c r="J29">
        <f>COUNTIF(I$2:I$36,$K29)</f>
        <v>1</v>
      </c>
      <c r="K29" t="s">
        <v>12704</v>
      </c>
    </row>
    <row r="30" spans="1:11">
      <c r="A30" t="s">
        <v>12767</v>
      </c>
      <c r="B30">
        <f>COUNTIF(A$2:A$36,$K30)</f>
        <v>0</v>
      </c>
      <c r="C30" t="s">
        <v>12745</v>
      </c>
      <c r="D30" t="s">
        <v>12759</v>
      </c>
      <c r="E30" t="s">
        <v>12707</v>
      </c>
      <c r="F30">
        <f>COUNTIF(E$2:E$36,$K30)</f>
        <v>0</v>
      </c>
      <c r="G30" t="s">
        <v>12759</v>
      </c>
      <c r="H30">
        <f>COUNTIF(G$2:G$36,$K30)</f>
        <v>0</v>
      </c>
      <c r="I30" t="s">
        <v>12781</v>
      </c>
      <c r="J30">
        <f>COUNTIF(I$2:I$36,$K30)</f>
        <v>1</v>
      </c>
      <c r="K30" t="s">
        <v>12705</v>
      </c>
    </row>
    <row r="31" spans="1:11">
      <c r="A31" t="s">
        <v>12769</v>
      </c>
      <c r="B31">
        <f>COUNTIF(A$2:A$36,$K31)</f>
        <v>0</v>
      </c>
      <c r="C31" t="s">
        <v>12708</v>
      </c>
      <c r="D31">
        <f>COUNTIF(C$2:C$36,$K31)</f>
        <v>0</v>
      </c>
      <c r="E31" t="s">
        <v>12714</v>
      </c>
      <c r="F31">
        <f>COUNTIF(E$2:E$36,$K31)</f>
        <v>1</v>
      </c>
      <c r="G31" t="s">
        <v>12811</v>
      </c>
      <c r="H31">
        <f>COUNTIF(G$2:G$36,$K31)</f>
        <v>1</v>
      </c>
      <c r="I31" t="s">
        <v>12742</v>
      </c>
      <c r="J31">
        <f>COUNTIF(I$2:I$36,$K31)</f>
        <v>1</v>
      </c>
      <c r="K31" t="s">
        <v>12706</v>
      </c>
    </row>
    <row r="32" spans="1:11">
      <c r="A32" t="s">
        <v>12771</v>
      </c>
      <c r="B32">
        <f>COUNTIF(A$2:A$36,$K32)</f>
        <v>0</v>
      </c>
      <c r="C32" t="s">
        <v>12751</v>
      </c>
      <c r="D32">
        <f>COUNTIF(C$2:C$36,$K32)</f>
        <v>0</v>
      </c>
      <c r="E32" t="s">
        <v>12791</v>
      </c>
      <c r="F32">
        <f>COUNTIF(E$2:E$36,$K32)</f>
        <v>1</v>
      </c>
      <c r="G32" t="s">
        <v>12707</v>
      </c>
      <c r="H32">
        <f>COUNTIF(G$2:G$36,$K32)</f>
        <v>1</v>
      </c>
      <c r="I32" t="s">
        <v>12706</v>
      </c>
      <c r="J32">
        <f>COUNTIF(I$2:I$36,$K32)</f>
        <v>0</v>
      </c>
      <c r="K32" t="s">
        <v>12707</v>
      </c>
    </row>
    <row r="33" spans="1:11">
      <c r="A33" t="s">
        <v>12772</v>
      </c>
      <c r="B33">
        <f>COUNTIF(A$2:A$36,$K33)</f>
        <v>1</v>
      </c>
      <c r="C33" t="s">
        <v>12766</v>
      </c>
      <c r="D33">
        <f>COUNTIF(C$2:C$36,$K33)</f>
        <v>1</v>
      </c>
      <c r="E33" t="s">
        <v>12818</v>
      </c>
      <c r="F33">
        <f>COUNTIF(E$2:E$36,$K33)</f>
        <v>0</v>
      </c>
      <c r="G33" t="s">
        <v>12790</v>
      </c>
      <c r="H33">
        <f>COUNTIF(G$2:G$36,$K33)</f>
        <v>0</v>
      </c>
      <c r="I33" t="s">
        <v>12689</v>
      </c>
      <c r="J33">
        <f>COUNTIF(I$2:I$36,$K33)</f>
        <v>0</v>
      </c>
      <c r="K33" t="s">
        <v>12708</v>
      </c>
    </row>
    <row r="34" spans="1:11">
      <c r="A34" t="s">
        <v>12737</v>
      </c>
      <c r="B34">
        <f>COUNTIF(A$2:A$36,$K34)</f>
        <v>0</v>
      </c>
      <c r="C34" t="s">
        <v>12733</v>
      </c>
      <c r="D34">
        <f>COUNTIF(C$2:C$36,$K34)</f>
        <v>0</v>
      </c>
      <c r="E34" t="s">
        <v>12819</v>
      </c>
      <c r="F34">
        <f>COUNTIF(E$2:E$36,$K34)</f>
        <v>1</v>
      </c>
      <c r="G34" t="s">
        <v>12682</v>
      </c>
      <c r="H34">
        <f>COUNTIF(G$2:G$36,$K34)</f>
        <v>0</v>
      </c>
      <c r="I34" t="s">
        <v>12787</v>
      </c>
      <c r="J34">
        <f>COUNTIF(I$2:I$36,$K34)</f>
        <v>1</v>
      </c>
      <c r="K34" t="s">
        <v>12709</v>
      </c>
    </row>
    <row r="35" spans="1:11">
      <c r="A35" t="s">
        <v>12774</v>
      </c>
      <c r="B35">
        <f>COUNTIF(A$2:A$36,$K35)</f>
        <v>1</v>
      </c>
      <c r="C35" t="s">
        <v>12702</v>
      </c>
      <c r="D35">
        <f>COUNTIF(C$2:C$36,$K35)</f>
        <v>0</v>
      </c>
      <c r="E35" t="s">
        <v>12792</v>
      </c>
      <c r="F35">
        <f>COUNTIF(E$2:E$36,$K35)</f>
        <v>0</v>
      </c>
      <c r="G35" t="s">
        <v>12729</v>
      </c>
      <c r="H35">
        <f>COUNTIF(G$2:G$36,$K35)</f>
        <v>1</v>
      </c>
      <c r="I35" t="s">
        <v>12806</v>
      </c>
      <c r="J35">
        <f>COUNTIF(I$2:I$36,$K35)</f>
        <v>0</v>
      </c>
      <c r="K35" t="s">
        <v>12710</v>
      </c>
    </row>
    <row r="36" spans="1:11">
      <c r="A36" t="s">
        <v>12775</v>
      </c>
      <c r="B36">
        <f>COUNTIF(A$2:A$36,$K36)</f>
        <v>0</v>
      </c>
      <c r="C36" t="s">
        <v>12703</v>
      </c>
      <c r="D36">
        <f>COUNTIF(C$2:C$36,$K36)</f>
        <v>0</v>
      </c>
      <c r="E36" t="s">
        <v>12820</v>
      </c>
      <c r="F36">
        <f>COUNTIF(E$2:E$36,$K36)</f>
        <v>0</v>
      </c>
      <c r="G36" t="s">
        <v>12696</v>
      </c>
      <c r="H36">
        <f>COUNTIF(G$2:G$36,$K36)</f>
        <v>0</v>
      </c>
      <c r="I36" t="s">
        <v>12681</v>
      </c>
      <c r="J36">
        <f>COUNTIF(I$2:I$36,$K36)</f>
        <v>0</v>
      </c>
      <c r="K36" t="s">
        <v>12711</v>
      </c>
    </row>
    <row r="37" spans="1:11" ht="16" thickBot="1">
      <c r="B37" s="13">
        <f>SUM(B2:B36)</f>
        <v>19</v>
      </c>
      <c r="D37" s="13">
        <f>SUM(D2:D36)</f>
        <v>16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</sheetData>
  <conditionalFormatting sqref="A2:A36 C2:C36 E2:E36 G2:G36 I2:I36 K2:K36">
    <cfRule type="duplicateValues" dxfId="8" priority="1"/>
    <cfRule type="expression" dxfId="7" priority="2">
      <formula>$K$2</formula>
    </cfRule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pane ySplit="1" topLeftCell="A2" activePane="bottomLeft" state="frozen"/>
      <selection pane="bottomLeft" activeCell="J40" sqref="J40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</cols>
  <sheetData>
    <row r="1" spans="1:11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1" ht="16" thickTop="1">
      <c r="A2" t="s">
        <v>12677</v>
      </c>
      <c r="B2">
        <f>COUNTIF(A$2:A$65,$K2)</f>
        <v>1</v>
      </c>
      <c r="C2" t="s">
        <v>12679</v>
      </c>
      <c r="D2">
        <f>COUNTIF(C$2:C$49,$K2)</f>
        <v>1</v>
      </c>
      <c r="E2" t="s">
        <v>12686</v>
      </c>
      <c r="F2">
        <f>COUNTIF(E$2:E$39,$K2)</f>
        <v>1</v>
      </c>
      <c r="G2" t="s">
        <v>12678</v>
      </c>
      <c r="H2">
        <f>COUNTIF(G$2:G$37,$K2)</f>
        <v>0</v>
      </c>
      <c r="I2" t="s">
        <v>12684</v>
      </c>
      <c r="J2">
        <f>COUNTIF(I$2:I$37,$K2)</f>
        <v>1</v>
      </c>
      <c r="K2" t="s">
        <v>12677</v>
      </c>
    </row>
    <row r="3" spans="1:11">
      <c r="A3" t="s">
        <v>12682</v>
      </c>
      <c r="B3">
        <f t="shared" ref="B3:B65" si="0">COUNTIF(A$2:A$65,$K3)</f>
        <v>1</v>
      </c>
      <c r="C3" t="s">
        <v>12701</v>
      </c>
      <c r="D3">
        <f t="shared" ref="D3:D49" si="1">COUNTIF(C$2:C$49,$K3)</f>
        <v>1</v>
      </c>
      <c r="E3" t="s">
        <v>12691</v>
      </c>
      <c r="F3">
        <f t="shared" ref="F3:F39" si="2">COUNTIF(E$2:E$39,$K3)</f>
        <v>1</v>
      </c>
      <c r="G3" t="s">
        <v>12714</v>
      </c>
      <c r="H3">
        <f t="shared" ref="H3:H37" si="3">COUNTIF(G$2:G$37,$K3)</f>
        <v>1</v>
      </c>
      <c r="I3" t="s">
        <v>12682</v>
      </c>
      <c r="J3">
        <f t="shared" ref="J3:J37" si="4">COUNTIF(I$2:I$37,$K3)</f>
        <v>1</v>
      </c>
      <c r="K3" t="s">
        <v>12678</v>
      </c>
    </row>
    <row r="4" spans="1:11">
      <c r="A4" t="s">
        <v>12698</v>
      </c>
      <c r="B4">
        <f t="shared" si="0"/>
        <v>1</v>
      </c>
      <c r="C4" t="s">
        <v>12680</v>
      </c>
      <c r="D4">
        <f t="shared" si="1"/>
        <v>1</v>
      </c>
      <c r="E4" t="s">
        <v>12693</v>
      </c>
      <c r="F4">
        <f t="shared" si="2"/>
        <v>0</v>
      </c>
      <c r="G4" t="s">
        <v>12680</v>
      </c>
      <c r="H4">
        <f t="shared" si="3"/>
        <v>0</v>
      </c>
      <c r="I4" t="s">
        <v>12683</v>
      </c>
      <c r="J4">
        <f t="shared" si="4"/>
        <v>1</v>
      </c>
      <c r="K4" t="s">
        <v>12679</v>
      </c>
    </row>
    <row r="5" spans="1:11">
      <c r="A5" t="s">
        <v>12703</v>
      </c>
      <c r="B5">
        <f t="shared" si="0"/>
        <v>0</v>
      </c>
      <c r="C5" t="s">
        <v>12677</v>
      </c>
      <c r="D5">
        <f t="shared" si="1"/>
        <v>1</v>
      </c>
      <c r="E5" t="s">
        <v>12709</v>
      </c>
      <c r="F5">
        <f t="shared" si="2"/>
        <v>0</v>
      </c>
      <c r="G5" t="s">
        <v>12728</v>
      </c>
      <c r="H5">
        <f t="shared" si="3"/>
        <v>1</v>
      </c>
      <c r="I5" t="s">
        <v>12679</v>
      </c>
      <c r="J5">
        <f t="shared" si="4"/>
        <v>1</v>
      </c>
      <c r="K5" t="s">
        <v>12680</v>
      </c>
    </row>
    <row r="6" spans="1:11">
      <c r="A6" t="s">
        <v>12695</v>
      </c>
      <c r="B6">
        <f t="shared" si="0"/>
        <v>1</v>
      </c>
      <c r="C6" t="s">
        <v>12715</v>
      </c>
      <c r="D6">
        <f t="shared" si="1"/>
        <v>1</v>
      </c>
      <c r="E6" t="s">
        <v>12687</v>
      </c>
      <c r="F6">
        <f t="shared" si="2"/>
        <v>1</v>
      </c>
      <c r="G6" t="s">
        <v>12692</v>
      </c>
      <c r="H6">
        <f t="shared" si="3"/>
        <v>1</v>
      </c>
      <c r="I6" t="s">
        <v>12687</v>
      </c>
      <c r="J6">
        <f t="shared" si="4"/>
        <v>1</v>
      </c>
      <c r="K6" t="s">
        <v>12681</v>
      </c>
    </row>
    <row r="7" spans="1:11">
      <c r="A7" t="s">
        <v>12681</v>
      </c>
      <c r="B7">
        <f t="shared" si="0"/>
        <v>1</v>
      </c>
      <c r="C7" t="s">
        <v>12678</v>
      </c>
      <c r="D7">
        <f t="shared" si="1"/>
        <v>0</v>
      </c>
      <c r="E7" t="s">
        <v>12700</v>
      </c>
      <c r="F7">
        <f t="shared" si="2"/>
        <v>0</v>
      </c>
      <c r="G7" t="s">
        <v>12690</v>
      </c>
      <c r="H7">
        <f t="shared" si="3"/>
        <v>1</v>
      </c>
      <c r="I7" t="s">
        <v>12692</v>
      </c>
      <c r="J7">
        <f t="shared" si="4"/>
        <v>1</v>
      </c>
      <c r="K7" t="s">
        <v>12682</v>
      </c>
    </row>
    <row r="8" spans="1:11">
      <c r="A8" t="s">
        <v>12708</v>
      </c>
      <c r="B8">
        <f t="shared" si="0"/>
        <v>1</v>
      </c>
      <c r="C8" t="s">
        <v>12684</v>
      </c>
      <c r="D8">
        <f t="shared" si="1"/>
        <v>1</v>
      </c>
      <c r="E8" t="s">
        <v>12749</v>
      </c>
      <c r="F8">
        <f t="shared" si="2"/>
        <v>1</v>
      </c>
      <c r="G8" t="s">
        <v>12697</v>
      </c>
      <c r="H8">
        <f t="shared" si="3"/>
        <v>1</v>
      </c>
      <c r="I8" t="s">
        <v>12723</v>
      </c>
      <c r="J8">
        <f t="shared" si="4"/>
        <v>1</v>
      </c>
      <c r="K8" t="s">
        <v>12683</v>
      </c>
    </row>
    <row r="9" spans="1:11">
      <c r="A9" t="s">
        <v>12731</v>
      </c>
      <c r="B9">
        <f t="shared" si="0"/>
        <v>1</v>
      </c>
      <c r="C9" t="s">
        <v>12690</v>
      </c>
      <c r="D9">
        <f t="shared" si="1"/>
        <v>1</v>
      </c>
      <c r="E9" t="s">
        <v>12698</v>
      </c>
      <c r="F9">
        <f t="shared" si="2"/>
        <v>0</v>
      </c>
      <c r="G9" t="s">
        <v>12694</v>
      </c>
      <c r="H9">
        <f t="shared" si="3"/>
        <v>1</v>
      </c>
      <c r="I9" t="s">
        <v>12754</v>
      </c>
      <c r="J9">
        <f t="shared" si="4"/>
        <v>1</v>
      </c>
      <c r="K9" t="s">
        <v>12684</v>
      </c>
    </row>
    <row r="10" spans="1:11">
      <c r="A10" t="s">
        <v>12725</v>
      </c>
      <c r="B10">
        <f t="shared" si="0"/>
        <v>1</v>
      </c>
      <c r="C10" t="s">
        <v>12683</v>
      </c>
      <c r="D10">
        <f t="shared" si="1"/>
        <v>1</v>
      </c>
      <c r="E10" t="s">
        <v>12758</v>
      </c>
      <c r="F10">
        <f t="shared" si="2"/>
        <v>1</v>
      </c>
      <c r="G10" t="s">
        <v>12689</v>
      </c>
      <c r="H10">
        <f t="shared" si="3"/>
        <v>0</v>
      </c>
      <c r="I10" t="s">
        <v>12677</v>
      </c>
      <c r="J10">
        <f t="shared" si="4"/>
        <v>1</v>
      </c>
      <c r="K10" t="s">
        <v>12685</v>
      </c>
    </row>
    <row r="11" spans="1:11">
      <c r="A11" t="s">
        <v>12699</v>
      </c>
      <c r="B11">
        <f t="shared" si="0"/>
        <v>1</v>
      </c>
      <c r="C11" t="s">
        <v>12691</v>
      </c>
      <c r="D11">
        <f t="shared" si="1"/>
        <v>0</v>
      </c>
      <c r="E11" t="s">
        <v>12689</v>
      </c>
      <c r="F11">
        <f t="shared" si="2"/>
        <v>1</v>
      </c>
      <c r="G11" t="s">
        <v>12681</v>
      </c>
      <c r="H11">
        <f t="shared" si="3"/>
        <v>1</v>
      </c>
      <c r="I11" t="s">
        <v>12688</v>
      </c>
      <c r="J11">
        <f t="shared" si="4"/>
        <v>1</v>
      </c>
      <c r="K11" t="s">
        <v>12686</v>
      </c>
    </row>
    <row r="12" spans="1:11">
      <c r="A12" t="s">
        <v>12685</v>
      </c>
      <c r="B12">
        <f t="shared" si="0"/>
        <v>1</v>
      </c>
      <c r="C12" t="s">
        <v>12718</v>
      </c>
      <c r="D12">
        <f t="shared" si="1"/>
        <v>0</v>
      </c>
      <c r="E12" t="s">
        <v>12681</v>
      </c>
      <c r="F12">
        <f t="shared" si="2"/>
        <v>1</v>
      </c>
      <c r="G12" t="s">
        <v>12710</v>
      </c>
      <c r="H12">
        <f t="shared" si="3"/>
        <v>1</v>
      </c>
      <c r="I12" t="s">
        <v>12685</v>
      </c>
      <c r="J12">
        <f t="shared" si="4"/>
        <v>1</v>
      </c>
      <c r="K12" t="s">
        <v>12687</v>
      </c>
    </row>
    <row r="13" spans="1:11">
      <c r="A13" t="s">
        <v>12696</v>
      </c>
      <c r="B13">
        <f t="shared" si="0"/>
        <v>1</v>
      </c>
      <c r="C13" t="s">
        <v>12688</v>
      </c>
      <c r="D13">
        <f t="shared" si="1"/>
        <v>1</v>
      </c>
      <c r="E13" t="s">
        <v>12697</v>
      </c>
      <c r="F13">
        <f t="shared" si="2"/>
        <v>0</v>
      </c>
      <c r="G13" t="s">
        <v>12762</v>
      </c>
      <c r="H13">
        <f t="shared" si="3"/>
        <v>0</v>
      </c>
      <c r="I13" t="s">
        <v>12704</v>
      </c>
      <c r="J13">
        <f t="shared" si="4"/>
        <v>1</v>
      </c>
      <c r="K13" t="s">
        <v>12688</v>
      </c>
    </row>
    <row r="14" spans="1:11">
      <c r="A14" t="s">
        <v>12702</v>
      </c>
      <c r="B14">
        <f t="shared" si="0"/>
        <v>1</v>
      </c>
      <c r="C14" t="s">
        <v>12685</v>
      </c>
      <c r="D14">
        <f t="shared" si="1"/>
        <v>0</v>
      </c>
      <c r="E14" t="s">
        <v>12726</v>
      </c>
      <c r="F14">
        <f t="shared" si="2"/>
        <v>1</v>
      </c>
      <c r="G14" t="s">
        <v>12722</v>
      </c>
      <c r="H14">
        <f t="shared" si="3"/>
        <v>1</v>
      </c>
      <c r="I14" t="s">
        <v>12746</v>
      </c>
      <c r="J14">
        <f t="shared" si="4"/>
        <v>1</v>
      </c>
      <c r="K14" t="s">
        <v>12689</v>
      </c>
    </row>
    <row r="15" spans="1:11">
      <c r="A15" t="s">
        <v>12697</v>
      </c>
      <c r="B15">
        <f t="shared" si="0"/>
        <v>1</v>
      </c>
      <c r="C15" t="s">
        <v>12705</v>
      </c>
      <c r="D15">
        <f t="shared" si="1"/>
        <v>1</v>
      </c>
      <c r="E15" t="s">
        <v>12678</v>
      </c>
      <c r="F15">
        <f t="shared" si="2"/>
        <v>0</v>
      </c>
      <c r="G15" t="s">
        <v>12683</v>
      </c>
      <c r="H15">
        <f t="shared" si="3"/>
        <v>1</v>
      </c>
      <c r="I15" t="s">
        <v>12680</v>
      </c>
      <c r="J15">
        <f t="shared" si="4"/>
        <v>1</v>
      </c>
      <c r="K15" t="s">
        <v>12690</v>
      </c>
    </row>
    <row r="16" spans="1:11">
      <c r="A16" t="s">
        <v>12736</v>
      </c>
      <c r="B16">
        <f t="shared" si="0"/>
        <v>0</v>
      </c>
      <c r="C16" t="s">
        <v>12730</v>
      </c>
      <c r="D16">
        <f t="shared" si="1"/>
        <v>1</v>
      </c>
      <c r="E16" t="s">
        <v>12685</v>
      </c>
      <c r="F16">
        <f t="shared" si="2"/>
        <v>1</v>
      </c>
      <c r="G16" t="s">
        <v>12702</v>
      </c>
      <c r="H16">
        <f t="shared" si="3"/>
        <v>0</v>
      </c>
      <c r="I16" t="s">
        <v>12686</v>
      </c>
      <c r="J16">
        <f t="shared" si="4"/>
        <v>0</v>
      </c>
      <c r="K16" t="s">
        <v>12691</v>
      </c>
    </row>
    <row r="17" spans="1:11">
      <c r="A17" t="s">
        <v>12716</v>
      </c>
      <c r="B17">
        <f t="shared" si="0"/>
        <v>1</v>
      </c>
      <c r="C17" t="s">
        <v>12748</v>
      </c>
      <c r="D17">
        <f t="shared" si="1"/>
        <v>0</v>
      </c>
      <c r="E17" t="s">
        <v>12706</v>
      </c>
      <c r="F17">
        <f t="shared" si="2"/>
        <v>0</v>
      </c>
      <c r="G17" t="s">
        <v>12798</v>
      </c>
      <c r="H17">
        <f t="shared" si="3"/>
        <v>1</v>
      </c>
      <c r="I17" t="s">
        <v>12755</v>
      </c>
      <c r="J17">
        <f t="shared" si="4"/>
        <v>1</v>
      </c>
      <c r="K17" t="s">
        <v>12692</v>
      </c>
    </row>
    <row r="18" spans="1:11">
      <c r="A18" t="s">
        <v>12678</v>
      </c>
      <c r="B18">
        <f t="shared" si="0"/>
        <v>1</v>
      </c>
      <c r="C18" t="s">
        <v>12765</v>
      </c>
      <c r="D18">
        <f t="shared" si="1"/>
        <v>0</v>
      </c>
      <c r="E18" t="s">
        <v>12786</v>
      </c>
      <c r="F18">
        <f t="shared" si="2"/>
        <v>1</v>
      </c>
      <c r="G18" t="s">
        <v>12735</v>
      </c>
      <c r="H18">
        <f t="shared" si="3"/>
        <v>0</v>
      </c>
      <c r="I18" t="s">
        <v>12693</v>
      </c>
      <c r="J18">
        <f t="shared" si="4"/>
        <v>1</v>
      </c>
      <c r="K18" t="s">
        <v>12693</v>
      </c>
    </row>
    <row r="19" spans="1:11">
      <c r="A19" t="s">
        <v>12688</v>
      </c>
      <c r="B19">
        <f t="shared" si="0"/>
        <v>1</v>
      </c>
      <c r="C19" t="s">
        <v>12752</v>
      </c>
      <c r="D19">
        <f t="shared" si="1"/>
        <v>1</v>
      </c>
      <c r="E19" t="s">
        <v>12721</v>
      </c>
      <c r="F19">
        <f t="shared" si="2"/>
        <v>0</v>
      </c>
      <c r="G19" t="s">
        <v>12737</v>
      </c>
      <c r="H19">
        <f t="shared" si="3"/>
        <v>1</v>
      </c>
      <c r="I19" t="s">
        <v>12694</v>
      </c>
      <c r="J19">
        <f t="shared" si="4"/>
        <v>1</v>
      </c>
      <c r="K19" t="s">
        <v>12694</v>
      </c>
    </row>
    <row r="20" spans="1:11">
      <c r="A20" t="s">
        <v>12700</v>
      </c>
      <c r="B20">
        <f t="shared" si="0"/>
        <v>1</v>
      </c>
      <c r="C20" t="s">
        <v>12753</v>
      </c>
      <c r="D20">
        <f t="shared" si="1"/>
        <v>1</v>
      </c>
      <c r="E20" t="s">
        <v>12722</v>
      </c>
      <c r="F20">
        <f t="shared" si="2"/>
        <v>0</v>
      </c>
      <c r="G20" t="s">
        <v>12686</v>
      </c>
      <c r="H20">
        <f t="shared" si="3"/>
        <v>1</v>
      </c>
      <c r="I20" t="s">
        <v>12719</v>
      </c>
      <c r="J20">
        <f t="shared" si="4"/>
        <v>0</v>
      </c>
      <c r="K20" t="s">
        <v>12695</v>
      </c>
    </row>
    <row r="21" spans="1:11">
      <c r="A21" t="s">
        <v>12689</v>
      </c>
      <c r="B21">
        <f t="shared" si="0"/>
        <v>1</v>
      </c>
      <c r="C21" t="s">
        <v>12734</v>
      </c>
      <c r="D21">
        <f t="shared" si="1"/>
        <v>0</v>
      </c>
      <c r="E21" t="s">
        <v>12683</v>
      </c>
      <c r="F21">
        <f t="shared" si="2"/>
        <v>1</v>
      </c>
      <c r="G21" t="s">
        <v>12726</v>
      </c>
      <c r="H21">
        <f t="shared" si="3"/>
        <v>1</v>
      </c>
      <c r="I21" t="s">
        <v>12743</v>
      </c>
      <c r="J21">
        <f t="shared" si="4"/>
        <v>1</v>
      </c>
      <c r="K21" t="s">
        <v>12696</v>
      </c>
    </row>
    <row r="22" spans="1:11">
      <c r="A22" t="s">
        <v>12710</v>
      </c>
      <c r="B22">
        <f t="shared" si="0"/>
        <v>1</v>
      </c>
      <c r="C22" t="s">
        <v>12724</v>
      </c>
      <c r="D22">
        <f t="shared" si="1"/>
        <v>0</v>
      </c>
      <c r="E22" t="s">
        <v>12716</v>
      </c>
      <c r="F22">
        <f t="shared" si="2"/>
        <v>1</v>
      </c>
      <c r="G22" t="s">
        <v>12687</v>
      </c>
      <c r="H22">
        <f t="shared" si="3"/>
        <v>1</v>
      </c>
      <c r="I22" t="s">
        <v>12705</v>
      </c>
      <c r="J22">
        <f t="shared" si="4"/>
        <v>0</v>
      </c>
      <c r="K22" t="s">
        <v>12697</v>
      </c>
    </row>
    <row r="23" spans="1:11">
      <c r="A23" t="s">
        <v>12747</v>
      </c>
      <c r="B23">
        <f t="shared" si="0"/>
        <v>1</v>
      </c>
      <c r="C23" t="s">
        <v>12739</v>
      </c>
      <c r="D23">
        <f t="shared" si="1"/>
        <v>0</v>
      </c>
      <c r="E23" t="s">
        <v>12776</v>
      </c>
      <c r="F23">
        <f t="shared" si="2"/>
        <v>1</v>
      </c>
      <c r="G23" t="s">
        <v>12684</v>
      </c>
      <c r="H23">
        <f t="shared" si="3"/>
        <v>0</v>
      </c>
      <c r="I23" t="s">
        <v>12690</v>
      </c>
      <c r="J23">
        <f t="shared" si="4"/>
        <v>0</v>
      </c>
      <c r="K23" t="s">
        <v>12698</v>
      </c>
    </row>
    <row r="24" spans="1:11">
      <c r="A24" t="s">
        <v>12720</v>
      </c>
      <c r="B24">
        <f t="shared" si="0"/>
        <v>1</v>
      </c>
      <c r="C24" t="s">
        <v>12694</v>
      </c>
      <c r="D24">
        <f t="shared" si="1"/>
        <v>1</v>
      </c>
      <c r="E24" t="s">
        <v>12802</v>
      </c>
      <c r="F24">
        <f t="shared" si="2"/>
        <v>1</v>
      </c>
      <c r="G24" t="s">
        <v>12712</v>
      </c>
      <c r="H24">
        <f t="shared" si="3"/>
        <v>0</v>
      </c>
      <c r="I24" t="s">
        <v>12709</v>
      </c>
      <c r="J24">
        <f t="shared" si="4"/>
        <v>0</v>
      </c>
      <c r="K24" t="s">
        <v>12699</v>
      </c>
    </row>
    <row r="25" spans="1:11">
      <c r="A25" t="s">
        <v>12763</v>
      </c>
      <c r="B25">
        <f t="shared" si="0"/>
        <v>1</v>
      </c>
      <c r="C25" t="s">
        <v>12712</v>
      </c>
      <c r="D25">
        <f t="shared" si="1"/>
        <v>0</v>
      </c>
      <c r="E25" t="s">
        <v>12677</v>
      </c>
      <c r="F25">
        <f t="shared" si="2"/>
        <v>1</v>
      </c>
      <c r="G25" t="s">
        <v>12718</v>
      </c>
      <c r="H25">
        <f t="shared" si="3"/>
        <v>0</v>
      </c>
      <c r="I25" t="s">
        <v>12738</v>
      </c>
      <c r="J25">
        <f t="shared" si="4"/>
        <v>0</v>
      </c>
      <c r="K25" t="s">
        <v>12700</v>
      </c>
    </row>
    <row r="26" spans="1:11">
      <c r="A26" t="s">
        <v>12692</v>
      </c>
      <c r="B26">
        <f t="shared" si="0"/>
        <v>0</v>
      </c>
      <c r="C26" t="s">
        <v>12780</v>
      </c>
      <c r="D26">
        <f t="shared" si="1"/>
        <v>1</v>
      </c>
      <c r="E26" t="s">
        <v>12717</v>
      </c>
      <c r="F26">
        <f t="shared" si="2"/>
        <v>0</v>
      </c>
      <c r="G26" t="s">
        <v>12757</v>
      </c>
      <c r="H26">
        <f t="shared" si="3"/>
        <v>0</v>
      </c>
      <c r="I26" t="s">
        <v>12678</v>
      </c>
      <c r="J26">
        <f t="shared" si="4"/>
        <v>0</v>
      </c>
      <c r="K26" t="s">
        <v>12701</v>
      </c>
    </row>
    <row r="27" spans="1:11">
      <c r="A27" t="s">
        <v>12750</v>
      </c>
      <c r="B27">
        <f t="shared" si="0"/>
        <v>1</v>
      </c>
      <c r="C27" t="s">
        <v>12699</v>
      </c>
      <c r="D27">
        <f t="shared" si="1"/>
        <v>1</v>
      </c>
      <c r="E27" t="s">
        <v>12741</v>
      </c>
      <c r="F27">
        <f t="shared" si="2"/>
        <v>0</v>
      </c>
      <c r="G27" t="s">
        <v>12695</v>
      </c>
      <c r="H27">
        <f t="shared" si="3"/>
        <v>1</v>
      </c>
      <c r="I27" t="s">
        <v>12756</v>
      </c>
      <c r="J27">
        <f t="shared" si="4"/>
        <v>0</v>
      </c>
      <c r="K27" t="s">
        <v>12702</v>
      </c>
    </row>
    <row r="28" spans="1:11">
      <c r="A28" t="s">
        <v>12732</v>
      </c>
      <c r="B28">
        <f t="shared" si="0"/>
        <v>1</v>
      </c>
      <c r="C28" t="s">
        <v>12719</v>
      </c>
      <c r="D28">
        <f t="shared" si="1"/>
        <v>1</v>
      </c>
      <c r="E28" t="s">
        <v>12699</v>
      </c>
      <c r="F28">
        <f t="shared" si="2"/>
        <v>0</v>
      </c>
      <c r="G28" t="s">
        <v>12713</v>
      </c>
      <c r="H28">
        <f t="shared" si="3"/>
        <v>0</v>
      </c>
      <c r="I28" t="s">
        <v>12717</v>
      </c>
      <c r="J28">
        <f t="shared" si="4"/>
        <v>0</v>
      </c>
      <c r="K28" t="s">
        <v>12703</v>
      </c>
    </row>
    <row r="29" spans="1:11">
      <c r="A29" t="s">
        <v>12679</v>
      </c>
      <c r="B29">
        <f t="shared" si="0"/>
        <v>1</v>
      </c>
      <c r="C29" t="s">
        <v>12727</v>
      </c>
      <c r="D29">
        <f t="shared" si="1"/>
        <v>1</v>
      </c>
      <c r="E29" t="s">
        <v>12704</v>
      </c>
      <c r="F29">
        <f t="shared" si="2"/>
        <v>1</v>
      </c>
      <c r="G29" t="s">
        <v>12706</v>
      </c>
      <c r="H29">
        <f t="shared" si="3"/>
        <v>0</v>
      </c>
      <c r="I29" t="s">
        <v>12740</v>
      </c>
      <c r="J29">
        <f t="shared" si="4"/>
        <v>1</v>
      </c>
      <c r="K29" t="s">
        <v>12704</v>
      </c>
    </row>
    <row r="30" spans="1:11">
      <c r="A30" t="s">
        <v>12767</v>
      </c>
      <c r="B30">
        <f t="shared" si="0"/>
        <v>1</v>
      </c>
      <c r="C30" t="s">
        <v>12745</v>
      </c>
      <c r="D30">
        <f t="shared" si="1"/>
        <v>1</v>
      </c>
      <c r="E30" t="s">
        <v>12707</v>
      </c>
      <c r="F30">
        <f t="shared" si="2"/>
        <v>0</v>
      </c>
      <c r="G30" t="s">
        <v>12759</v>
      </c>
      <c r="H30">
        <f t="shared" si="3"/>
        <v>0</v>
      </c>
      <c r="I30" t="s">
        <v>12781</v>
      </c>
      <c r="J30">
        <f t="shared" si="4"/>
        <v>1</v>
      </c>
      <c r="K30" t="s">
        <v>12705</v>
      </c>
    </row>
    <row r="31" spans="1:11">
      <c r="A31" t="s">
        <v>12769</v>
      </c>
      <c r="B31">
        <f t="shared" si="0"/>
        <v>1</v>
      </c>
      <c r="C31" t="s">
        <v>12708</v>
      </c>
      <c r="D31">
        <f t="shared" si="1"/>
        <v>0</v>
      </c>
      <c r="E31" t="s">
        <v>12714</v>
      </c>
      <c r="F31">
        <f t="shared" si="2"/>
        <v>1</v>
      </c>
      <c r="G31" t="s">
        <v>12811</v>
      </c>
      <c r="H31">
        <f t="shared" si="3"/>
        <v>1</v>
      </c>
      <c r="I31" t="s">
        <v>12742</v>
      </c>
      <c r="J31">
        <f t="shared" si="4"/>
        <v>1</v>
      </c>
      <c r="K31" t="s">
        <v>12706</v>
      </c>
    </row>
    <row r="32" spans="1:11">
      <c r="A32" t="s">
        <v>12771</v>
      </c>
      <c r="B32">
        <f t="shared" si="0"/>
        <v>1</v>
      </c>
      <c r="C32" t="s">
        <v>12751</v>
      </c>
      <c r="D32">
        <f t="shared" si="1"/>
        <v>1</v>
      </c>
      <c r="E32" t="s">
        <v>12791</v>
      </c>
      <c r="F32">
        <f t="shared" si="2"/>
        <v>1</v>
      </c>
      <c r="G32" t="s">
        <v>12707</v>
      </c>
      <c r="H32">
        <f t="shared" si="3"/>
        <v>1</v>
      </c>
      <c r="I32" t="s">
        <v>12706</v>
      </c>
      <c r="J32">
        <f t="shared" si="4"/>
        <v>0</v>
      </c>
      <c r="K32" t="s">
        <v>12707</v>
      </c>
    </row>
    <row r="33" spans="1:11">
      <c r="A33" t="s">
        <v>12772</v>
      </c>
      <c r="B33">
        <f t="shared" si="0"/>
        <v>1</v>
      </c>
      <c r="C33" t="s">
        <v>12766</v>
      </c>
      <c r="D33">
        <f t="shared" si="1"/>
        <v>1</v>
      </c>
      <c r="E33" t="s">
        <v>12818</v>
      </c>
      <c r="F33">
        <f t="shared" si="2"/>
        <v>0</v>
      </c>
      <c r="G33" t="s">
        <v>12790</v>
      </c>
      <c r="H33">
        <f t="shared" si="3"/>
        <v>0</v>
      </c>
      <c r="I33" t="s">
        <v>12689</v>
      </c>
      <c r="J33">
        <f t="shared" si="4"/>
        <v>0</v>
      </c>
      <c r="K33" t="s">
        <v>12708</v>
      </c>
    </row>
    <row r="34" spans="1:11">
      <c r="A34" t="s">
        <v>12737</v>
      </c>
      <c r="B34">
        <f t="shared" si="0"/>
        <v>0</v>
      </c>
      <c r="C34" t="s">
        <v>12733</v>
      </c>
      <c r="D34">
        <f t="shared" si="1"/>
        <v>0</v>
      </c>
      <c r="E34" t="s">
        <v>12819</v>
      </c>
      <c r="F34">
        <f t="shared" si="2"/>
        <v>1</v>
      </c>
      <c r="G34" t="s">
        <v>12682</v>
      </c>
      <c r="H34">
        <f t="shared" si="3"/>
        <v>0</v>
      </c>
      <c r="I34" t="s">
        <v>12787</v>
      </c>
      <c r="J34">
        <f t="shared" si="4"/>
        <v>1</v>
      </c>
      <c r="K34" t="s">
        <v>12709</v>
      </c>
    </row>
    <row r="35" spans="1:11">
      <c r="A35" t="s">
        <v>12774</v>
      </c>
      <c r="B35">
        <f t="shared" si="0"/>
        <v>1</v>
      </c>
      <c r="C35" t="s">
        <v>12702</v>
      </c>
      <c r="D35">
        <f t="shared" si="1"/>
        <v>0</v>
      </c>
      <c r="E35" t="s">
        <v>12792</v>
      </c>
      <c r="F35">
        <f t="shared" si="2"/>
        <v>0</v>
      </c>
      <c r="G35" t="s">
        <v>12729</v>
      </c>
      <c r="H35">
        <f t="shared" si="3"/>
        <v>1</v>
      </c>
      <c r="I35" t="s">
        <v>12806</v>
      </c>
      <c r="J35">
        <f t="shared" si="4"/>
        <v>0</v>
      </c>
      <c r="K35" t="s">
        <v>12710</v>
      </c>
    </row>
    <row r="36" spans="1:11">
      <c r="A36" t="s">
        <v>12775</v>
      </c>
      <c r="B36">
        <f t="shared" si="0"/>
        <v>1</v>
      </c>
      <c r="C36" t="s">
        <v>12703</v>
      </c>
      <c r="D36">
        <f t="shared" si="1"/>
        <v>1</v>
      </c>
      <c r="E36" t="s">
        <v>12820</v>
      </c>
      <c r="F36">
        <f t="shared" si="2"/>
        <v>0</v>
      </c>
      <c r="G36" t="s">
        <v>12696</v>
      </c>
      <c r="H36">
        <f t="shared" si="3"/>
        <v>0</v>
      </c>
      <c r="I36" t="s">
        <v>12681</v>
      </c>
      <c r="J36">
        <f t="shared" si="4"/>
        <v>0</v>
      </c>
      <c r="K36" t="s">
        <v>12711</v>
      </c>
    </row>
    <row r="37" spans="1:11">
      <c r="A37" t="s">
        <v>12738</v>
      </c>
      <c r="B37">
        <f t="shared" si="0"/>
        <v>0</v>
      </c>
      <c r="C37" t="s">
        <v>12711</v>
      </c>
      <c r="D37">
        <f t="shared" si="1"/>
        <v>1</v>
      </c>
      <c r="E37" t="s">
        <v>12720</v>
      </c>
      <c r="F37">
        <f t="shared" si="2"/>
        <v>0</v>
      </c>
      <c r="G37" t="s">
        <v>12822</v>
      </c>
      <c r="H37">
        <f t="shared" si="3"/>
        <v>1</v>
      </c>
      <c r="I37" t="s">
        <v>12696</v>
      </c>
      <c r="J37">
        <f t="shared" si="4"/>
        <v>0</v>
      </c>
      <c r="K37" t="s">
        <v>12712</v>
      </c>
    </row>
    <row r="38" spans="1:11" ht="16" thickBot="1">
      <c r="A38" t="s">
        <v>12711</v>
      </c>
      <c r="B38">
        <f t="shared" si="0"/>
        <v>1</v>
      </c>
      <c r="C38" t="s">
        <v>12803</v>
      </c>
      <c r="D38">
        <f t="shared" si="1"/>
        <v>1</v>
      </c>
      <c r="E38" t="s">
        <v>12696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12713</v>
      </c>
    </row>
    <row r="39" spans="1:11" ht="16" thickTop="1">
      <c r="A39" t="s">
        <v>12713</v>
      </c>
      <c r="B39">
        <f t="shared" si="0"/>
        <v>0</v>
      </c>
      <c r="C39" t="s">
        <v>12740</v>
      </c>
      <c r="D39">
        <f t="shared" si="1"/>
        <v>0</v>
      </c>
      <c r="E39" t="s">
        <v>12793</v>
      </c>
      <c r="F39">
        <f t="shared" si="2"/>
        <v>1</v>
      </c>
      <c r="K39" t="s">
        <v>12714</v>
      </c>
    </row>
    <row r="40" spans="1:11" ht="16" thickBot="1">
      <c r="A40" t="s">
        <v>12707</v>
      </c>
      <c r="B40">
        <f t="shared" si="0"/>
        <v>0</v>
      </c>
      <c r="C40" t="s">
        <v>12741</v>
      </c>
      <c r="D40">
        <f t="shared" si="1"/>
        <v>1</v>
      </c>
      <c r="F40" s="13">
        <f>SUM(F2:F39)</f>
        <v>20</v>
      </c>
      <c r="G40" t="s">
        <v>12858</v>
      </c>
      <c r="H40" s="18">
        <f>(H38/36)</f>
        <v>0.55555555555555558</v>
      </c>
      <c r="I40" t="s">
        <v>12858</v>
      </c>
      <c r="J40" s="18">
        <f>(J38/36)</f>
        <v>0.61111111111111116</v>
      </c>
      <c r="K40" t="s">
        <v>12715</v>
      </c>
    </row>
    <row r="41" spans="1:11" ht="16" thickTop="1">
      <c r="A41" t="s">
        <v>12764</v>
      </c>
      <c r="B41">
        <f t="shared" si="0"/>
        <v>1</v>
      </c>
      <c r="C41" t="s">
        <v>12695</v>
      </c>
      <c r="D41">
        <f t="shared" si="1"/>
        <v>0</v>
      </c>
      <c r="K41" t="s">
        <v>12716</v>
      </c>
    </row>
    <row r="42" spans="1:11" ht="16" thickBot="1">
      <c r="A42" t="s">
        <v>12690</v>
      </c>
      <c r="B42">
        <f t="shared" si="0"/>
        <v>1</v>
      </c>
      <c r="C42" t="s">
        <v>12782</v>
      </c>
      <c r="D42">
        <f t="shared" si="1"/>
        <v>0</v>
      </c>
      <c r="E42" t="s">
        <v>12858</v>
      </c>
      <c r="F42" s="18">
        <f>(F40/38)</f>
        <v>0.52631578947368418</v>
      </c>
      <c r="G42" t="s">
        <v>12859</v>
      </c>
      <c r="H42" s="18">
        <f>(6/36)</f>
        <v>0.16666666666666666</v>
      </c>
      <c r="I42" t="s">
        <v>12859</v>
      </c>
      <c r="J42" s="18">
        <f>(8/36)</f>
        <v>0.22222222222222221</v>
      </c>
      <c r="K42" t="s">
        <v>12717</v>
      </c>
    </row>
    <row r="43" spans="1:11" ht="16" thickTop="1">
      <c r="A43" t="s">
        <v>12733</v>
      </c>
      <c r="B43">
        <f t="shared" si="0"/>
        <v>0</v>
      </c>
      <c r="C43" t="s">
        <v>12713</v>
      </c>
      <c r="D43">
        <f t="shared" si="1"/>
        <v>1</v>
      </c>
      <c r="K43" t="s">
        <v>12718</v>
      </c>
    </row>
    <row r="44" spans="1:11" ht="16" thickBot="1">
      <c r="A44" t="s">
        <v>12683</v>
      </c>
      <c r="B44">
        <f t="shared" si="0"/>
        <v>0</v>
      </c>
      <c r="C44" t="s">
        <v>12743</v>
      </c>
      <c r="D44">
        <f t="shared" si="1"/>
        <v>1</v>
      </c>
      <c r="E44" t="s">
        <v>12859</v>
      </c>
      <c r="F44" s="18">
        <f>(11/38)</f>
        <v>0.28947368421052633</v>
      </c>
      <c r="K44" t="s">
        <v>12719</v>
      </c>
    </row>
    <row r="45" spans="1:11" ht="16" thickTop="1">
      <c r="A45" t="s">
        <v>12734</v>
      </c>
      <c r="B45">
        <f t="shared" si="0"/>
        <v>1</v>
      </c>
      <c r="C45" t="s">
        <v>12704</v>
      </c>
      <c r="D45">
        <f t="shared" si="1"/>
        <v>0</v>
      </c>
      <c r="K45" t="s">
        <v>12720</v>
      </c>
    </row>
    <row r="46" spans="1:11">
      <c r="A46" t="s">
        <v>12735</v>
      </c>
      <c r="B46">
        <f t="shared" si="0"/>
        <v>1</v>
      </c>
      <c r="C46" t="s">
        <v>12809</v>
      </c>
      <c r="D46">
        <f t="shared" si="1"/>
        <v>0</v>
      </c>
      <c r="K46" t="s">
        <v>12721</v>
      </c>
    </row>
    <row r="47" spans="1:11">
      <c r="A47" t="s">
        <v>12686</v>
      </c>
      <c r="B47">
        <f t="shared" si="0"/>
        <v>0</v>
      </c>
      <c r="C47" t="s">
        <v>12681</v>
      </c>
      <c r="D47">
        <f t="shared" si="1"/>
        <v>0</v>
      </c>
      <c r="K47" t="s">
        <v>12722</v>
      </c>
    </row>
    <row r="48" spans="1:11">
      <c r="A48" t="s">
        <v>12687</v>
      </c>
      <c r="B48">
        <f t="shared" si="0"/>
        <v>0</v>
      </c>
      <c r="C48" t="s">
        <v>12707</v>
      </c>
      <c r="D48">
        <f t="shared" si="1"/>
        <v>0</v>
      </c>
      <c r="K48" t="s">
        <v>12723</v>
      </c>
    </row>
    <row r="49" spans="1:11">
      <c r="A49" t="s">
        <v>12693</v>
      </c>
      <c r="B49">
        <f t="shared" si="0"/>
        <v>0</v>
      </c>
      <c r="C49" t="s">
        <v>12729</v>
      </c>
      <c r="D49">
        <f t="shared" si="1"/>
        <v>1</v>
      </c>
      <c r="K49" t="s">
        <v>12724</v>
      </c>
    </row>
    <row r="50" spans="1:11" ht="16" thickBot="1">
      <c r="A50" t="s">
        <v>12684</v>
      </c>
      <c r="B50">
        <f t="shared" si="0"/>
        <v>1</v>
      </c>
      <c r="D50" s="13">
        <f>SUM(D2:D49)</f>
        <v>28</v>
      </c>
      <c r="K50" t="s">
        <v>12725</v>
      </c>
    </row>
    <row r="51" spans="1:11" ht="16" thickTop="1">
      <c r="A51" t="s">
        <v>12717</v>
      </c>
      <c r="B51">
        <f t="shared" si="0"/>
        <v>0</v>
      </c>
      <c r="K51" t="s">
        <v>12726</v>
      </c>
    </row>
    <row r="52" spans="1:11" ht="16" thickBot="1">
      <c r="A52" t="s">
        <v>12694</v>
      </c>
      <c r="B52">
        <f t="shared" si="0"/>
        <v>0</v>
      </c>
      <c r="C52" t="s">
        <v>12858</v>
      </c>
      <c r="D52" s="18">
        <f>(D50/48)</f>
        <v>0.58333333333333337</v>
      </c>
      <c r="K52" t="s">
        <v>12727</v>
      </c>
    </row>
    <row r="53" spans="1:11" ht="16" thickTop="1">
      <c r="A53" t="s">
        <v>12704</v>
      </c>
      <c r="B53">
        <f t="shared" si="0"/>
        <v>0</v>
      </c>
      <c r="K53" t="s">
        <v>12728</v>
      </c>
    </row>
    <row r="54" spans="1:11" ht="16" thickBot="1">
      <c r="A54" t="s">
        <v>12705</v>
      </c>
      <c r="B54">
        <f t="shared" si="0"/>
        <v>1</v>
      </c>
      <c r="C54" t="s">
        <v>12859</v>
      </c>
      <c r="D54" s="18">
        <f>(12/48)</f>
        <v>0.25</v>
      </c>
      <c r="K54" t="s">
        <v>12729</v>
      </c>
    </row>
    <row r="55" spans="1:11" ht="16" thickTop="1">
      <c r="A55" t="s">
        <v>12706</v>
      </c>
      <c r="B55">
        <f t="shared" si="0"/>
        <v>0</v>
      </c>
    </row>
    <row r="56" spans="1:11">
      <c r="A56" t="s">
        <v>12785</v>
      </c>
      <c r="B56">
        <f t="shared" si="0"/>
        <v>0</v>
      </c>
    </row>
    <row r="57" spans="1:11">
      <c r="A57" t="s">
        <v>12744</v>
      </c>
      <c r="B57">
        <f t="shared" si="0"/>
        <v>0</v>
      </c>
    </row>
    <row r="58" spans="1:11">
      <c r="A58" t="s">
        <v>12808</v>
      </c>
      <c r="B58">
        <f t="shared" si="0"/>
        <v>0</v>
      </c>
    </row>
    <row r="59" spans="1:11">
      <c r="A59" t="s">
        <v>12759</v>
      </c>
      <c r="B59">
        <f t="shared" si="0"/>
        <v>0</v>
      </c>
    </row>
    <row r="60" spans="1:11">
      <c r="A60" t="s">
        <v>12760</v>
      </c>
      <c r="B60">
        <f t="shared" si="0"/>
        <v>0</v>
      </c>
    </row>
    <row r="61" spans="1:11">
      <c r="A61" t="s">
        <v>12745</v>
      </c>
      <c r="B61">
        <f t="shared" si="0"/>
        <v>0</v>
      </c>
    </row>
    <row r="62" spans="1:11">
      <c r="A62" t="s">
        <v>12815</v>
      </c>
      <c r="B62">
        <f t="shared" si="0"/>
        <v>0</v>
      </c>
    </row>
    <row r="63" spans="1:11">
      <c r="A63" t="s">
        <v>12729</v>
      </c>
      <c r="B63">
        <f t="shared" si="0"/>
        <v>0</v>
      </c>
    </row>
    <row r="64" spans="1:11">
      <c r="A64" t="s">
        <v>12821</v>
      </c>
      <c r="B64">
        <f t="shared" si="0"/>
        <v>0</v>
      </c>
    </row>
    <row r="65" spans="1:2">
      <c r="A65" t="s">
        <v>12721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12858</v>
      </c>
      <c r="B68" s="18">
        <f>(B66/64)</f>
        <v>0.59375</v>
      </c>
    </row>
    <row r="69" spans="1:2" ht="16" thickTop="1"/>
    <row r="70" spans="1:2" ht="16" thickBot="1">
      <c r="A70" t="s">
        <v>12859</v>
      </c>
      <c r="B70" s="18">
        <f>(19/64)</f>
        <v>0.296875</v>
      </c>
    </row>
    <row r="71" spans="1:2" ht="16" thickTop="1"/>
  </sheetData>
  <conditionalFormatting sqref="A1:K1 A2:A65 C50:K51 C2:C49 F40 G2:G37 I2:I37 K2:K37 A68 C53:K53 E52:K52 E43:K43 E2:E40 G38:K39 G41:K41 K40 C55:K65 E54:K54 E45:K49 G44:K44 K42">
    <cfRule type="duplicateValues" dxfId="6" priority="5"/>
  </conditionalFormatting>
  <conditionalFormatting sqref="C52">
    <cfRule type="duplicateValues" dxfId="5" priority="4"/>
  </conditionalFormatting>
  <conditionalFormatting sqref="E42">
    <cfRule type="duplicateValues" dxfId="4" priority="3"/>
  </conditionalFormatting>
  <conditionalFormatting sqref="G40">
    <cfRule type="duplicateValues" dxfId="3" priority="2"/>
  </conditionalFormatting>
  <conditionalFormatting sqref="I40">
    <cfRule type="duplicateValues" dxfId="1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Koodit</vt:lpstr>
      <vt:lpstr>Kategoriat</vt:lpstr>
      <vt:lpstr>Sanamäärät</vt:lpstr>
      <vt:lpstr>Categories</vt:lpstr>
      <vt:lpstr>Subcategories</vt:lpstr>
      <vt:lpstr>Järjestetty</vt:lpstr>
      <vt:lpstr>Koodien nimien yhdistäminen</vt:lpstr>
      <vt:lpstr>Koodit teksteinä</vt:lpstr>
      <vt:lpstr>35 yhteistä</vt:lpstr>
      <vt:lpstr>Yli 1 kertaa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2018-07-20T20:41:19Z</dcterms:modified>
</cp:coreProperties>
</file>