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tpxi345/Downloads/"/>
    </mc:Choice>
  </mc:AlternateContent>
  <xr:revisionPtr revIDLastSave="0" documentId="13_ncr:1_{7FACC11D-0C6D-0049-B870-0779A3DE72C4}" xr6:coauthVersionLast="47" xr6:coauthVersionMax="47" xr10:uidLastSave="{00000000-0000-0000-0000-000000000000}"/>
  <bookViews>
    <workbookView xWindow="29680" yWindow="200" windowWidth="37340" windowHeight="16680" activeTab="1" xr2:uid="{00000000-000D-0000-FFFF-FFFF00000000}"/>
  </bookViews>
  <sheets>
    <sheet name="Cover sheet" sheetId="1" r:id="rId1"/>
    <sheet name="1) Referrals to universal servi" sheetId="2" r:id="rId2"/>
    <sheet name="2) Staff efficiencies" sheetId="3" r:id="rId3"/>
    <sheet name="3) Software costs" sheetId="4" r:id="rId4"/>
    <sheet name="Output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2" l="1"/>
  <c r="C14" i="2"/>
  <c r="C21" i="2"/>
  <c r="E17" i="5"/>
  <c r="D17" i="5"/>
  <c r="F17" i="5" s="1"/>
  <c r="C17" i="5"/>
  <c r="E16" i="5"/>
  <c r="D16" i="5"/>
  <c r="F16" i="5" s="1"/>
  <c r="C16" i="5"/>
  <c r="E15" i="5"/>
  <c r="D15" i="5"/>
  <c r="F15" i="5" s="1"/>
  <c r="C15" i="5"/>
  <c r="E14" i="5"/>
  <c r="E18" i="5" s="1"/>
  <c r="D14" i="5"/>
  <c r="F14" i="5" s="1"/>
  <c r="C14" i="5"/>
  <c r="C18" i="5" s="1"/>
  <c r="G30" i="4"/>
  <c r="F30" i="4"/>
  <c r="E30" i="4"/>
  <c r="G28" i="4"/>
  <c r="E28" i="4"/>
  <c r="D28" i="4"/>
  <c r="C28" i="4"/>
  <c r="H28" i="4" s="1"/>
  <c r="D44" i="5" s="1"/>
  <c r="G26" i="4"/>
  <c r="F26" i="4"/>
  <c r="F28" i="4" s="1"/>
  <c r="E26" i="4"/>
  <c r="D26" i="4"/>
  <c r="D30" i="4" s="1"/>
  <c r="C26" i="4"/>
  <c r="H26" i="4" s="1"/>
  <c r="C43" i="5" s="1"/>
  <c r="H24" i="4"/>
  <c r="C42" i="5" s="1"/>
  <c r="C19" i="4"/>
  <c r="G17" i="4"/>
  <c r="F17" i="4"/>
  <c r="C17" i="4"/>
  <c r="G15" i="4"/>
  <c r="G19" i="4" s="1"/>
  <c r="F15" i="4"/>
  <c r="F19" i="4" s="1"/>
  <c r="E15" i="4"/>
  <c r="E17" i="4" s="1"/>
  <c r="D15" i="4"/>
  <c r="D17" i="4" s="1"/>
  <c r="C15" i="4"/>
  <c r="H13" i="4"/>
  <c r="E47" i="3"/>
  <c r="D32" i="5" s="1"/>
  <c r="D47" i="3"/>
  <c r="C32" i="5" s="1"/>
  <c r="D43" i="3"/>
  <c r="E48" i="3" s="1"/>
  <c r="D33" i="5" s="1"/>
  <c r="E35" i="3"/>
  <c r="D29" i="5" s="1"/>
  <c r="E34" i="3"/>
  <c r="D28" i="5" s="1"/>
  <c r="D34" i="3"/>
  <c r="C28" i="5" s="1"/>
  <c r="D30" i="3"/>
  <c r="D35" i="3" s="1"/>
  <c r="C29" i="5" s="1"/>
  <c r="E21" i="3"/>
  <c r="D24" i="5" s="1"/>
  <c r="D21" i="3"/>
  <c r="C24" i="5" s="1"/>
  <c r="C36" i="5" s="1"/>
  <c r="D17" i="3"/>
  <c r="E22" i="3" s="1"/>
  <c r="D25" i="5" s="1"/>
  <c r="F34" i="2"/>
  <c r="E34" i="2"/>
  <c r="D34" i="2"/>
  <c r="C34" i="2"/>
  <c r="D23" i="2"/>
  <c r="C23" i="2"/>
  <c r="E23" i="2" s="1"/>
  <c r="E21" i="2"/>
  <c r="D21" i="2"/>
  <c r="F21" i="2" s="1"/>
  <c r="E15" i="2"/>
  <c r="D15" i="2"/>
  <c r="F15" i="2" s="1"/>
  <c r="E14" i="2"/>
  <c r="E16" i="2" s="1"/>
  <c r="F13" i="2"/>
  <c r="D22" i="3" l="1"/>
  <c r="C25" i="5" s="1"/>
  <c r="C37" i="5" s="1"/>
  <c r="F18" i="5"/>
  <c r="C24" i="2"/>
  <c r="D36" i="5"/>
  <c r="F23" i="2"/>
  <c r="D37" i="5"/>
  <c r="H17" i="4"/>
  <c r="D18" i="5"/>
  <c r="D14" i="2"/>
  <c r="D48" i="3"/>
  <c r="C33" i="5" s="1"/>
  <c r="H15" i="4"/>
  <c r="D19" i="4"/>
  <c r="E19" i="4"/>
  <c r="C30" i="4"/>
  <c r="H30" i="4" s="1"/>
  <c r="E44" i="5" s="1"/>
  <c r="C16" i="2"/>
  <c r="H19" i="4" l="1"/>
  <c r="F14" i="2"/>
  <c r="F16" i="2" s="1"/>
  <c r="D16" i="2"/>
  <c r="E22" i="2"/>
  <c r="E24" i="2" s="1"/>
  <c r="D22" i="2"/>
  <c r="D24" i="2" l="1"/>
  <c r="F22" i="2"/>
  <c r="F24" i="2" s="1"/>
</calcChain>
</file>

<file path=xl/sharedStrings.xml><?xml version="1.0" encoding="utf-8"?>
<sst xmlns="http://schemas.openxmlformats.org/spreadsheetml/2006/main" count="204" uniqueCount="98">
  <si>
    <t>Link to Business case</t>
  </si>
  <si>
    <t>Explanation</t>
  </si>
  <si>
    <t>All requests across England per year</t>
  </si>
  <si>
    <t>Service</t>
  </si>
  <si>
    <t>Total requests</t>
  </si>
  <si>
    <t>Universal Services/ Signposted to other services</t>
  </si>
  <si>
    <t>No service provided</t>
  </si>
  <si>
    <t>Total universal and no service provided</t>
  </si>
  <si>
    <t>Source / Calculation</t>
  </si>
  <si>
    <t>Link</t>
  </si>
  <si>
    <t>Adult social care</t>
  </si>
  <si>
    <t>Adult Social Care Activity and Finance:
England 2023-24</t>
  </si>
  <si>
    <t>https://digital.nhs.uk/data-and-information/publications/statistical/adult-social-care-activity-and-finance-report/2023-24</t>
  </si>
  <si>
    <t>Children's social care</t>
  </si>
  <si>
    <t>Estimated based on interviews</t>
  </si>
  <si>
    <t>SEND</t>
  </si>
  <si>
    <t>Education Health and Care plans</t>
  </si>
  <si>
    <t>https://explore-education-statistics.service.gov.uk/find-statistics/education-health-and-care-plans</t>
  </si>
  <si>
    <t>Total</t>
  </si>
  <si>
    <t>N/A</t>
  </si>
  <si>
    <t>Average council (assuming 160 top-tier providers)</t>
  </si>
  <si>
    <t>Template- fill in with your own organisational data</t>
  </si>
  <si>
    <t>This information can be provided by your service teams</t>
  </si>
  <si>
    <t>Other service</t>
  </si>
  <si>
    <t>Template- change the green cells with your organisation data</t>
  </si>
  <si>
    <r>
      <rPr>
        <b/>
        <sz val="12"/>
        <color theme="1"/>
        <rFont val="Arial"/>
        <family val="2"/>
      </rPr>
      <t xml:space="preserve">Explanation: social care workers (general)
</t>
    </r>
    <r>
      <rPr>
        <sz val="12"/>
        <color theme="1"/>
        <rFont val="Arial"/>
        <family val="2"/>
      </rPr>
      <t>We have estimated the amount of time average social care workers spend maintaining personal lists of universal services, and finding the relevant ones using existing resources.
This figure excludes the number of staff working in the Social Care front door service (below).</t>
    </r>
  </si>
  <si>
    <t>All social workers</t>
  </si>
  <si>
    <t>Input</t>
  </si>
  <si>
    <t>Source/Calculation</t>
  </si>
  <si>
    <t>FTE of social workers (general)</t>
  </si>
  <si>
    <t>Total number of social workers</t>
  </si>
  <si>
    <t>https://www.skillsforcare.org.uk/Adult-Social-Care-Workforce-Data/Workforce-intelligence/documents/State-of-the-adult-social-care-sector/The-State-of-the-Adult-Social-Care-Sector-and-Workforce-2023.pdf</t>
  </si>
  <si>
    <t>Total cost to organisation per year</t>
  </si>
  <si>
    <t>Total cost per year for a social worker (including holiday, national insurance, training etc.)</t>
  </si>
  <si>
    <t>https://www.pssru.ac.uk/pub/uc/uc2020/3-communityscstaff.pdf</t>
  </si>
  <si>
    <t>% of time spent for searching for universal services</t>
  </si>
  <si>
    <t>Based on interviews</t>
  </si>
  <si>
    <t>Working days per FTE</t>
  </si>
  <si>
    <t>Total cost for the council (non-cashable)</t>
  </si>
  <si>
    <t>Calculation</t>
  </si>
  <si>
    <t>Savings</t>
  </si>
  <si>
    <t>Low</t>
  </si>
  <si>
    <t>High</t>
  </si>
  <si>
    <t>Estimated time savings (%)</t>
  </si>
  <si>
    <t>Estimated time savings (days)</t>
  </si>
  <si>
    <t>Estimated time savings (£)</t>
  </si>
  <si>
    <r>
      <rPr>
        <b/>
        <sz val="12"/>
        <color theme="1"/>
        <rFont val="Arial"/>
        <family val="2"/>
      </rPr>
      <t xml:space="preserve">Explanation: social care workers (Front Door)
</t>
    </r>
    <r>
      <rPr>
        <sz val="12"/>
        <color theme="1"/>
        <rFont val="Arial"/>
        <family val="2"/>
      </rPr>
      <t>Front door staff are social workers who deal with initial requests for support. Based on interviews, we know these staff spend more of their time referring residents to other services. We also believe they tend to be more junior staff, and sometimes include non-social care workers (lowering average cost per year versus other social care staff).</t>
    </r>
  </si>
  <si>
    <t>FTE of front door staff</t>
  </si>
  <si>
    <t>10% of total social care workforce, based on interviews</t>
  </si>
  <si>
    <t>Estimated based on total social workers</t>
  </si>
  <si>
    <r>
      <rPr>
        <b/>
        <sz val="12"/>
        <color theme="1"/>
        <rFont val="Arial"/>
        <family val="2"/>
      </rPr>
      <t xml:space="preserve">Explanation: community workers (all)
</t>
    </r>
    <r>
      <rPr>
        <sz val="12"/>
        <color theme="1"/>
        <rFont val="Arial"/>
        <family val="2"/>
      </rPr>
      <t xml:space="preserve">These employees play a vital role in referring residents to universal and community services. They can have different titles depending on the organisation, including: Community support officer, Support worker, Link worker, and more.
They will often have a great deal of knowledge about micro-local services, and will work face to face with residents to help signpost them to relevant organisations for support. </t>
    </r>
  </si>
  <si>
    <t>LGA estimate of 4.5k from 2010, confirmed via interviews</t>
  </si>
  <si>
    <t>Link to Snook discovery report</t>
  </si>
  <si>
    <t>Example council cost</t>
  </si>
  <si>
    <t>Metric</t>
  </si>
  <si>
    <t>Spreadsheet</t>
  </si>
  <si>
    <t>Small directory</t>
  </si>
  <si>
    <t>CVS Directory</t>
  </si>
  <si>
    <t>Self-build directory</t>
  </si>
  <si>
    <t>Service directory</t>
  </si>
  <si>
    <t>Number of products used</t>
  </si>
  <si>
    <t>Cost per product</t>
  </si>
  <si>
    <t>Annual cost</t>
  </si>
  <si>
    <t>Estimated saving % (low)</t>
  </si>
  <si>
    <t>Total saving (low)</t>
  </si>
  <si>
    <t>Estimated saving % (high)</t>
  </si>
  <si>
    <t>Estimated saving £ (high)</t>
  </si>
  <si>
    <t>Template- fill in with your own organisation data</t>
  </si>
  <si>
    <t>Outputs tab- This information is calcaulated by filling in the three previous tabs</t>
  </si>
  <si>
    <t>Link to ORUK community website</t>
  </si>
  <si>
    <r>
      <rPr>
        <b/>
        <sz val="12"/>
        <color theme="1"/>
        <rFont val="Arial"/>
        <family val="2"/>
      </rPr>
      <t xml:space="preserve">Explanation
</t>
    </r>
    <r>
      <rPr>
        <sz val="12"/>
        <color theme="1"/>
        <rFont val="Arial"/>
        <family val="2"/>
      </rPr>
      <t xml:space="preserve">The below tables summarise the outputs from the other tabs in the workbook. These can be inserted into your business case to help show the benefits of adopting ORUK and transforming how your organisation approaches linking residents to community and universal services. Explanations for each of these tables are provided in the tabs, and in the business case. 
More infomation can be found via the links above. </t>
    </r>
  </si>
  <si>
    <t>1) Number of referrals to universal and community services</t>
  </si>
  <si>
    <t>2) Staff efficiency savings (non-cashable)</t>
  </si>
  <si>
    <t>General social workers</t>
  </si>
  <si>
    <t>Front door social workers</t>
  </si>
  <si>
    <t>Community workers</t>
  </si>
  <si>
    <t>Total efficiencies</t>
  </si>
  <si>
    <t>3) Software savings</t>
  </si>
  <si>
    <t xml:space="preserve">Actual </t>
  </si>
  <si>
    <t>Low estimate</t>
  </si>
  <si>
    <t>High estimate</t>
  </si>
  <si>
    <t>Number of current products</t>
  </si>
  <si>
    <t>Current annual cost</t>
  </si>
  <si>
    <t>Estimated saving</t>
  </si>
  <si>
    <t>Please make a copy of this spreadsheet calculator, which should be used together with the ORUK business case document.</t>
  </si>
  <si>
    <t xml:space="preserve">Use this workbook to help calculate potential cost savings for your organisation through adopting Open Referral UK for your organisation. These figures can be inserted into your business case. </t>
  </si>
  <si>
    <t>The workbook consists of multiple tabs:</t>
  </si>
  <si>
    <t>1) Referrals to universal services tab: including annual demand for England, an example council, and a blank table to input data</t>
  </si>
  <si>
    <t>2) Staff efficiencies tab: showing estimated benefits for different types of employees within social care for a council. Input your own data in the green cells to get an estimate for your organisation</t>
  </si>
  <si>
    <t>3) Software costs tab: showing low and high potential estimates of cost savings on current annual license costs</t>
  </si>
  <si>
    <t>Outputs tab: summarises the outputs from other tabs in the workbook</t>
  </si>
  <si>
    <t>If you encounter any issues using this spreadsheet calculator, please email hello@openreferraluk.org</t>
  </si>
  <si>
    <r>
      <t xml:space="preserve">We know that many council workers make referrals to community services as part of their role. They spend time and effort finding services, or maintaining their own lists. A better approach would save time for these workers. These savings are not necessarily ‘cashable’, but reduced duplication and efforts can help free up time for staff, improving productivity. We have estimated this using the full time equivalent (FTE) number of workers at each council.
The extent to which savings are achievable will depend on the current approach for your organisation. If no one is maintaining the directory, there will be limited efficiencies. However, this should mean greater opportunities to benefit service users if data is improved.
Below is our estimated benefits for different types of employees within social care for an example organisation. </t>
    </r>
    <r>
      <rPr>
        <sz val="12"/>
        <color rgb="FF38761D"/>
        <rFont val="Arial"/>
        <family val="2"/>
      </rPr>
      <t>Tailor your own estimates by changing the Green cells</t>
    </r>
    <r>
      <rPr>
        <b/>
        <sz val="12"/>
        <color rgb="FF38761D"/>
        <rFont val="Arial"/>
        <family val="2"/>
      </rPr>
      <t>.</t>
    </r>
    <r>
      <rPr>
        <sz val="12"/>
        <color theme="1"/>
        <rFont val="Arial"/>
        <family val="2"/>
      </rPr>
      <t xml:space="preserve"> Amend the other cells if you have more accurate data for your own organisation. Estimated savings are in Blue.</t>
    </r>
  </si>
  <si>
    <r>
      <t xml:space="preserve">Service teams often use different tools to store and manage community service data, requiring multiple licences or efforts by different internal teams. Consolidating these can reduce costs and achieve annual savings. Many service teams will have multiple spreadsheets of local services being run. 
In an earlier discovery, Snook estimated national savings of up to £6.1m per year on directory products (link to full workings above). They estimated potential savings of 10%, but interviews during this project suggested this is conservative, so a 'high' scenario has been added.
</t>
    </r>
    <r>
      <rPr>
        <sz val="12"/>
        <color rgb="FF38761D"/>
        <rFont val="Arial"/>
        <family val="2"/>
      </rPr>
      <t xml:space="preserve">Input your own data into the green cells of the </t>
    </r>
    <r>
      <rPr>
        <sz val="12"/>
        <color rgb="FF649253"/>
        <rFont val="Arial"/>
        <family val="2"/>
      </rPr>
      <t>template</t>
    </r>
    <r>
      <rPr>
        <sz val="12"/>
        <color theme="1"/>
        <rFont val="Arial"/>
        <family val="2"/>
      </rPr>
      <t xml:space="preserve"> to calculate the current annual licence costs involved. Estimated savings are in blue. These will be offset by any licences procured in the new business model.</t>
    </r>
  </si>
  <si>
    <t xml:space="preserve">ORUK on it's own will only be one part of the solution, but understanding the scale of this demand across all services paints the picture for how many residents could be helped by better signposting if a council and other organisations can provide better signposting. </t>
  </si>
  <si>
    <t>ORUK adopters aim to improve resident outcomes by connecting residents more effectively to universal services.</t>
  </si>
  <si>
    <t>Currently, 29% of total Adult Social Care requests end up with signposting to other services, and 28% have no services provided. There are also many more requests not officially recorded, and millions of people visiting council websites and directories looking for service information.</t>
  </si>
  <si>
    <r>
      <t>Below are data tables estimating annual demand for: 1) all of England, 2) an example council, and</t>
    </r>
    <r>
      <rPr>
        <sz val="12"/>
        <color theme="9" tint="0.39997558519241921"/>
        <rFont val="Arial"/>
        <family val="2"/>
      </rPr>
      <t xml:space="preserve"> </t>
    </r>
    <r>
      <rPr>
        <sz val="12"/>
        <color theme="9" tint="-0.249977111117893"/>
        <rFont val="Arial"/>
        <family val="2"/>
      </rPr>
      <t xml:space="preserve">3) a blank table with green cells for you to enter your own organisation's data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</si>
</sst>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quot;£&quot;#,##0;[Red]\-&quot;£&quot;#,##0"/>
    <numFmt numFmtId="166" formatCode="0.0%"/>
    <numFmt numFmtId="167" formatCode="[$£-809]#,##0"/>
    <numFmt numFmtId="168" formatCode="[$£-809]#,##0.00"/>
  </numFmts>
  <fonts count="26" x14ac:knownFonts="1">
    <font>
      <sz val="11"/>
      <color theme="1"/>
      <name val="Calibri"/>
      <scheme val="minor"/>
    </font>
    <font>
      <sz val="12"/>
      <color theme="1"/>
      <name val="Calibri"/>
      <family val="2"/>
      <scheme val="minor"/>
    </font>
    <font>
      <sz val="11"/>
      <color theme="1"/>
      <name val="Arial"/>
      <family val="2"/>
    </font>
    <font>
      <sz val="12"/>
      <color rgb="FF000000"/>
      <name val="Arial"/>
      <family val="2"/>
    </font>
    <font>
      <sz val="12"/>
      <color theme="1"/>
      <name val="Arial"/>
      <family val="2"/>
    </font>
    <font>
      <u/>
      <sz val="12"/>
      <color rgb="FF0000FF"/>
      <name val="Arial"/>
      <family val="2"/>
    </font>
    <font>
      <b/>
      <sz val="12"/>
      <color theme="1"/>
      <name val="Arial"/>
      <family val="2"/>
    </font>
    <font>
      <sz val="11"/>
      <name val="Calibri"/>
      <family val="2"/>
    </font>
    <font>
      <b/>
      <u/>
      <sz val="12"/>
      <color theme="1"/>
      <name val="Arial"/>
      <family val="2"/>
    </font>
    <font>
      <u/>
      <sz val="12"/>
      <color theme="1"/>
      <name val="Arial"/>
      <family val="2"/>
    </font>
    <font>
      <i/>
      <sz val="12"/>
      <color theme="1"/>
      <name val="Arial"/>
      <family val="2"/>
    </font>
    <font>
      <sz val="12"/>
      <color theme="1"/>
      <name val="Calibri"/>
      <family val="2"/>
      <scheme val="minor"/>
    </font>
    <font>
      <u/>
      <sz val="12"/>
      <color rgb="FF0000FF"/>
      <name val="Arial"/>
      <family val="2"/>
    </font>
    <font>
      <sz val="12"/>
      <color theme="1"/>
      <name val="Calibri"/>
      <family val="2"/>
    </font>
    <font>
      <u/>
      <sz val="12"/>
      <color rgb="FF0000FF"/>
      <name val="Arial"/>
      <family val="2"/>
    </font>
    <font>
      <b/>
      <u/>
      <sz val="12"/>
      <color theme="1"/>
      <name val="Arial"/>
      <family val="2"/>
    </font>
    <font>
      <sz val="12"/>
      <color rgb="FF649253"/>
      <name val="Arial"/>
      <family val="2"/>
    </font>
    <font>
      <sz val="12"/>
      <color rgb="FF38761D"/>
      <name val="Arial"/>
      <family val="2"/>
    </font>
    <font>
      <b/>
      <sz val="12"/>
      <color rgb="FF38761D"/>
      <name val="Arial"/>
      <family val="2"/>
    </font>
    <font>
      <u/>
      <sz val="11"/>
      <color theme="10"/>
      <name val="Calibri"/>
      <family val="2"/>
      <scheme val="minor"/>
    </font>
    <font>
      <sz val="12"/>
      <color rgb="FF000000"/>
      <name val="Arial"/>
      <family val="2"/>
    </font>
    <font>
      <u/>
      <sz val="12"/>
      <color theme="10"/>
      <name val="Arial"/>
      <family val="2"/>
    </font>
    <font>
      <sz val="12"/>
      <name val="Calibri"/>
      <family val="2"/>
    </font>
    <font>
      <sz val="12"/>
      <name val="Arial"/>
      <family val="2"/>
    </font>
    <font>
      <sz val="12"/>
      <color theme="9" tint="0.39997558519241921"/>
      <name val="Arial"/>
      <family val="2"/>
    </font>
    <font>
      <sz val="12"/>
      <color theme="9" tint="-0.249977111117893"/>
      <name val="Arial"/>
      <family val="2"/>
    </font>
  </fonts>
  <fills count="7">
    <fill>
      <patternFill patternType="none"/>
    </fill>
    <fill>
      <patternFill patternType="gray125"/>
    </fill>
    <fill>
      <patternFill patternType="solid">
        <fgColor theme="0"/>
        <bgColor theme="0"/>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theme="6"/>
        <bgColor theme="6"/>
      </patternFill>
    </fill>
  </fills>
  <borders count="40">
    <border>
      <left/>
      <right/>
      <top/>
      <bottom/>
      <diagonal/>
    </border>
    <border>
      <left/>
      <right/>
      <top/>
      <bottom/>
      <diagonal/>
    </border>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FFFFFF"/>
      </left>
      <right style="thin">
        <color rgb="FFFFFFFF"/>
      </right>
      <top style="thin">
        <color rgb="FFFFFFFF"/>
      </top>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9" fillId="0" borderId="0" applyNumberFormat="0" applyFill="0" applyBorder="0" applyAlignment="0" applyProtection="0"/>
  </cellStyleXfs>
  <cellXfs count="135">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2" fillId="2" borderId="5" xfId="0" applyFont="1" applyFill="1" applyBorder="1"/>
    <xf numFmtId="0" fontId="3" fillId="0" borderId="4" xfId="0" applyFont="1" applyBorder="1"/>
    <xf numFmtId="0" fontId="2" fillId="2" borderId="6" xfId="0" applyFont="1" applyFill="1" applyBorder="1"/>
    <xf numFmtId="0" fontId="2" fillId="0" borderId="0" xfId="0" applyFont="1"/>
    <xf numFmtId="0" fontId="4" fillId="2" borderId="1" xfId="0" applyFont="1" applyFill="1" applyBorder="1"/>
    <xf numFmtId="0" fontId="5" fillId="2" borderId="1" xfId="0" applyFont="1" applyFill="1" applyBorder="1"/>
    <xf numFmtId="0" fontId="6" fillId="2" borderId="2"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4" fillId="2" borderId="6" xfId="0" applyFont="1" applyFill="1" applyBorder="1"/>
    <xf numFmtId="0" fontId="8" fillId="2" borderId="2" xfId="0" applyFont="1" applyFill="1" applyBorder="1"/>
    <xf numFmtId="0" fontId="6" fillId="2" borderId="15" xfId="0" applyFont="1" applyFill="1" applyBorder="1"/>
    <xf numFmtId="0" fontId="4" fillId="2" borderId="15" xfId="0" applyFont="1" applyFill="1" applyBorder="1"/>
    <xf numFmtId="3" fontId="4" fillId="2" borderId="15" xfId="0" applyNumberFormat="1" applyFont="1" applyFill="1" applyBorder="1"/>
    <xf numFmtId="3" fontId="6" fillId="2" borderId="15" xfId="0" applyNumberFormat="1" applyFont="1" applyFill="1" applyBorder="1"/>
    <xf numFmtId="0" fontId="9" fillId="2" borderId="15" xfId="0" applyFont="1" applyFill="1" applyBorder="1"/>
    <xf numFmtId="0" fontId="10" fillId="2" borderId="1" xfId="0" applyFont="1" applyFill="1" applyBorder="1"/>
    <xf numFmtId="0" fontId="6" fillId="2" borderId="0" xfId="0" applyFont="1" applyFill="1"/>
    <xf numFmtId="0" fontId="4" fillId="0" borderId="0" xfId="0" applyFont="1"/>
    <xf numFmtId="0" fontId="6" fillId="2" borderId="1" xfId="0" applyFont="1" applyFill="1" applyBorder="1"/>
    <xf numFmtId="0" fontId="6" fillId="4" borderId="15" xfId="0" applyFont="1" applyFill="1" applyBorder="1"/>
    <xf numFmtId="0" fontId="4" fillId="4" borderId="15" xfId="0" applyFont="1" applyFill="1" applyBorder="1"/>
    <xf numFmtId="0" fontId="6" fillId="0" borderId="15" xfId="0" applyFont="1" applyBorder="1"/>
    <xf numFmtId="0" fontId="4" fillId="2" borderId="0" xfId="0" applyFont="1" applyFill="1" applyAlignment="1">
      <alignment vertical="top" wrapText="1"/>
    </xf>
    <xf numFmtId="0" fontId="4" fillId="2" borderId="4" xfId="0" applyFont="1" applyFill="1" applyBorder="1" applyAlignment="1">
      <alignment vertical="top" wrapText="1"/>
    </xf>
    <xf numFmtId="0" fontId="4" fillId="2" borderId="19" xfId="0" applyFont="1" applyFill="1" applyBorder="1"/>
    <xf numFmtId="0" fontId="6" fillId="4" borderId="1" xfId="0" applyFont="1" applyFill="1" applyBorder="1"/>
    <xf numFmtId="0" fontId="13" fillId="4" borderId="1" xfId="0" applyFont="1" applyFill="1" applyBorder="1"/>
    <xf numFmtId="0" fontId="4" fillId="4" borderId="20" xfId="0" applyFont="1" applyFill="1" applyBorder="1"/>
    <xf numFmtId="0" fontId="4" fillId="2" borderId="15" xfId="0" applyFont="1" applyFill="1" applyBorder="1" applyAlignment="1">
      <alignment horizontal="right"/>
    </xf>
    <xf numFmtId="0" fontId="6" fillId="2" borderId="15" xfId="0" applyFont="1" applyFill="1" applyBorder="1" applyAlignment="1">
      <alignment horizontal="right"/>
    </xf>
    <xf numFmtId="167" fontId="4" fillId="2" borderId="15" xfId="0" applyNumberFormat="1" applyFont="1" applyFill="1" applyBorder="1" applyAlignment="1">
      <alignment horizontal="right"/>
    </xf>
    <xf numFmtId="167" fontId="4" fillId="4" borderId="15" xfId="0" applyNumberFormat="1" applyFont="1" applyFill="1" applyBorder="1" applyAlignment="1">
      <alignment horizontal="right"/>
    </xf>
    <xf numFmtId="167" fontId="6" fillId="4" borderId="15" xfId="0" applyNumberFormat="1" applyFont="1" applyFill="1" applyBorder="1" applyAlignment="1">
      <alignment horizontal="right"/>
    </xf>
    <xf numFmtId="9" fontId="4" fillId="4" borderId="15" xfId="0" applyNumberFormat="1" applyFont="1" applyFill="1" applyBorder="1" applyAlignment="1">
      <alignment horizontal="right"/>
    </xf>
    <xf numFmtId="167" fontId="6" fillId="5" borderId="15" xfId="0" applyNumberFormat="1" applyFont="1" applyFill="1" applyBorder="1" applyAlignment="1">
      <alignment horizontal="right"/>
    </xf>
    <xf numFmtId="9" fontId="4" fillId="2" borderId="15" xfId="0" applyNumberFormat="1" applyFont="1" applyFill="1" applyBorder="1"/>
    <xf numFmtId="167" fontId="6" fillId="5" borderId="15" xfId="0" applyNumberFormat="1" applyFont="1" applyFill="1" applyBorder="1"/>
    <xf numFmtId="0" fontId="6" fillId="0" borderId="0" xfId="0" applyFont="1"/>
    <xf numFmtId="0" fontId="14" fillId="2" borderId="2" xfId="0" applyFont="1" applyFill="1" applyBorder="1" applyAlignment="1">
      <alignment vertical="top" wrapText="1"/>
    </xf>
    <xf numFmtId="0" fontId="6" fillId="2" borderId="2" xfId="0" applyFont="1" applyFill="1" applyBorder="1" applyAlignment="1">
      <alignment vertical="top" wrapText="1"/>
    </xf>
    <xf numFmtId="0" fontId="15" fillId="2" borderId="6" xfId="0" applyFont="1" applyFill="1" applyBorder="1"/>
    <xf numFmtId="9" fontId="4" fillId="2" borderId="1" xfId="0" applyNumberFormat="1" applyFont="1" applyFill="1" applyBorder="1"/>
    <xf numFmtId="167" fontId="4" fillId="2" borderId="15" xfId="0" applyNumberFormat="1" applyFont="1" applyFill="1" applyBorder="1"/>
    <xf numFmtId="0" fontId="4" fillId="6" borderId="15" xfId="0" applyFont="1" applyFill="1" applyBorder="1"/>
    <xf numFmtId="0" fontId="21" fillId="2" borderId="1" xfId="1" applyFont="1" applyFill="1" applyBorder="1"/>
    <xf numFmtId="0" fontId="2" fillId="2" borderId="19" xfId="0" applyFont="1" applyFill="1" applyBorder="1"/>
    <xf numFmtId="0" fontId="2" fillId="2" borderId="21" xfId="0" applyFont="1" applyFill="1" applyBorder="1"/>
    <xf numFmtId="0" fontId="3" fillId="0" borderId="23" xfId="0" applyFont="1" applyBorder="1"/>
    <xf numFmtId="0" fontId="3" fillId="0" borderId="19" xfId="0" applyFont="1" applyBorder="1"/>
    <xf numFmtId="0" fontId="2" fillId="2" borderId="22" xfId="0" applyFont="1" applyFill="1" applyBorder="1"/>
    <xf numFmtId="0" fontId="2" fillId="2" borderId="24" xfId="0" applyFont="1" applyFill="1" applyBorder="1"/>
    <xf numFmtId="0" fontId="2" fillId="2" borderId="25" xfId="0" applyFont="1" applyFill="1" applyBorder="1"/>
    <xf numFmtId="0" fontId="2" fillId="2" borderId="26" xfId="0" applyFont="1" applyFill="1" applyBorder="1"/>
    <xf numFmtId="0" fontId="3" fillId="0" borderId="28" xfId="0" applyFont="1" applyBorder="1"/>
    <xf numFmtId="0" fontId="3" fillId="0" borderId="27" xfId="0" applyFont="1" applyBorder="1"/>
    <xf numFmtId="0" fontId="3" fillId="0" borderId="29" xfId="0" applyFont="1" applyBorder="1"/>
    <xf numFmtId="0" fontId="3" fillId="0" borderId="30" xfId="0" applyFont="1" applyBorder="1"/>
    <xf numFmtId="0" fontId="3" fillId="0" borderId="31" xfId="0" applyFont="1" applyBorder="1"/>
    <xf numFmtId="0" fontId="1" fillId="0" borderId="0" xfId="0" applyFont="1"/>
    <xf numFmtId="0" fontId="8" fillId="2" borderId="1" xfId="0" applyFont="1" applyFill="1" applyBorder="1"/>
    <xf numFmtId="0" fontId="22" fillId="0" borderId="19" xfId="0" applyFont="1" applyBorder="1"/>
    <xf numFmtId="0" fontId="1" fillId="0" borderId="19" xfId="0" applyFont="1" applyBorder="1"/>
    <xf numFmtId="0" fontId="4" fillId="2" borderId="32" xfId="0" applyFont="1" applyFill="1" applyBorder="1" applyAlignment="1">
      <alignment vertical="top" wrapText="1"/>
    </xf>
    <xf numFmtId="0" fontId="22" fillId="0" borderId="33" xfId="0" applyFont="1" applyBorder="1"/>
    <xf numFmtId="0" fontId="4" fillId="2" borderId="34" xfId="0" applyFont="1" applyFill="1" applyBorder="1"/>
    <xf numFmtId="0" fontId="23" fillId="0" borderId="35" xfId="0" applyFont="1" applyBorder="1"/>
    <xf numFmtId="0" fontId="4" fillId="2" borderId="36" xfId="0" applyFont="1" applyFill="1" applyBorder="1"/>
    <xf numFmtId="0" fontId="23" fillId="0" borderId="37" xfId="0" applyFont="1" applyBorder="1"/>
    <xf numFmtId="0" fontId="22" fillId="0" borderId="38" xfId="0" applyFont="1" applyBorder="1"/>
    <xf numFmtId="0" fontId="4" fillId="2" borderId="39" xfId="0" applyFont="1" applyFill="1" applyBorder="1"/>
    <xf numFmtId="0" fontId="20" fillId="0" borderId="27" xfId="0" applyFont="1" applyBorder="1" applyAlignment="1">
      <alignment wrapText="1"/>
    </xf>
    <xf numFmtId="0" fontId="0" fillId="0" borderId="19" xfId="0" applyBorder="1"/>
    <xf numFmtId="0" fontId="4" fillId="2" borderId="7" xfId="0" applyFont="1" applyFill="1" applyBorder="1" applyAlignment="1">
      <alignment vertical="top" wrapText="1"/>
    </xf>
    <xf numFmtId="0" fontId="7" fillId="0" borderId="8" xfId="0" applyFont="1" applyBorder="1"/>
    <xf numFmtId="0" fontId="7" fillId="0" borderId="9" xfId="0" applyFont="1" applyBorder="1"/>
    <xf numFmtId="0" fontId="7" fillId="0" borderId="10" xfId="0" applyFont="1" applyBorder="1"/>
    <xf numFmtId="0" fontId="0" fillId="0" borderId="0" xfId="0"/>
    <xf numFmtId="0" fontId="7" fillId="0" borderId="11" xfId="0" applyFont="1" applyBorder="1"/>
    <xf numFmtId="0" fontId="7" fillId="0" borderId="12" xfId="0" applyFont="1" applyBorder="1"/>
    <xf numFmtId="0" fontId="7" fillId="0" borderId="13" xfId="0" applyFont="1" applyBorder="1"/>
    <xf numFmtId="0" fontId="7" fillId="0" borderId="14" xfId="0" applyFont="1" applyBorder="1"/>
    <xf numFmtId="0" fontId="6" fillId="2" borderId="7" xfId="0" applyFont="1" applyFill="1" applyBorder="1" applyAlignment="1">
      <alignment vertical="top" wrapText="1"/>
    </xf>
    <xf numFmtId="0" fontId="4" fillId="2" borderId="1" xfId="0" applyFont="1" applyFill="1" applyBorder="1" applyProtection="1"/>
    <xf numFmtId="0" fontId="0" fillId="0" borderId="0" xfId="0" applyProtection="1"/>
    <xf numFmtId="0" fontId="21" fillId="2" borderId="1" xfId="1" applyFont="1" applyFill="1" applyBorder="1" applyProtection="1"/>
    <xf numFmtId="0" fontId="6" fillId="2" borderId="1" xfId="0" applyFont="1" applyFill="1" applyBorder="1" applyProtection="1"/>
    <xf numFmtId="0" fontId="4" fillId="2" borderId="7" xfId="0" applyFont="1" applyFill="1" applyBorder="1" applyAlignment="1" applyProtection="1">
      <alignment vertical="top" wrapText="1"/>
    </xf>
    <xf numFmtId="0" fontId="4" fillId="2" borderId="8" xfId="0" applyFont="1" applyFill="1" applyBorder="1" applyAlignment="1" applyProtection="1">
      <alignment vertical="top" wrapText="1"/>
    </xf>
    <xf numFmtId="0" fontId="4" fillId="2" borderId="9" xfId="0" applyFont="1" applyFill="1" applyBorder="1" applyAlignment="1" applyProtection="1">
      <alignment vertical="top" wrapText="1"/>
    </xf>
    <xf numFmtId="0" fontId="4" fillId="2" borderId="10" xfId="0" applyFont="1" applyFill="1" applyBorder="1" applyAlignment="1" applyProtection="1">
      <alignment vertical="top" wrapText="1"/>
    </xf>
    <xf numFmtId="0" fontId="4" fillId="2" borderId="19" xfId="0" applyFont="1" applyFill="1" applyBorder="1" applyAlignment="1" applyProtection="1">
      <alignment vertical="top" wrapText="1"/>
    </xf>
    <xf numFmtId="0" fontId="4" fillId="2" borderId="11" xfId="0" applyFont="1" applyFill="1" applyBorder="1" applyAlignment="1" applyProtection="1">
      <alignment vertical="top" wrapText="1"/>
    </xf>
    <xf numFmtId="0" fontId="4" fillId="2" borderId="5" xfId="0" applyFont="1" applyFill="1" applyBorder="1" applyProtection="1"/>
    <xf numFmtId="0" fontId="4" fillId="2" borderId="12" xfId="0" applyFont="1" applyFill="1" applyBorder="1" applyAlignment="1" applyProtection="1">
      <alignment vertical="top" wrapText="1"/>
    </xf>
    <xf numFmtId="0" fontId="4" fillId="2" borderId="13" xfId="0" applyFont="1" applyFill="1" applyBorder="1" applyAlignment="1" applyProtection="1">
      <alignment vertical="top" wrapText="1"/>
    </xf>
    <xf numFmtId="0" fontId="4" fillId="2" borderId="14" xfId="0" applyFont="1" applyFill="1" applyBorder="1" applyAlignment="1" applyProtection="1">
      <alignment vertical="top" wrapText="1"/>
    </xf>
    <xf numFmtId="0" fontId="4" fillId="2" borderId="2" xfId="0" applyFont="1" applyFill="1" applyBorder="1" applyProtection="1"/>
    <xf numFmtId="0" fontId="11" fillId="0" borderId="0" xfId="0" applyFont="1" applyProtection="1"/>
    <xf numFmtId="0" fontId="4" fillId="2" borderId="3" xfId="0" applyFont="1" applyFill="1" applyBorder="1" applyProtection="1"/>
    <xf numFmtId="0" fontId="6" fillId="2" borderId="16" xfId="0" applyFont="1" applyFill="1" applyBorder="1" applyAlignment="1" applyProtection="1">
      <alignment vertical="top" wrapText="1"/>
    </xf>
    <xf numFmtId="0" fontId="6" fillId="4" borderId="15" xfId="0" applyFont="1" applyFill="1" applyBorder="1" applyProtection="1"/>
    <xf numFmtId="0" fontId="6" fillId="2" borderId="15" xfId="0" applyFont="1" applyFill="1" applyBorder="1" applyProtection="1"/>
    <xf numFmtId="0" fontId="7" fillId="0" borderId="17" xfId="0" applyFont="1" applyBorder="1" applyProtection="1"/>
    <xf numFmtId="0" fontId="4" fillId="4" borderId="15" xfId="0" applyFont="1" applyFill="1" applyBorder="1" applyProtection="1"/>
    <xf numFmtId="0" fontId="4" fillId="0" borderId="0" xfId="0" applyFont="1" applyProtection="1"/>
    <xf numFmtId="0" fontId="5" fillId="2" borderId="15" xfId="0" applyFont="1" applyFill="1" applyBorder="1" applyProtection="1"/>
    <xf numFmtId="0" fontId="4" fillId="2" borderId="15" xfId="0" applyFont="1" applyFill="1" applyBorder="1" applyProtection="1"/>
    <xf numFmtId="165" fontId="6" fillId="4" borderId="15" xfId="0" applyNumberFormat="1" applyFont="1" applyFill="1" applyBorder="1" applyAlignment="1" applyProtection="1">
      <alignment horizontal="right"/>
    </xf>
    <xf numFmtId="0" fontId="6" fillId="0" borderId="15" xfId="0" applyFont="1" applyBorder="1" applyProtection="1"/>
    <xf numFmtId="9" fontId="4" fillId="2" borderId="15" xfId="0" applyNumberFormat="1" applyFont="1" applyFill="1" applyBorder="1" applyAlignment="1" applyProtection="1">
      <alignment horizontal="left"/>
    </xf>
    <xf numFmtId="0" fontId="6" fillId="5" borderId="15" xfId="0" applyFont="1" applyFill="1" applyBorder="1" applyProtection="1"/>
    <xf numFmtId="3" fontId="6" fillId="5" borderId="15" xfId="0" applyNumberFormat="1" applyFont="1" applyFill="1" applyBorder="1" applyAlignment="1" applyProtection="1">
      <alignment horizontal="left"/>
    </xf>
    <xf numFmtId="0" fontId="7" fillId="0" borderId="18" xfId="0" applyFont="1" applyBorder="1" applyProtection="1"/>
    <xf numFmtId="167" fontId="6" fillId="5" borderId="15" xfId="0" applyNumberFormat="1" applyFont="1" applyFill="1" applyBorder="1" applyAlignment="1" applyProtection="1">
      <alignment horizontal="left"/>
    </xf>
    <xf numFmtId="0" fontId="4" fillId="2" borderId="6" xfId="0" applyFont="1" applyFill="1" applyBorder="1" applyProtection="1"/>
    <xf numFmtId="0" fontId="12" fillId="2" borderId="15" xfId="0" applyFont="1" applyFill="1" applyBorder="1" applyProtection="1"/>
    <xf numFmtId="164" fontId="4" fillId="3" borderId="15" xfId="0" applyNumberFormat="1" applyFont="1" applyFill="1" applyBorder="1" applyAlignment="1" applyProtection="1">
      <alignment horizontal="right"/>
      <protection locked="0"/>
    </xf>
    <xf numFmtId="165" fontId="4" fillId="4" borderId="15" xfId="0" applyNumberFormat="1" applyFont="1" applyFill="1" applyBorder="1" applyAlignment="1" applyProtection="1">
      <alignment horizontal="right"/>
      <protection locked="0"/>
    </xf>
    <xf numFmtId="166" fontId="4" fillId="4" borderId="15" xfId="0" applyNumberFormat="1" applyFont="1" applyFill="1" applyBorder="1" applyAlignment="1" applyProtection="1">
      <alignment horizontal="right"/>
      <protection locked="0"/>
    </xf>
    <xf numFmtId="3" fontId="4" fillId="4" borderId="15" xfId="0" applyNumberFormat="1" applyFont="1" applyFill="1" applyBorder="1" applyAlignment="1" applyProtection="1">
      <alignment horizontal="right"/>
      <protection locked="0"/>
    </xf>
    <xf numFmtId="0" fontId="4" fillId="4" borderId="15" xfId="0" applyFont="1" applyFill="1" applyBorder="1" applyAlignment="1" applyProtection="1">
      <alignment horizontal="right"/>
      <protection locked="0"/>
    </xf>
    <xf numFmtId="0" fontId="4" fillId="3" borderId="15" xfId="0" applyFont="1" applyFill="1" applyBorder="1" applyAlignment="1" applyProtection="1">
      <alignment horizontal="right"/>
      <protection locked="0"/>
    </xf>
    <xf numFmtId="0" fontId="6" fillId="3" borderId="15" xfId="0" applyFont="1" applyFill="1" applyBorder="1" applyAlignment="1" applyProtection="1">
      <alignment horizontal="right"/>
      <protection locked="0"/>
    </xf>
    <xf numFmtId="168" fontId="4" fillId="3" borderId="15" xfId="0" applyNumberFormat="1" applyFont="1" applyFill="1" applyBorder="1" applyAlignment="1" applyProtection="1">
      <alignment horizontal="right"/>
      <protection locked="0"/>
    </xf>
    <xf numFmtId="0" fontId="6" fillId="3" borderId="15" xfId="0" applyFont="1" applyFill="1" applyBorder="1" applyProtection="1">
      <protection locked="0"/>
    </xf>
    <xf numFmtId="3" fontId="4" fillId="2" borderId="15" xfId="0" applyNumberFormat="1" applyFont="1" applyFill="1" applyBorder="1" applyProtection="1"/>
    <xf numFmtId="3" fontId="4" fillId="3" borderId="15" xfId="0" applyNumberFormat="1" applyFont="1" applyFill="1" applyBorder="1" applyProtection="1">
      <protection locked="0"/>
    </xf>
    <xf numFmtId="0" fontId="4" fillId="3" borderId="15" xfId="0" applyFont="1" applyFill="1" applyBorder="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explore-education-statistics.service.gov.uk/find-statistics/education-health-and-care-plans" TargetMode="External"/><Relationship Id="rId2" Type="http://schemas.openxmlformats.org/officeDocument/2006/relationships/hyperlink" Target="https://digital.nhs.uk/data-and-information/publications/statistical/adult-social-care-activity-and-finance-report/2023-24" TargetMode="External"/><Relationship Id="rId1" Type="http://schemas.openxmlformats.org/officeDocument/2006/relationships/hyperlink" Target="https://openreferraluk.org/adopt/02_business_cas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pssru.ac.uk/pub/uc/uc2020/3-communityscstaff.pdf" TargetMode="External"/><Relationship Id="rId2" Type="http://schemas.openxmlformats.org/officeDocument/2006/relationships/hyperlink" Target="https://www.pssru.ac.uk/pub/uc/uc2020/3-communityscstaff.pdf" TargetMode="External"/><Relationship Id="rId1" Type="http://schemas.openxmlformats.org/officeDocument/2006/relationships/hyperlink" Target="https://www.skillsforcare.org.uk/Adult-Social-Care-Workforce-Data/Workforce-intelligence/documents/State-of-the-adult-social-care-sector/The-State-of-the-Adult-Social-Care-Sector-and-Workforce-2023.pdf" TargetMode="External"/><Relationship Id="rId4" Type="http://schemas.openxmlformats.org/officeDocument/2006/relationships/hyperlink" Target="https://openreferraluk.org/adopt/02_business_cas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opencommunity.org.uk/discovery-phase-complete-report-available/" TargetMode="External"/><Relationship Id="rId1" Type="http://schemas.openxmlformats.org/officeDocument/2006/relationships/hyperlink" Target="https://openreferraluk.org/adopt/02_business_cas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openreferraluk.org/" TargetMode="External"/><Relationship Id="rId1" Type="http://schemas.openxmlformats.org/officeDocument/2006/relationships/hyperlink" Target="https://openreferraluk.org/adopt/02_business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showGridLines="0" workbookViewId="0">
      <selection activeCell="B23" sqref="B23"/>
    </sheetView>
  </sheetViews>
  <sheetFormatPr baseColWidth="10" defaultColWidth="14.5" defaultRowHeight="15" customHeight="1" x14ac:dyDescent="0.2"/>
  <cols>
    <col min="1" max="1" width="8.83203125" customWidth="1"/>
    <col min="2" max="2" width="63.6640625" customWidth="1"/>
    <col min="3" max="3" width="40.6640625" customWidth="1"/>
    <col min="4" max="4" width="41" customWidth="1"/>
    <col min="5" max="23" width="8.83203125" customWidth="1"/>
    <col min="24" max="26" width="8.6640625" customWidth="1"/>
  </cols>
  <sheetData>
    <row r="1" spans="1:26" ht="13.5" customHeight="1" x14ac:dyDescent="0.2">
      <c r="A1" s="1"/>
      <c r="B1" s="1"/>
      <c r="C1" s="2"/>
      <c r="D1" s="1"/>
      <c r="E1" s="1"/>
      <c r="F1" s="1"/>
      <c r="G1" s="1"/>
      <c r="H1" s="1"/>
      <c r="I1" s="1"/>
      <c r="J1" s="1"/>
      <c r="K1" s="1"/>
      <c r="L1" s="1"/>
      <c r="M1" s="1"/>
      <c r="N1" s="1"/>
      <c r="O1" s="1"/>
      <c r="P1" s="1"/>
      <c r="Q1" s="1"/>
      <c r="R1" s="1"/>
      <c r="S1" s="1"/>
      <c r="T1" s="1"/>
      <c r="U1" s="1"/>
      <c r="V1" s="1"/>
      <c r="W1" s="1"/>
      <c r="X1" s="1"/>
      <c r="Y1" s="1"/>
      <c r="Z1" s="1"/>
    </row>
    <row r="2" spans="1:26" ht="13.5" customHeight="1" x14ac:dyDescent="0.2">
      <c r="A2" s="1"/>
      <c r="B2" s="3"/>
      <c r="C2" s="4"/>
      <c r="D2" s="5"/>
      <c r="E2" s="2"/>
      <c r="F2" s="2"/>
      <c r="G2" s="2"/>
      <c r="H2" s="2"/>
      <c r="I2" s="2"/>
      <c r="J2" s="1"/>
      <c r="K2" s="1"/>
      <c r="L2" s="1"/>
      <c r="M2" s="1"/>
      <c r="N2" s="1"/>
      <c r="O2" s="1"/>
      <c r="P2" s="1"/>
      <c r="Q2" s="1"/>
      <c r="R2" s="1"/>
      <c r="S2" s="1"/>
      <c r="T2" s="1"/>
      <c r="U2" s="1"/>
      <c r="V2" s="1"/>
      <c r="W2" s="1"/>
      <c r="X2" s="1"/>
      <c r="Y2" s="1"/>
      <c r="Z2" s="1"/>
    </row>
    <row r="3" spans="1:26" ht="13.5" customHeight="1" x14ac:dyDescent="0.2">
      <c r="A3" s="1"/>
      <c r="B3" s="52"/>
      <c r="C3" s="53"/>
      <c r="D3" s="52"/>
      <c r="E3" s="53"/>
      <c r="F3" s="53"/>
      <c r="G3" s="53"/>
      <c r="H3" s="53"/>
      <c r="I3" s="4"/>
      <c r="J3" s="5"/>
      <c r="K3" s="1"/>
      <c r="L3" s="1"/>
      <c r="M3" s="1"/>
      <c r="N3" s="1"/>
      <c r="O3" s="1"/>
      <c r="P3" s="1"/>
      <c r="Q3" s="1"/>
      <c r="R3" s="1"/>
      <c r="S3" s="1"/>
      <c r="T3" s="1"/>
      <c r="U3" s="1"/>
      <c r="V3" s="1"/>
      <c r="W3" s="1"/>
      <c r="X3" s="1"/>
      <c r="Y3" s="1"/>
      <c r="Z3" s="1"/>
    </row>
    <row r="4" spans="1:26" ht="13.5" customHeight="1" x14ac:dyDescent="0.2">
      <c r="A4" s="1"/>
      <c r="B4" s="57"/>
      <c r="C4" s="58"/>
      <c r="D4" s="58"/>
      <c r="E4" s="58"/>
      <c r="F4" s="58"/>
      <c r="G4" s="58"/>
      <c r="H4" s="59"/>
      <c r="I4" s="56"/>
      <c r="J4" s="5"/>
      <c r="K4" s="1"/>
      <c r="L4" s="1"/>
      <c r="M4" s="1"/>
      <c r="N4" s="1"/>
      <c r="O4" s="1"/>
      <c r="P4" s="1"/>
      <c r="Q4" s="1"/>
      <c r="R4" s="1"/>
      <c r="S4" s="1"/>
      <c r="T4" s="1"/>
      <c r="U4" s="1"/>
      <c r="V4" s="1"/>
      <c r="W4" s="1"/>
      <c r="X4" s="1"/>
      <c r="Y4" s="1"/>
      <c r="Z4" s="1"/>
    </row>
    <row r="5" spans="1:26" ht="13.5" customHeight="1" x14ac:dyDescent="0.2">
      <c r="A5" s="1"/>
      <c r="B5" s="77" t="s">
        <v>84</v>
      </c>
      <c r="C5" s="78"/>
      <c r="D5" s="78"/>
      <c r="E5" s="55"/>
      <c r="F5" s="55"/>
      <c r="G5" s="55"/>
      <c r="H5" s="60"/>
      <c r="I5" s="56"/>
      <c r="J5" s="5"/>
      <c r="K5" s="1"/>
      <c r="L5" s="1"/>
      <c r="M5" s="1"/>
      <c r="N5" s="1"/>
      <c r="O5" s="1"/>
      <c r="P5" s="1"/>
      <c r="Q5" s="1"/>
      <c r="R5" s="1"/>
      <c r="S5" s="1"/>
      <c r="T5" s="1"/>
      <c r="U5" s="1"/>
      <c r="V5" s="1"/>
      <c r="W5" s="1"/>
      <c r="X5" s="1"/>
      <c r="Y5" s="1"/>
      <c r="Z5" s="1"/>
    </row>
    <row r="6" spans="1:26" ht="13.5" customHeight="1" x14ac:dyDescent="0.2">
      <c r="A6" s="3"/>
      <c r="B6" s="61"/>
      <c r="C6" s="55"/>
      <c r="D6" s="55"/>
      <c r="E6" s="55"/>
      <c r="F6" s="55"/>
      <c r="G6" s="55"/>
      <c r="H6" s="60"/>
      <c r="I6" s="56"/>
      <c r="J6" s="5"/>
      <c r="K6" s="1"/>
      <c r="L6" s="1"/>
      <c r="M6" s="1"/>
      <c r="N6" s="1"/>
      <c r="O6" s="1"/>
      <c r="P6" s="1"/>
      <c r="Q6" s="1"/>
      <c r="R6" s="1"/>
      <c r="S6" s="1"/>
      <c r="T6" s="1"/>
      <c r="U6" s="1"/>
      <c r="V6" s="1"/>
      <c r="W6" s="1"/>
      <c r="X6" s="1"/>
      <c r="Y6" s="1"/>
      <c r="Z6" s="1"/>
    </row>
    <row r="7" spans="1:26" ht="13.5" customHeight="1" x14ac:dyDescent="0.2">
      <c r="A7" s="3"/>
      <c r="B7" s="61" t="s">
        <v>85</v>
      </c>
      <c r="C7" s="55"/>
      <c r="D7" s="55"/>
      <c r="E7" s="55"/>
      <c r="F7" s="55"/>
      <c r="G7" s="55"/>
      <c r="H7" s="60"/>
      <c r="I7" s="56"/>
      <c r="J7" s="5"/>
      <c r="K7" s="1"/>
      <c r="L7" s="1"/>
      <c r="M7" s="1"/>
      <c r="N7" s="1"/>
      <c r="O7" s="1"/>
      <c r="P7" s="1"/>
      <c r="Q7" s="1"/>
      <c r="R7" s="1"/>
      <c r="S7" s="1"/>
      <c r="T7" s="1"/>
      <c r="U7" s="1"/>
      <c r="V7" s="1"/>
      <c r="W7" s="1"/>
      <c r="X7" s="1"/>
      <c r="Y7" s="1"/>
      <c r="Z7" s="1"/>
    </row>
    <row r="8" spans="1:26" ht="13.5" customHeight="1" x14ac:dyDescent="0.2">
      <c r="A8" s="3"/>
      <c r="B8" s="61"/>
      <c r="C8" s="55"/>
      <c r="D8" s="55"/>
      <c r="E8" s="55"/>
      <c r="F8" s="55"/>
      <c r="G8" s="55"/>
      <c r="H8" s="60"/>
      <c r="I8" s="56"/>
      <c r="J8" s="5"/>
      <c r="K8" s="1"/>
      <c r="L8" s="1"/>
      <c r="M8" s="1"/>
      <c r="N8" s="1"/>
      <c r="O8" s="1"/>
      <c r="P8" s="1"/>
      <c r="Q8" s="1"/>
      <c r="R8" s="1"/>
      <c r="S8" s="1"/>
      <c r="T8" s="1"/>
      <c r="U8" s="1"/>
      <c r="V8" s="1"/>
      <c r="W8" s="1"/>
      <c r="X8" s="1"/>
      <c r="Y8" s="1"/>
      <c r="Z8" s="1"/>
    </row>
    <row r="9" spans="1:26" ht="13.5" customHeight="1" x14ac:dyDescent="0.2">
      <c r="A9" s="3"/>
      <c r="B9" s="61" t="s">
        <v>86</v>
      </c>
      <c r="C9" s="55"/>
      <c r="D9" s="55"/>
      <c r="E9" s="55"/>
      <c r="F9" s="55"/>
      <c r="G9" s="55"/>
      <c r="H9" s="60"/>
      <c r="I9" s="56"/>
      <c r="J9" s="5"/>
      <c r="K9" s="1"/>
      <c r="L9" s="1"/>
      <c r="M9" s="1"/>
      <c r="N9" s="1"/>
      <c r="O9" s="1"/>
      <c r="P9" s="1"/>
      <c r="Q9" s="1"/>
      <c r="R9" s="1"/>
      <c r="S9" s="1"/>
      <c r="T9" s="1"/>
      <c r="U9" s="1"/>
      <c r="V9" s="1"/>
      <c r="W9" s="1"/>
      <c r="X9" s="1"/>
      <c r="Y9" s="1"/>
      <c r="Z9" s="1"/>
    </row>
    <row r="10" spans="1:26" ht="13.5" customHeight="1" x14ac:dyDescent="0.2">
      <c r="A10" s="3"/>
      <c r="B10" s="61"/>
      <c r="C10" s="55"/>
      <c r="D10" s="55"/>
      <c r="E10" s="55"/>
      <c r="F10" s="55"/>
      <c r="G10" s="55"/>
      <c r="H10" s="60"/>
      <c r="I10" s="56"/>
      <c r="J10" s="5"/>
      <c r="K10" s="1"/>
      <c r="L10" s="1"/>
      <c r="M10" s="1"/>
      <c r="N10" s="1"/>
      <c r="O10" s="1"/>
      <c r="P10" s="1"/>
      <c r="Q10" s="1"/>
      <c r="R10" s="1"/>
      <c r="S10" s="1"/>
      <c r="T10" s="1"/>
      <c r="U10" s="1"/>
      <c r="V10" s="1"/>
      <c r="W10" s="1"/>
      <c r="X10" s="1"/>
      <c r="Y10" s="1"/>
      <c r="Z10" s="1"/>
    </row>
    <row r="11" spans="1:26" ht="13.5" customHeight="1" x14ac:dyDescent="0.2">
      <c r="A11" s="3"/>
      <c r="B11" s="61" t="s">
        <v>87</v>
      </c>
      <c r="C11" s="55"/>
      <c r="D11" s="55"/>
      <c r="E11" s="55"/>
      <c r="F11" s="55"/>
      <c r="G11" s="55"/>
      <c r="H11" s="60"/>
      <c r="I11" s="56"/>
      <c r="J11" s="5"/>
      <c r="K11" s="1"/>
      <c r="L11" s="1"/>
      <c r="M11" s="1"/>
      <c r="N11" s="1"/>
      <c r="O11" s="1"/>
      <c r="P11" s="1"/>
      <c r="Q11" s="1"/>
      <c r="R11" s="1"/>
      <c r="S11" s="1"/>
      <c r="T11" s="1"/>
      <c r="U11" s="1"/>
      <c r="V11" s="1"/>
      <c r="W11" s="1"/>
      <c r="X11" s="1"/>
      <c r="Y11" s="1"/>
      <c r="Z11" s="1"/>
    </row>
    <row r="12" spans="1:26" ht="13.5" customHeight="1" x14ac:dyDescent="0.2">
      <c r="A12" s="3"/>
      <c r="B12" s="61" t="s">
        <v>88</v>
      </c>
      <c r="C12" s="55"/>
      <c r="D12" s="55"/>
      <c r="E12" s="55"/>
      <c r="F12" s="55"/>
      <c r="G12" s="55"/>
      <c r="H12" s="60"/>
      <c r="I12" s="56"/>
      <c r="J12" s="5"/>
      <c r="K12" s="1"/>
      <c r="L12" s="1"/>
      <c r="M12" s="1"/>
      <c r="N12" s="1"/>
      <c r="O12" s="1"/>
      <c r="P12" s="1"/>
      <c r="Q12" s="1"/>
      <c r="R12" s="1"/>
      <c r="S12" s="1"/>
      <c r="T12" s="1"/>
      <c r="U12" s="1"/>
      <c r="V12" s="1"/>
      <c r="W12" s="1"/>
      <c r="X12" s="1"/>
      <c r="Y12" s="1"/>
      <c r="Z12" s="1"/>
    </row>
    <row r="13" spans="1:26" ht="13.5" customHeight="1" x14ac:dyDescent="0.2">
      <c r="A13" s="3"/>
      <c r="B13" s="61" t="s">
        <v>89</v>
      </c>
      <c r="C13" s="55"/>
      <c r="D13" s="55"/>
      <c r="E13" s="55"/>
      <c r="F13" s="55"/>
      <c r="G13" s="55"/>
      <c r="H13" s="60"/>
      <c r="I13" s="56"/>
      <c r="J13" s="5"/>
      <c r="K13" s="1"/>
      <c r="L13" s="1"/>
      <c r="M13" s="1"/>
      <c r="N13" s="1"/>
      <c r="O13" s="1"/>
      <c r="P13" s="1"/>
      <c r="Q13" s="1"/>
      <c r="R13" s="1"/>
      <c r="S13" s="1"/>
      <c r="T13" s="1"/>
      <c r="U13" s="1"/>
      <c r="V13" s="1"/>
      <c r="W13" s="1"/>
      <c r="X13" s="1"/>
      <c r="Y13" s="1"/>
      <c r="Z13" s="1"/>
    </row>
    <row r="14" spans="1:26" ht="13.5" customHeight="1" x14ac:dyDescent="0.2">
      <c r="A14" s="3"/>
      <c r="B14" s="61" t="s">
        <v>90</v>
      </c>
      <c r="C14" s="55"/>
      <c r="D14" s="55"/>
      <c r="E14" s="55"/>
      <c r="F14" s="55"/>
      <c r="G14" s="55"/>
      <c r="H14" s="60"/>
      <c r="I14" s="56"/>
      <c r="J14" s="5"/>
      <c r="K14" s="1"/>
      <c r="L14" s="1"/>
      <c r="M14" s="1"/>
      <c r="N14" s="1"/>
      <c r="O14" s="1"/>
      <c r="P14" s="1"/>
      <c r="Q14" s="1"/>
      <c r="R14" s="1"/>
      <c r="S14" s="1"/>
      <c r="T14" s="1"/>
      <c r="U14" s="1"/>
      <c r="V14" s="1"/>
      <c r="W14" s="1"/>
      <c r="X14" s="1"/>
      <c r="Y14" s="1"/>
      <c r="Z14" s="1"/>
    </row>
    <row r="15" spans="1:26" ht="13.5" customHeight="1" x14ac:dyDescent="0.2">
      <c r="A15" s="3"/>
      <c r="B15" s="61"/>
      <c r="C15" s="55"/>
      <c r="D15" s="55"/>
      <c r="E15" s="55"/>
      <c r="F15" s="55"/>
      <c r="G15" s="55"/>
      <c r="H15" s="60"/>
      <c r="I15" s="56"/>
      <c r="J15" s="5"/>
      <c r="K15" s="1"/>
      <c r="L15" s="1"/>
      <c r="M15" s="1"/>
      <c r="N15" s="1"/>
      <c r="O15" s="1"/>
      <c r="P15" s="1"/>
      <c r="Q15" s="1"/>
      <c r="R15" s="1"/>
      <c r="S15" s="1"/>
      <c r="T15" s="1"/>
      <c r="U15" s="1"/>
      <c r="V15" s="1"/>
      <c r="W15" s="1"/>
      <c r="X15" s="1"/>
      <c r="Y15" s="1"/>
      <c r="Z15" s="1"/>
    </row>
    <row r="16" spans="1:26" ht="13.5" customHeight="1" x14ac:dyDescent="0.2">
      <c r="A16" s="3"/>
      <c r="B16" s="61" t="s">
        <v>91</v>
      </c>
      <c r="C16" s="55"/>
      <c r="D16" s="55"/>
      <c r="E16" s="55"/>
      <c r="F16" s="55"/>
      <c r="G16" s="55"/>
      <c r="H16" s="60"/>
      <c r="I16" s="56"/>
      <c r="J16" s="5"/>
      <c r="K16" s="1"/>
      <c r="L16" s="1"/>
      <c r="M16" s="1"/>
      <c r="N16" s="1"/>
      <c r="O16" s="1"/>
      <c r="P16" s="1"/>
      <c r="Q16" s="1"/>
      <c r="R16" s="1"/>
      <c r="S16" s="1"/>
      <c r="T16" s="1"/>
      <c r="U16" s="1"/>
      <c r="V16" s="1"/>
      <c r="W16" s="1"/>
      <c r="X16" s="1"/>
      <c r="Y16" s="1"/>
      <c r="Z16" s="1"/>
    </row>
    <row r="17" spans="1:26" ht="13.5" customHeight="1" x14ac:dyDescent="0.2">
      <c r="A17" s="3"/>
      <c r="B17" s="62"/>
      <c r="C17" s="63"/>
      <c r="D17" s="63"/>
      <c r="E17" s="63"/>
      <c r="F17" s="63"/>
      <c r="G17" s="63"/>
      <c r="H17" s="64"/>
      <c r="I17" s="56"/>
      <c r="J17" s="5"/>
      <c r="K17" s="1"/>
      <c r="L17" s="1"/>
      <c r="M17" s="1"/>
      <c r="N17" s="1"/>
      <c r="O17" s="1"/>
      <c r="P17" s="1"/>
      <c r="Q17" s="1"/>
      <c r="R17" s="1"/>
      <c r="S17" s="1"/>
      <c r="T17" s="1"/>
      <c r="U17" s="1"/>
      <c r="V17" s="1"/>
      <c r="W17" s="1"/>
      <c r="X17" s="1"/>
      <c r="Y17" s="1"/>
      <c r="Z17" s="1"/>
    </row>
    <row r="18" spans="1:26" ht="13.5" customHeight="1" x14ac:dyDescent="0.2">
      <c r="A18" s="3"/>
      <c r="B18" s="54"/>
      <c r="C18" s="54"/>
      <c r="D18" s="54"/>
      <c r="E18" s="54"/>
      <c r="F18" s="54"/>
      <c r="G18" s="54"/>
      <c r="H18" s="54"/>
      <c r="I18" s="4"/>
      <c r="J18" s="5"/>
      <c r="K18" s="1"/>
      <c r="L18" s="1"/>
      <c r="M18" s="1"/>
      <c r="N18" s="1"/>
      <c r="O18" s="1"/>
      <c r="P18" s="1"/>
      <c r="Q18" s="1"/>
      <c r="R18" s="1"/>
      <c r="S18" s="1"/>
      <c r="T18" s="1"/>
      <c r="U18" s="1"/>
      <c r="V18" s="1"/>
      <c r="W18" s="1"/>
      <c r="X18" s="1"/>
      <c r="Y18" s="1"/>
      <c r="Z18" s="1"/>
    </row>
    <row r="19" spans="1:26" ht="13.5" customHeight="1" x14ac:dyDescent="0.2">
      <c r="A19" s="3"/>
      <c r="B19" s="6"/>
      <c r="C19" s="6"/>
      <c r="D19" s="6"/>
      <c r="E19" s="6"/>
      <c r="F19" s="6"/>
      <c r="G19" s="6"/>
      <c r="H19" s="6"/>
      <c r="I19" s="4"/>
      <c r="J19" s="5"/>
      <c r="K19" s="1"/>
      <c r="L19" s="1"/>
      <c r="M19" s="1"/>
      <c r="N19" s="1"/>
      <c r="O19" s="1"/>
      <c r="P19" s="1"/>
      <c r="Q19" s="1"/>
      <c r="R19" s="1"/>
      <c r="S19" s="1"/>
      <c r="T19" s="1"/>
      <c r="U19" s="1"/>
      <c r="V19" s="1"/>
      <c r="W19" s="1"/>
      <c r="X19" s="1"/>
      <c r="Y19" s="1"/>
      <c r="Z19" s="1"/>
    </row>
    <row r="20" spans="1:26" ht="13.5" customHeight="1" x14ac:dyDescent="0.2">
      <c r="A20" s="3"/>
      <c r="B20" s="6"/>
      <c r="C20" s="6"/>
      <c r="D20" s="6"/>
      <c r="E20" s="6"/>
      <c r="F20" s="6"/>
      <c r="G20" s="6"/>
      <c r="H20" s="6"/>
      <c r="I20" s="4"/>
      <c r="J20" s="5"/>
      <c r="K20" s="1"/>
      <c r="L20" s="1"/>
      <c r="M20" s="1"/>
      <c r="N20" s="1"/>
      <c r="O20" s="1"/>
      <c r="P20" s="1"/>
      <c r="Q20" s="1"/>
      <c r="R20" s="1"/>
      <c r="S20" s="1"/>
      <c r="T20" s="1"/>
      <c r="U20" s="1"/>
      <c r="V20" s="1"/>
      <c r="W20" s="1"/>
      <c r="X20" s="1"/>
      <c r="Y20" s="1"/>
      <c r="Z20" s="1"/>
    </row>
    <row r="21" spans="1:26" ht="13.5" customHeight="1" x14ac:dyDescent="0.2">
      <c r="A21" s="3"/>
      <c r="B21" s="4"/>
      <c r="C21" s="4"/>
      <c r="D21" s="4"/>
      <c r="E21" s="4"/>
      <c r="F21" s="4"/>
      <c r="G21" s="4"/>
      <c r="H21" s="4"/>
      <c r="I21" s="4"/>
      <c r="J21" s="5"/>
      <c r="K21" s="1"/>
      <c r="L21" s="1"/>
      <c r="M21" s="1"/>
      <c r="N21" s="1"/>
      <c r="O21" s="1"/>
      <c r="P21" s="1"/>
      <c r="Q21" s="1"/>
      <c r="R21" s="1"/>
      <c r="S21" s="1"/>
      <c r="T21" s="1"/>
      <c r="U21" s="1"/>
      <c r="V21" s="1"/>
      <c r="W21" s="1"/>
      <c r="X21" s="1"/>
      <c r="Y21" s="1"/>
      <c r="Z21" s="1"/>
    </row>
    <row r="22" spans="1:26" ht="13.5" customHeight="1" x14ac:dyDescent="0.2">
      <c r="A22" s="1"/>
      <c r="B22" s="7"/>
      <c r="C22" s="7"/>
      <c r="D22" s="7"/>
      <c r="E22" s="7"/>
      <c r="F22" s="7"/>
      <c r="G22" s="7"/>
      <c r="H22" s="7"/>
      <c r="I22" s="7"/>
      <c r="J22" s="1"/>
      <c r="K22" s="1"/>
      <c r="L22" s="1"/>
      <c r="M22" s="1"/>
      <c r="N22" s="1"/>
      <c r="O22" s="1"/>
      <c r="P22" s="1"/>
      <c r="Q22" s="1"/>
      <c r="R22" s="1"/>
      <c r="S22" s="1"/>
      <c r="T22" s="1"/>
      <c r="U22" s="1"/>
      <c r="V22" s="1"/>
      <c r="W22" s="1"/>
      <c r="X22" s="1"/>
      <c r="Y22" s="1"/>
      <c r="Z22" s="1"/>
    </row>
    <row r="23" spans="1:26" ht="13.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5"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5"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5"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5"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5"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5"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5"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5"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5"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5"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5"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5"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5"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5"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5"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5"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5"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5"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5"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5"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5"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5"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5"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5"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5"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5"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5"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5"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5"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5"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5"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5"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5"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5"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5"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5"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5"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5"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5"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5"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5"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5"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5"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5"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5"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5"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5"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5"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5"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5"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5"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5"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5"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5"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5"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5"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5"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5"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5"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5"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5"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5"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5"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5"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5"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5"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5"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5"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5"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5"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5"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5"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5"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5"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5"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5"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5"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5"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5"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5"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5"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5"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5"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5"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5"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5"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5"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5"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5"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5"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5"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5"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5"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5"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5"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5"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5"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5"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5"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5"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5"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5"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5"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5"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5"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5"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5"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5"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5"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5"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5"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5"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5"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5"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5"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5"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5"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5"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5"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5"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5"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5"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5"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5"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5"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5"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5"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5"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5"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5"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5"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5"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5"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5"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5"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5"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5"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5"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5"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5"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5"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5"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5"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5"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5"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5"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5"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5"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5"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5"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5"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5"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5"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5"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5"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5"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5"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5"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5"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5"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5"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5"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5"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5"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5"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5"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5"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5"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5"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5"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5"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5"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5"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5"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5"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5"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5"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5"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5"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5"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5"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5"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5"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5"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5"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5"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5"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5"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5"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5"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5"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5"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5"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5"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5"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5"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5"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5"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5"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5"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5"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5"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5"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5"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5"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5"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5"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5"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5"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5"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5"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5"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5"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5"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5"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5"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5"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5"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5"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5"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5"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5"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5"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5"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5"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5"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5"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5"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5"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5"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5"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5"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5"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5"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5"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5"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5"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5"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5"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5"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5"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5"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5"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5"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5"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5"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5"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5"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5"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5"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5"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5"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5"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5"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5"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5"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5"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5"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5"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5"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5"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5"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5"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5"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5"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5"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5"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5"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5"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5"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5"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5"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5"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5"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5"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5"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5"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5"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5"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5"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5"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5"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5"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5"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5"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5"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5"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5"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5"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5"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5"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5"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5"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5"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5"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5"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5"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5"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5"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5"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5"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5"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5"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5"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5"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5"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5"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5"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5"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5"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5"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5"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5"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5"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5"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5"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5"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5"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5"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5"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5"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5"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5"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5"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5"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5"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5"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5"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5"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5"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5"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5"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5"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5"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5"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5"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5"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5"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5"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5"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5"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5"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5"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5"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5"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5"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5"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5"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5"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5"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5"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5"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5"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5"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5"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5"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5"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5"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5"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5"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5"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5"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5"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5"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5"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5"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5"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5"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5"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5"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5"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5"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5"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5"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5"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5"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5"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5"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5"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5"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5"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5"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5"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5"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5"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5"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5"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5"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5"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5"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5"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5"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5"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5"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5"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5"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5"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5"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5"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5"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5"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5"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5"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5"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5"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5"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5"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5"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5"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5"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5"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5"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5"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5"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5"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5"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5"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5"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5"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5"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5"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5"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5"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5"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5"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5"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5"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5"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5"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5"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5"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5"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5"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5"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5"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5"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5"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5"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5"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5"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5"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5"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5"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5"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5"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5"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5"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5"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5"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5"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5"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5"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5"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5"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5"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5"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5"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5"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5"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5"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5"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5"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5"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5"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5"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5"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5"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5"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5"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5"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5"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5"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5"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5"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5"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5"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5"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5"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5"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5"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5"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5"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5"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5"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5"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5"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5"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5"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5"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5"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5"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5"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5"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5"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5"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5"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5"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5"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5"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5"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5"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5"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5"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5"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5"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5"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5"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5"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5"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5"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5"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5"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5"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5"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5"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5"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5"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5"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5"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5"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5"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5"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5"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5"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5"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5"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5"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5"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5"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5"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5"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5"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5"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5"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5"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5"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5"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5"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5"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5"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5"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5"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5"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5"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5"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5"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5"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5"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5"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5"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5"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5" customHeight="1"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5" customHeight="1"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5" customHeight="1"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5" customHeight="1"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5" customHeight="1"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sheetData>
  <mergeCells count="1">
    <mergeCell ref="B5:D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3"/>
  <sheetViews>
    <sheetView showGridLines="0" tabSelected="1" workbookViewId="0">
      <pane ySplit="2" topLeftCell="A3" activePane="bottomLeft" state="frozen"/>
      <selection pane="bottomLeft" activeCell="B11" sqref="B11"/>
    </sheetView>
  </sheetViews>
  <sheetFormatPr baseColWidth="10" defaultColWidth="14.5" defaultRowHeight="15" customHeight="1" x14ac:dyDescent="0.2"/>
  <cols>
    <col min="1" max="1" width="8.83203125" style="65" customWidth="1"/>
    <col min="2" max="2" width="138.5" style="65" customWidth="1"/>
    <col min="3" max="3" width="16.5" style="65" customWidth="1"/>
    <col min="4" max="4" width="54.1640625" style="65" customWidth="1"/>
    <col min="5" max="5" width="23" style="65" customWidth="1"/>
    <col min="6" max="6" width="44" style="65" customWidth="1"/>
    <col min="7" max="7" width="40.5" style="65" customWidth="1"/>
    <col min="8" max="8" width="53.5" style="65" customWidth="1"/>
    <col min="9" max="9" width="11.33203125" style="65" customWidth="1"/>
    <col min="10" max="10" width="35.1640625" style="65" customWidth="1"/>
    <col min="11" max="11" width="39.5" style="65" customWidth="1"/>
    <col min="12" max="31" width="8.83203125" style="65" customWidth="1"/>
    <col min="32" max="16384" width="14.5" style="65"/>
  </cols>
  <sheetData>
    <row r="1" spans="1:31" ht="13.5" customHeight="1" x14ac:dyDescent="0.2">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3.5" customHeight="1" x14ac:dyDescent="0.2">
      <c r="A2" s="9"/>
      <c r="B2" s="51" t="s">
        <v>0</v>
      </c>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1" ht="13.5" customHeight="1" x14ac:dyDescent="0.2">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row>
    <row r="4" spans="1:31" ht="13.5" customHeight="1" x14ac:dyDescent="0.2">
      <c r="A4" s="9"/>
      <c r="B4" s="11" t="s">
        <v>1</v>
      </c>
      <c r="C4" s="12"/>
      <c r="D4" s="12"/>
      <c r="E4" s="12"/>
      <c r="F4" s="9"/>
      <c r="G4" s="9"/>
      <c r="H4" s="9"/>
      <c r="I4" s="9"/>
      <c r="J4" s="9"/>
      <c r="K4" s="9"/>
      <c r="L4" s="9"/>
      <c r="M4" s="9"/>
      <c r="N4" s="9"/>
      <c r="O4" s="9"/>
      <c r="P4" s="9"/>
      <c r="Q4" s="9"/>
      <c r="R4" s="9"/>
      <c r="S4" s="9"/>
      <c r="T4" s="9"/>
      <c r="U4" s="9"/>
      <c r="V4" s="9"/>
      <c r="W4" s="9"/>
      <c r="X4" s="9"/>
      <c r="Y4" s="9"/>
      <c r="Z4" s="9"/>
      <c r="AA4" s="9"/>
      <c r="AB4" s="9"/>
      <c r="AC4" s="9"/>
      <c r="AD4" s="9"/>
      <c r="AE4" s="9"/>
    </row>
    <row r="5" spans="1:31" ht="17" x14ac:dyDescent="0.2">
      <c r="A5" s="13"/>
      <c r="B5" s="69" t="s">
        <v>95</v>
      </c>
      <c r="C5" s="70"/>
      <c r="D5" s="70"/>
      <c r="E5" s="70"/>
      <c r="F5" s="71"/>
      <c r="G5" s="9"/>
      <c r="H5" s="9"/>
      <c r="I5" s="9"/>
      <c r="J5" s="9"/>
      <c r="K5" s="9"/>
      <c r="L5" s="9"/>
      <c r="M5" s="9"/>
      <c r="N5" s="9"/>
      <c r="O5" s="9"/>
      <c r="P5" s="9"/>
      <c r="Q5" s="9"/>
      <c r="R5" s="9"/>
      <c r="S5" s="9"/>
      <c r="T5" s="9"/>
      <c r="U5" s="9"/>
      <c r="V5" s="9"/>
      <c r="W5" s="9"/>
      <c r="X5" s="9"/>
      <c r="Y5" s="9"/>
      <c r="Z5" s="9"/>
      <c r="AA5" s="9"/>
      <c r="AB5" s="9"/>
      <c r="AC5" s="9"/>
      <c r="AD5" s="9"/>
      <c r="AE5" s="9"/>
    </row>
    <row r="6" spans="1:31" ht="16" x14ac:dyDescent="0.2">
      <c r="A6" s="13"/>
      <c r="B6" s="72" t="s">
        <v>96</v>
      </c>
      <c r="C6" s="68"/>
      <c r="D6" s="68"/>
      <c r="E6" s="67"/>
      <c r="F6" s="73"/>
      <c r="G6" s="9"/>
      <c r="H6" s="9"/>
      <c r="I6" s="9"/>
      <c r="J6" s="9"/>
      <c r="K6" s="9"/>
      <c r="L6" s="9"/>
      <c r="M6" s="9"/>
      <c r="N6" s="9"/>
      <c r="O6" s="9"/>
      <c r="P6" s="9"/>
      <c r="Q6" s="9"/>
      <c r="R6" s="9"/>
      <c r="S6" s="9"/>
      <c r="T6" s="9"/>
      <c r="U6" s="9"/>
      <c r="V6" s="9"/>
      <c r="W6" s="9"/>
      <c r="X6" s="9"/>
      <c r="Y6" s="9"/>
      <c r="Z6" s="9"/>
      <c r="AA6" s="9"/>
      <c r="AB6" s="9"/>
      <c r="AC6" s="9"/>
      <c r="AD6" s="9"/>
      <c r="AE6" s="9"/>
    </row>
    <row r="7" spans="1:31" ht="16" x14ac:dyDescent="0.2">
      <c r="A7" s="13"/>
      <c r="B7" s="72" t="s">
        <v>94</v>
      </c>
      <c r="C7" s="68"/>
      <c r="D7" s="68"/>
      <c r="E7" s="67"/>
      <c r="F7" s="73"/>
      <c r="G7" s="9"/>
      <c r="H7" s="9"/>
      <c r="I7" s="9"/>
      <c r="J7" s="9"/>
      <c r="K7" s="14"/>
      <c r="L7" s="9"/>
      <c r="M7" s="9"/>
      <c r="N7" s="9"/>
      <c r="O7" s="9"/>
      <c r="P7" s="9"/>
      <c r="Q7" s="9"/>
      <c r="R7" s="9"/>
      <c r="S7" s="9"/>
      <c r="T7" s="9"/>
      <c r="U7" s="9"/>
      <c r="V7" s="9"/>
      <c r="W7" s="9"/>
      <c r="X7" s="9"/>
      <c r="Y7" s="9"/>
      <c r="Z7" s="9"/>
      <c r="AA7" s="9"/>
      <c r="AB7" s="9"/>
      <c r="AC7" s="9"/>
      <c r="AD7" s="9"/>
      <c r="AE7" s="9"/>
    </row>
    <row r="8" spans="1:31" ht="16" x14ac:dyDescent="0.2">
      <c r="A8" s="13"/>
      <c r="B8" s="74" t="s">
        <v>97</v>
      </c>
      <c r="C8" s="75"/>
      <c r="D8" s="75"/>
      <c r="E8" s="75"/>
      <c r="F8" s="76"/>
      <c r="G8" s="9"/>
      <c r="H8" s="9"/>
      <c r="I8" s="9"/>
      <c r="J8" s="9"/>
      <c r="K8" s="14"/>
      <c r="L8" s="9"/>
      <c r="M8" s="9"/>
      <c r="N8" s="9"/>
      <c r="O8" s="9"/>
      <c r="P8" s="9"/>
      <c r="Q8" s="9"/>
      <c r="R8" s="9"/>
      <c r="S8" s="9"/>
      <c r="T8" s="9"/>
      <c r="U8" s="9"/>
      <c r="V8" s="9"/>
      <c r="W8" s="9"/>
      <c r="X8" s="9"/>
      <c r="Y8" s="9"/>
      <c r="Z8" s="9"/>
      <c r="AA8" s="9"/>
      <c r="AB8" s="9"/>
      <c r="AC8" s="9"/>
      <c r="AD8" s="9"/>
      <c r="AE8" s="9"/>
    </row>
    <row r="9" spans="1:31" ht="17.25" customHeight="1" x14ac:dyDescent="0.2">
      <c r="A9" s="9"/>
      <c r="B9" s="15"/>
      <c r="C9" s="15"/>
      <c r="D9" s="15"/>
      <c r="E9" s="15"/>
      <c r="F9" s="9"/>
      <c r="G9" s="9"/>
      <c r="H9" s="9"/>
      <c r="I9" s="9"/>
      <c r="J9" s="9"/>
      <c r="K9" s="14"/>
      <c r="L9" s="9"/>
      <c r="M9" s="9"/>
      <c r="N9" s="9"/>
      <c r="O9" s="9"/>
      <c r="P9" s="9"/>
      <c r="Q9" s="9"/>
      <c r="R9" s="9"/>
      <c r="S9" s="9"/>
      <c r="T9" s="9"/>
      <c r="U9" s="9"/>
      <c r="V9" s="9"/>
      <c r="W9" s="9"/>
      <c r="X9" s="9"/>
      <c r="Y9" s="9"/>
      <c r="Z9" s="9"/>
      <c r="AA9" s="9"/>
      <c r="AB9" s="9"/>
      <c r="AC9" s="9"/>
      <c r="AD9" s="9"/>
      <c r="AE9" s="9"/>
    </row>
    <row r="10" spans="1:31" ht="13.5" customHeight="1" x14ac:dyDescent="0.2">
      <c r="A10" s="9"/>
      <c r="B10" s="16" t="s">
        <v>2</v>
      </c>
      <c r="C10" s="12"/>
      <c r="D10" s="12"/>
      <c r="E10" s="12"/>
      <c r="F10" s="12"/>
      <c r="G10" s="12"/>
      <c r="H10" s="12"/>
      <c r="I10" s="9"/>
      <c r="J10" s="9"/>
      <c r="K10" s="14"/>
      <c r="L10" s="9"/>
      <c r="M10" s="9"/>
      <c r="N10" s="9"/>
      <c r="O10" s="9"/>
      <c r="P10" s="9"/>
      <c r="Q10" s="9"/>
      <c r="R10" s="9"/>
      <c r="S10" s="9"/>
      <c r="T10" s="9"/>
      <c r="U10" s="9"/>
      <c r="V10" s="9"/>
      <c r="W10" s="9"/>
      <c r="X10" s="9"/>
      <c r="Y10" s="9"/>
      <c r="Z10" s="9"/>
      <c r="AA10" s="9"/>
      <c r="AB10" s="9"/>
      <c r="AC10" s="9"/>
      <c r="AD10" s="9"/>
      <c r="AE10" s="9"/>
    </row>
    <row r="11" spans="1:31" ht="13.5" customHeight="1" x14ac:dyDescent="0.2">
      <c r="A11" s="13"/>
      <c r="B11" s="9"/>
      <c r="C11" s="9"/>
      <c r="D11" s="9"/>
      <c r="E11" s="9"/>
      <c r="F11" s="9"/>
      <c r="G11" s="9"/>
      <c r="H11" s="9"/>
      <c r="I11" s="14"/>
      <c r="J11" s="9"/>
      <c r="K11" s="14"/>
      <c r="L11" s="9"/>
      <c r="M11" s="9"/>
      <c r="N11" s="9"/>
      <c r="O11" s="9"/>
      <c r="P11" s="9"/>
      <c r="Q11" s="9"/>
      <c r="R11" s="9"/>
      <c r="S11" s="9"/>
      <c r="T11" s="9"/>
      <c r="U11" s="9"/>
      <c r="V11" s="9"/>
      <c r="W11" s="9"/>
      <c r="X11" s="9"/>
      <c r="Y11" s="9"/>
      <c r="Z11" s="9"/>
      <c r="AA11" s="9"/>
      <c r="AB11" s="9"/>
      <c r="AC11" s="9"/>
      <c r="AD11" s="9"/>
      <c r="AE11" s="9"/>
    </row>
    <row r="12" spans="1:31" ht="13.5" customHeight="1" x14ac:dyDescent="0.2">
      <c r="A12" s="13"/>
      <c r="B12" s="17" t="s">
        <v>3</v>
      </c>
      <c r="C12" s="17" t="s">
        <v>4</v>
      </c>
      <c r="D12" s="17" t="s">
        <v>5</v>
      </c>
      <c r="E12" s="17" t="s">
        <v>6</v>
      </c>
      <c r="F12" s="17" t="s">
        <v>7</v>
      </c>
      <c r="G12" s="17" t="s">
        <v>8</v>
      </c>
      <c r="H12" s="17" t="s">
        <v>9</v>
      </c>
      <c r="I12" s="14"/>
      <c r="J12" s="9"/>
      <c r="K12" s="14"/>
      <c r="L12" s="9"/>
      <c r="M12" s="9"/>
      <c r="N12" s="9"/>
      <c r="O12" s="9"/>
      <c r="P12" s="9"/>
      <c r="Q12" s="9"/>
      <c r="R12" s="9"/>
      <c r="S12" s="9"/>
      <c r="T12" s="9"/>
      <c r="U12" s="9"/>
      <c r="V12" s="9"/>
      <c r="W12" s="9"/>
      <c r="X12" s="9"/>
      <c r="Y12" s="9"/>
      <c r="Z12" s="9"/>
      <c r="AA12" s="9"/>
      <c r="AB12" s="9"/>
      <c r="AC12" s="9"/>
      <c r="AD12" s="9"/>
      <c r="AE12" s="9"/>
    </row>
    <row r="13" spans="1:31" ht="13.5" customHeight="1" x14ac:dyDescent="0.2">
      <c r="A13" s="13"/>
      <c r="B13" s="18" t="s">
        <v>10</v>
      </c>
      <c r="C13" s="19">
        <v>2085720</v>
      </c>
      <c r="D13" s="19">
        <v>610820</v>
      </c>
      <c r="E13" s="19">
        <v>586850</v>
      </c>
      <c r="F13" s="20">
        <f t="shared" ref="F13:F15" si="0">SUM(D13:E13)</f>
        <v>1197670</v>
      </c>
      <c r="G13" s="18" t="s">
        <v>11</v>
      </c>
      <c r="H13" s="21" t="s">
        <v>12</v>
      </c>
      <c r="I13" s="14"/>
      <c r="J13" s="9"/>
      <c r="K13" s="14"/>
      <c r="L13" s="9"/>
      <c r="M13" s="9"/>
      <c r="N13" s="9"/>
      <c r="O13" s="9"/>
      <c r="P13" s="9"/>
      <c r="Q13" s="9"/>
      <c r="R13" s="9"/>
      <c r="S13" s="9"/>
      <c r="T13" s="9"/>
      <c r="U13" s="9"/>
      <c r="V13" s="9"/>
      <c r="W13" s="9"/>
      <c r="X13" s="9"/>
      <c r="Y13" s="9"/>
      <c r="Z13" s="9"/>
      <c r="AA13" s="9"/>
      <c r="AB13" s="9"/>
      <c r="AC13" s="9"/>
      <c r="AD13" s="9"/>
      <c r="AE13" s="9"/>
    </row>
    <row r="14" spans="1:31" ht="13.5" customHeight="1" x14ac:dyDescent="0.2">
      <c r="A14" s="13"/>
      <c r="B14" s="18" t="s">
        <v>13</v>
      </c>
      <c r="C14" s="19">
        <f>C13*0.2</f>
        <v>417144</v>
      </c>
      <c r="D14" s="19">
        <f>C14*0.15</f>
        <v>62571.6</v>
      </c>
      <c r="E14" s="19">
        <f>C14*0.1</f>
        <v>41714.400000000001</v>
      </c>
      <c r="F14" s="20">
        <f t="shared" si="0"/>
        <v>104286</v>
      </c>
      <c r="G14" s="18" t="s">
        <v>14</v>
      </c>
      <c r="H14" s="18" t="s">
        <v>14</v>
      </c>
      <c r="I14" s="14"/>
      <c r="J14" s="9"/>
      <c r="K14" s="14"/>
      <c r="L14" s="9"/>
      <c r="M14" s="9"/>
      <c r="N14" s="9"/>
      <c r="O14" s="9"/>
      <c r="P14" s="9"/>
      <c r="Q14" s="9"/>
      <c r="R14" s="9"/>
      <c r="S14" s="9"/>
      <c r="T14" s="9"/>
      <c r="U14" s="9"/>
      <c r="V14" s="9"/>
      <c r="W14" s="9"/>
      <c r="X14" s="9"/>
      <c r="Y14" s="9"/>
      <c r="Z14" s="9"/>
      <c r="AA14" s="9"/>
      <c r="AB14" s="9"/>
      <c r="AC14" s="9"/>
      <c r="AD14" s="9"/>
      <c r="AE14" s="9"/>
    </row>
    <row r="15" spans="1:31" ht="13.5" customHeight="1" x14ac:dyDescent="0.2">
      <c r="A15" s="13"/>
      <c r="B15" s="18" t="s">
        <v>15</v>
      </c>
      <c r="C15" s="19">
        <v>138200</v>
      </c>
      <c r="D15" s="19">
        <f>C15*0.25</f>
        <v>34550</v>
      </c>
      <c r="E15" s="19">
        <f>C15*0.2</f>
        <v>27640</v>
      </c>
      <c r="F15" s="20">
        <f t="shared" si="0"/>
        <v>62190</v>
      </c>
      <c r="G15" s="18" t="s">
        <v>16</v>
      </c>
      <c r="H15" s="21" t="s">
        <v>17</v>
      </c>
      <c r="I15" s="14"/>
      <c r="J15" s="9"/>
      <c r="K15" s="9"/>
      <c r="L15" s="9"/>
      <c r="M15" s="9"/>
      <c r="N15" s="9"/>
      <c r="O15" s="9"/>
      <c r="P15" s="9"/>
      <c r="Q15" s="9"/>
      <c r="R15" s="9"/>
      <c r="S15" s="9"/>
      <c r="T15" s="9"/>
      <c r="U15" s="9"/>
      <c r="V15" s="9"/>
      <c r="W15" s="9"/>
      <c r="X15" s="9"/>
      <c r="Y15" s="9"/>
      <c r="Z15" s="9"/>
      <c r="AA15" s="9"/>
      <c r="AB15" s="9"/>
      <c r="AC15" s="9"/>
      <c r="AD15" s="9"/>
      <c r="AE15" s="9"/>
    </row>
    <row r="16" spans="1:31" ht="13.5" customHeight="1" x14ac:dyDescent="0.2">
      <c r="A16" s="13"/>
      <c r="B16" s="17" t="s">
        <v>18</v>
      </c>
      <c r="C16" s="20">
        <f t="shared" ref="C16:F16" si="1">SUM(C13:C15)</f>
        <v>2641064</v>
      </c>
      <c r="D16" s="20">
        <f t="shared" si="1"/>
        <v>707941.6</v>
      </c>
      <c r="E16" s="20">
        <f t="shared" si="1"/>
        <v>656204.4</v>
      </c>
      <c r="F16" s="20">
        <f t="shared" si="1"/>
        <v>1364146</v>
      </c>
      <c r="G16" s="18" t="s">
        <v>19</v>
      </c>
      <c r="H16" s="18" t="s">
        <v>19</v>
      </c>
      <c r="I16" s="14"/>
      <c r="J16" s="9"/>
      <c r="K16" s="14"/>
      <c r="L16" s="9"/>
      <c r="M16" s="9"/>
      <c r="N16" s="9"/>
      <c r="O16" s="9"/>
      <c r="P16" s="9"/>
      <c r="Q16" s="9"/>
      <c r="R16" s="9"/>
      <c r="S16" s="9"/>
      <c r="T16" s="9"/>
      <c r="U16" s="9"/>
      <c r="V16" s="9"/>
      <c r="W16" s="9"/>
      <c r="X16" s="9"/>
      <c r="Y16" s="9"/>
      <c r="Z16" s="9"/>
      <c r="AA16" s="9"/>
      <c r="AB16" s="9"/>
      <c r="AC16" s="9"/>
      <c r="AD16" s="9"/>
      <c r="AE16" s="9"/>
    </row>
    <row r="17" spans="1:31" ht="13.5" customHeight="1" x14ac:dyDescent="0.2">
      <c r="A17" s="9"/>
      <c r="B17" s="15"/>
      <c r="C17" s="15"/>
      <c r="D17" s="15"/>
      <c r="E17" s="15"/>
      <c r="F17" s="15"/>
      <c r="G17" s="15"/>
      <c r="H17" s="15"/>
      <c r="I17" s="9"/>
      <c r="J17" s="9"/>
      <c r="K17" s="14"/>
      <c r="L17" s="9"/>
      <c r="M17" s="9"/>
      <c r="N17" s="9"/>
      <c r="O17" s="9"/>
      <c r="P17" s="9"/>
      <c r="Q17" s="9"/>
      <c r="R17" s="9"/>
      <c r="S17" s="9"/>
      <c r="T17" s="9"/>
      <c r="U17" s="9"/>
      <c r="V17" s="9"/>
      <c r="W17" s="9"/>
      <c r="X17" s="9"/>
      <c r="Y17" s="9"/>
      <c r="Z17" s="9"/>
      <c r="AA17" s="9"/>
      <c r="AB17" s="9"/>
      <c r="AC17" s="9"/>
      <c r="AD17" s="9"/>
      <c r="AE17" s="9"/>
    </row>
    <row r="18" spans="1:31" ht="13.5" customHeight="1" x14ac:dyDescent="0.2">
      <c r="A18" s="9"/>
      <c r="B18" s="66" t="s">
        <v>20</v>
      </c>
      <c r="C18" s="9"/>
      <c r="D18" s="9"/>
      <c r="E18" s="9"/>
      <c r="F18" s="9"/>
      <c r="G18" s="9"/>
      <c r="H18" s="9"/>
      <c r="I18" s="9"/>
      <c r="J18" s="9"/>
      <c r="K18" s="14"/>
      <c r="L18" s="9"/>
      <c r="M18" s="9"/>
      <c r="N18" s="9"/>
      <c r="O18" s="9"/>
      <c r="P18" s="9"/>
      <c r="Q18" s="9"/>
      <c r="R18" s="9"/>
      <c r="S18" s="9"/>
      <c r="T18" s="9"/>
      <c r="U18" s="9"/>
      <c r="V18" s="9"/>
      <c r="W18" s="9"/>
      <c r="X18" s="9"/>
      <c r="Y18" s="9"/>
      <c r="Z18" s="9"/>
      <c r="AA18" s="9"/>
      <c r="AB18" s="9"/>
      <c r="AC18" s="9"/>
      <c r="AD18" s="9"/>
      <c r="AE18" s="9"/>
    </row>
    <row r="19" spans="1:31" ht="13.5" customHeight="1" x14ac:dyDescent="0.2">
      <c r="A19" s="9"/>
      <c r="B19" s="9"/>
      <c r="C19" s="9"/>
      <c r="D19" s="9"/>
      <c r="E19" s="9"/>
      <c r="F19" s="9"/>
      <c r="G19" s="9"/>
      <c r="H19" s="9"/>
      <c r="I19" s="9"/>
      <c r="J19" s="9"/>
      <c r="K19" s="14"/>
      <c r="L19" s="9"/>
      <c r="M19" s="9"/>
      <c r="N19" s="9"/>
      <c r="O19" s="9"/>
      <c r="P19" s="9"/>
      <c r="Q19" s="9"/>
      <c r="R19" s="9"/>
      <c r="S19" s="9"/>
      <c r="T19" s="9"/>
      <c r="U19" s="9"/>
      <c r="V19" s="9"/>
      <c r="W19" s="9"/>
      <c r="X19" s="9"/>
      <c r="Y19" s="9"/>
      <c r="Z19" s="9"/>
      <c r="AA19" s="9"/>
      <c r="AB19" s="9"/>
      <c r="AC19" s="9"/>
      <c r="AD19" s="9"/>
      <c r="AE19" s="9"/>
    </row>
    <row r="20" spans="1:31" ht="13.5" customHeight="1" x14ac:dyDescent="0.2">
      <c r="A20" s="9"/>
      <c r="B20" s="17" t="s">
        <v>3</v>
      </c>
      <c r="C20" s="17" t="s">
        <v>4</v>
      </c>
      <c r="D20" s="17" t="s">
        <v>5</v>
      </c>
      <c r="E20" s="17" t="s">
        <v>6</v>
      </c>
      <c r="F20" s="17" t="s">
        <v>7</v>
      </c>
      <c r="G20" s="17" t="s">
        <v>8</v>
      </c>
      <c r="H20" s="9"/>
      <c r="I20" s="9"/>
      <c r="J20" s="9"/>
      <c r="K20" s="14"/>
      <c r="L20" s="9"/>
      <c r="M20" s="9"/>
      <c r="N20" s="9"/>
      <c r="O20" s="9"/>
      <c r="P20" s="9"/>
      <c r="Q20" s="9"/>
      <c r="R20" s="9"/>
      <c r="S20" s="9"/>
      <c r="T20" s="9"/>
      <c r="U20" s="9"/>
      <c r="V20" s="9"/>
      <c r="W20" s="9"/>
      <c r="X20" s="9"/>
      <c r="Y20" s="9"/>
      <c r="Z20" s="9"/>
      <c r="AA20" s="9"/>
      <c r="AB20" s="9"/>
      <c r="AC20" s="9"/>
      <c r="AD20" s="9"/>
      <c r="AE20" s="9"/>
    </row>
    <row r="21" spans="1:31" ht="13.5" customHeight="1" x14ac:dyDescent="0.2">
      <c r="A21" s="9"/>
      <c r="B21" s="18" t="s">
        <v>10</v>
      </c>
      <c r="C21" s="19">
        <f>C13/160</f>
        <v>13035.75</v>
      </c>
      <c r="D21" s="19">
        <f t="shared" ref="D21:E21" si="2">D13/160</f>
        <v>3817.625</v>
      </c>
      <c r="E21" s="19">
        <f t="shared" si="2"/>
        <v>3667.8125</v>
      </c>
      <c r="F21" s="20">
        <f t="shared" ref="F21:F23" si="3">SUM(D21:E21)</f>
        <v>7485.4375</v>
      </c>
      <c r="G21" s="18" t="s">
        <v>11</v>
      </c>
      <c r="H21" s="9"/>
      <c r="I21" s="9"/>
      <c r="J21" s="9"/>
      <c r="K21" s="14"/>
      <c r="L21" s="9"/>
      <c r="M21" s="9"/>
      <c r="N21" s="9"/>
      <c r="O21" s="9"/>
      <c r="P21" s="9"/>
      <c r="Q21" s="9"/>
      <c r="R21" s="9"/>
      <c r="S21" s="9"/>
      <c r="T21" s="9"/>
      <c r="U21" s="9"/>
      <c r="V21" s="9"/>
      <c r="W21" s="9"/>
      <c r="X21" s="9"/>
      <c r="Y21" s="9"/>
      <c r="Z21" s="9"/>
      <c r="AA21" s="9"/>
      <c r="AB21" s="9"/>
      <c r="AC21" s="9"/>
      <c r="AD21" s="9"/>
      <c r="AE21" s="9"/>
    </row>
    <row r="22" spans="1:31" ht="13.5" customHeight="1" x14ac:dyDescent="0.2">
      <c r="A22" s="9"/>
      <c r="B22" s="18" t="s">
        <v>13</v>
      </c>
      <c r="C22" s="19">
        <f>C21*0.2</f>
        <v>2607.15</v>
      </c>
      <c r="D22" s="19">
        <f>C22*0.15</f>
        <v>391.07249999999999</v>
      </c>
      <c r="E22" s="19">
        <f>C22*0.1</f>
        <v>260.71500000000003</v>
      </c>
      <c r="F22" s="20">
        <f t="shared" si="3"/>
        <v>651.78750000000002</v>
      </c>
      <c r="G22" s="18" t="s">
        <v>14</v>
      </c>
      <c r="H22" s="9"/>
      <c r="I22" s="9"/>
      <c r="J22" s="9"/>
      <c r="K22" s="9"/>
      <c r="L22" s="9"/>
      <c r="M22" s="9"/>
      <c r="N22" s="9"/>
      <c r="O22" s="9"/>
      <c r="P22" s="9"/>
      <c r="Q22" s="9"/>
      <c r="R22" s="9"/>
      <c r="S22" s="9"/>
      <c r="T22" s="9"/>
      <c r="U22" s="9"/>
      <c r="V22" s="9"/>
      <c r="W22" s="9"/>
      <c r="X22" s="9"/>
      <c r="Y22" s="9"/>
      <c r="Z22" s="9"/>
      <c r="AA22" s="9"/>
      <c r="AB22" s="9"/>
      <c r="AC22" s="9"/>
      <c r="AD22" s="9"/>
      <c r="AE22" s="9"/>
    </row>
    <row r="23" spans="1:31" ht="13.5" customHeight="1" x14ac:dyDescent="0.2">
      <c r="A23" s="9"/>
      <c r="B23" s="18" t="s">
        <v>15</v>
      </c>
      <c r="C23" s="19">
        <f>C15/160</f>
        <v>863.75</v>
      </c>
      <c r="D23" s="19">
        <f>C23*0.25</f>
        <v>215.9375</v>
      </c>
      <c r="E23" s="19">
        <f>C23*0.2</f>
        <v>172.75</v>
      </c>
      <c r="F23" s="20">
        <f t="shared" si="3"/>
        <v>388.6875</v>
      </c>
      <c r="G23" s="18" t="s">
        <v>16</v>
      </c>
      <c r="H23" s="9"/>
      <c r="I23" s="9"/>
      <c r="J23" s="9"/>
      <c r="K23" s="9"/>
      <c r="L23" s="9"/>
      <c r="M23" s="9"/>
      <c r="N23" s="9"/>
      <c r="O23" s="9"/>
      <c r="P23" s="9"/>
      <c r="Q23" s="9"/>
      <c r="R23" s="9"/>
      <c r="S23" s="9"/>
      <c r="T23" s="9"/>
      <c r="U23" s="9"/>
      <c r="V23" s="9"/>
      <c r="W23" s="9"/>
      <c r="X23" s="9"/>
      <c r="Y23" s="9"/>
      <c r="Z23" s="9"/>
      <c r="AA23" s="9"/>
      <c r="AB23" s="9"/>
      <c r="AC23" s="9"/>
      <c r="AD23" s="9"/>
      <c r="AE23" s="9"/>
    </row>
    <row r="24" spans="1:31" ht="13.5" customHeight="1" x14ac:dyDescent="0.2">
      <c r="A24" s="9"/>
      <c r="B24" s="17" t="s">
        <v>18</v>
      </c>
      <c r="C24" s="20">
        <f t="shared" ref="C24:F24" si="4">SUM(C21:C23)</f>
        <v>16506.650000000001</v>
      </c>
      <c r="D24" s="20">
        <f t="shared" si="4"/>
        <v>4424.6350000000002</v>
      </c>
      <c r="E24" s="20">
        <f t="shared" si="4"/>
        <v>4101.2775000000001</v>
      </c>
      <c r="F24" s="20">
        <f t="shared" si="4"/>
        <v>8525.9125000000004</v>
      </c>
      <c r="G24" s="18" t="s">
        <v>19</v>
      </c>
      <c r="H24" s="9"/>
      <c r="I24" s="9"/>
      <c r="J24" s="9"/>
      <c r="K24" s="14"/>
      <c r="L24" s="9"/>
      <c r="M24" s="9"/>
      <c r="N24" s="9"/>
      <c r="O24" s="9"/>
      <c r="P24" s="9"/>
      <c r="Q24" s="9"/>
      <c r="R24" s="9"/>
      <c r="S24" s="9"/>
      <c r="T24" s="9"/>
      <c r="U24" s="9"/>
      <c r="V24" s="9"/>
      <c r="W24" s="9"/>
      <c r="X24" s="9"/>
      <c r="Y24" s="9"/>
      <c r="Z24" s="9"/>
      <c r="AA24" s="9"/>
      <c r="AB24" s="9"/>
      <c r="AC24" s="9"/>
      <c r="AD24" s="9"/>
      <c r="AE24" s="9"/>
    </row>
    <row r="25" spans="1:31" ht="13.5" customHeight="1" x14ac:dyDescent="0.2">
      <c r="A25" s="9"/>
      <c r="B25" s="9"/>
      <c r="C25" s="9"/>
      <c r="D25" s="9"/>
      <c r="E25" s="9"/>
      <c r="F25" s="9"/>
      <c r="G25" s="9"/>
      <c r="H25" s="9"/>
      <c r="I25" s="9"/>
      <c r="J25" s="9"/>
      <c r="K25" s="14"/>
      <c r="L25" s="9"/>
      <c r="M25" s="9"/>
      <c r="N25" s="9"/>
      <c r="O25" s="9"/>
      <c r="P25" s="9"/>
      <c r="Q25" s="9"/>
      <c r="R25" s="9"/>
      <c r="S25" s="9"/>
      <c r="T25" s="9"/>
      <c r="U25" s="9"/>
      <c r="V25" s="9"/>
      <c r="W25" s="9"/>
      <c r="X25" s="9"/>
      <c r="Y25" s="9"/>
      <c r="Z25" s="9"/>
      <c r="AA25" s="9"/>
      <c r="AB25" s="9"/>
      <c r="AC25" s="9"/>
      <c r="AD25" s="9"/>
      <c r="AE25" s="9"/>
    </row>
    <row r="26" spans="1:31" ht="13.5" customHeight="1" x14ac:dyDescent="0.2">
      <c r="A26" s="9"/>
      <c r="B26" s="66" t="s">
        <v>21</v>
      </c>
      <c r="C26" s="22"/>
      <c r="D26" s="9"/>
      <c r="E26" s="9"/>
      <c r="F26" s="9"/>
      <c r="G26" s="9"/>
      <c r="H26" s="9"/>
      <c r="I26" s="9"/>
      <c r="J26" s="9"/>
      <c r="K26" s="14"/>
      <c r="L26" s="9"/>
      <c r="M26" s="9"/>
      <c r="N26" s="9"/>
      <c r="O26" s="9"/>
      <c r="P26" s="9"/>
      <c r="Q26" s="9"/>
      <c r="R26" s="9"/>
      <c r="S26" s="9"/>
      <c r="T26" s="9"/>
      <c r="U26" s="9"/>
      <c r="V26" s="9"/>
      <c r="W26" s="9"/>
      <c r="X26" s="9"/>
      <c r="Y26" s="9"/>
      <c r="Z26" s="9"/>
      <c r="AA26" s="9"/>
      <c r="AB26" s="9"/>
      <c r="AC26" s="9"/>
      <c r="AD26" s="9"/>
      <c r="AE26" s="9"/>
    </row>
    <row r="27" spans="1:31" ht="13.5" customHeight="1" x14ac:dyDescent="0.2">
      <c r="A27" s="9"/>
      <c r="B27" s="22" t="s">
        <v>22</v>
      </c>
      <c r="C27" s="9"/>
      <c r="D27" s="9"/>
      <c r="E27" s="9"/>
      <c r="F27" s="9"/>
      <c r="G27" s="9"/>
      <c r="H27" s="9"/>
      <c r="I27" s="9"/>
      <c r="J27" s="9"/>
      <c r="K27" s="14"/>
      <c r="L27" s="9"/>
      <c r="M27" s="9"/>
      <c r="N27" s="9"/>
      <c r="O27" s="9"/>
      <c r="P27" s="9"/>
      <c r="Q27" s="9"/>
      <c r="R27" s="9"/>
      <c r="S27" s="9"/>
      <c r="T27" s="9"/>
      <c r="U27" s="9"/>
      <c r="V27" s="9"/>
      <c r="W27" s="9"/>
      <c r="X27" s="9"/>
      <c r="Y27" s="9"/>
      <c r="Z27" s="9"/>
      <c r="AA27" s="9"/>
      <c r="AB27" s="9"/>
      <c r="AC27" s="9"/>
      <c r="AD27" s="9"/>
      <c r="AE27" s="9"/>
    </row>
    <row r="28" spans="1:31" ht="13.5" customHeight="1" x14ac:dyDescent="0.2">
      <c r="A28" s="9"/>
      <c r="B28" s="23"/>
      <c r="C28" s="23"/>
      <c r="D28" s="23"/>
      <c r="E28" s="23"/>
      <c r="F28" s="23"/>
      <c r="G28" s="9"/>
      <c r="H28" s="9"/>
      <c r="I28" s="9"/>
      <c r="J28" s="9"/>
      <c r="K28" s="14"/>
      <c r="L28" s="9"/>
      <c r="M28" s="9"/>
      <c r="N28" s="9"/>
      <c r="O28" s="9"/>
      <c r="P28" s="9"/>
      <c r="Q28" s="9"/>
      <c r="R28" s="9"/>
      <c r="S28" s="9"/>
      <c r="T28" s="9"/>
      <c r="U28" s="9"/>
      <c r="V28" s="9"/>
      <c r="W28" s="9"/>
      <c r="X28" s="9"/>
      <c r="Y28" s="9"/>
      <c r="Z28" s="9"/>
      <c r="AA28" s="9"/>
      <c r="AB28" s="9"/>
      <c r="AC28" s="9"/>
      <c r="AD28" s="9"/>
      <c r="AE28" s="9"/>
    </row>
    <row r="29" spans="1:31" ht="13.5" customHeight="1" x14ac:dyDescent="0.2">
      <c r="A29" s="9"/>
      <c r="B29" s="17" t="s">
        <v>3</v>
      </c>
      <c r="C29" s="17" t="s">
        <v>4</v>
      </c>
      <c r="D29" s="17" t="s">
        <v>5</v>
      </c>
      <c r="E29" s="17" t="s">
        <v>6</v>
      </c>
      <c r="F29" s="17" t="s">
        <v>7</v>
      </c>
      <c r="G29" s="9"/>
      <c r="H29" s="9"/>
      <c r="I29" s="9"/>
      <c r="J29" s="9"/>
      <c r="K29" s="14"/>
      <c r="L29" s="9"/>
      <c r="M29" s="9"/>
      <c r="N29" s="9"/>
      <c r="O29" s="9"/>
      <c r="P29" s="9"/>
      <c r="Q29" s="9"/>
      <c r="R29" s="9"/>
      <c r="S29" s="9"/>
      <c r="T29" s="9"/>
      <c r="U29" s="9"/>
      <c r="V29" s="9"/>
      <c r="W29" s="9"/>
      <c r="X29" s="9"/>
      <c r="Y29" s="9"/>
      <c r="Z29" s="9"/>
      <c r="AA29" s="9"/>
      <c r="AB29" s="9"/>
      <c r="AC29" s="9"/>
      <c r="AD29" s="9"/>
      <c r="AE29" s="9"/>
    </row>
    <row r="30" spans="1:31" ht="13.5" customHeight="1" x14ac:dyDescent="0.2">
      <c r="A30" s="9"/>
      <c r="B30" s="18" t="s">
        <v>10</v>
      </c>
      <c r="C30" s="133">
        <v>300</v>
      </c>
      <c r="D30" s="133">
        <v>50</v>
      </c>
      <c r="E30" s="133">
        <v>200</v>
      </c>
      <c r="F30" s="131"/>
      <c r="G30" s="9"/>
      <c r="H30" s="9"/>
      <c r="I30" s="9"/>
      <c r="J30" s="9"/>
      <c r="K30" s="9"/>
      <c r="L30" s="9"/>
      <c r="M30" s="9"/>
      <c r="N30" s="9"/>
      <c r="O30" s="9"/>
      <c r="P30" s="9"/>
      <c r="Q30" s="9"/>
      <c r="R30" s="9"/>
      <c r="S30" s="9"/>
      <c r="T30" s="9"/>
      <c r="U30" s="9"/>
      <c r="V30" s="9"/>
      <c r="W30" s="9"/>
      <c r="X30" s="9"/>
      <c r="Y30" s="9"/>
      <c r="Z30" s="9"/>
      <c r="AA30" s="9"/>
      <c r="AB30" s="9"/>
      <c r="AC30" s="9"/>
      <c r="AD30" s="9"/>
      <c r="AE30" s="9"/>
    </row>
    <row r="31" spans="1:31" ht="13.5" customHeight="1" x14ac:dyDescent="0.2">
      <c r="A31" s="9"/>
      <c r="B31" s="18" t="s">
        <v>13</v>
      </c>
      <c r="C31" s="133">
        <v>200</v>
      </c>
      <c r="D31" s="133">
        <v>50</v>
      </c>
      <c r="E31" s="133">
        <v>100</v>
      </c>
      <c r="F31" s="131"/>
      <c r="G31" s="9"/>
      <c r="H31" s="9"/>
      <c r="I31" s="9"/>
      <c r="J31" s="9"/>
      <c r="K31" s="9"/>
      <c r="L31" s="9"/>
      <c r="M31" s="9"/>
      <c r="N31" s="9"/>
      <c r="O31" s="9"/>
      <c r="P31" s="9"/>
      <c r="Q31" s="9"/>
      <c r="R31" s="9"/>
      <c r="S31" s="9"/>
      <c r="T31" s="9"/>
      <c r="U31" s="9"/>
      <c r="V31" s="9"/>
      <c r="W31" s="9"/>
      <c r="X31" s="9"/>
      <c r="Y31" s="9"/>
      <c r="Z31" s="9"/>
      <c r="AA31" s="9"/>
      <c r="AB31" s="9"/>
      <c r="AC31" s="9"/>
      <c r="AD31" s="9"/>
      <c r="AE31" s="9"/>
    </row>
    <row r="32" spans="1:31" ht="13.5" customHeight="1" x14ac:dyDescent="0.2">
      <c r="A32" s="9"/>
      <c r="B32" s="18" t="s">
        <v>15</v>
      </c>
      <c r="C32" s="133"/>
      <c r="D32" s="133"/>
      <c r="E32" s="133"/>
      <c r="F32" s="131"/>
      <c r="G32" s="9"/>
      <c r="H32" s="9"/>
      <c r="I32" s="9"/>
      <c r="J32" s="9"/>
      <c r="K32" s="9"/>
      <c r="L32" s="9"/>
      <c r="M32" s="9"/>
      <c r="N32" s="9"/>
      <c r="O32" s="9"/>
      <c r="P32" s="9"/>
      <c r="Q32" s="9"/>
      <c r="R32" s="9"/>
      <c r="S32" s="9"/>
      <c r="T32" s="9"/>
      <c r="U32" s="9"/>
      <c r="V32" s="9"/>
      <c r="W32" s="9"/>
      <c r="X32" s="9"/>
      <c r="Y32" s="9"/>
      <c r="Z32" s="9"/>
      <c r="AA32" s="9"/>
      <c r="AB32" s="9"/>
      <c r="AC32" s="9"/>
      <c r="AD32" s="9"/>
      <c r="AE32" s="9"/>
    </row>
    <row r="33" spans="1:31" ht="13.5" customHeight="1" x14ac:dyDescent="0.2">
      <c r="A33" s="9"/>
      <c r="B33" s="18" t="s">
        <v>23</v>
      </c>
      <c r="C33" s="134"/>
      <c r="D33" s="134"/>
      <c r="E33" s="134"/>
      <c r="F33" s="131"/>
      <c r="G33" s="9"/>
      <c r="H33" s="9"/>
      <c r="I33" s="9"/>
      <c r="J33" s="9"/>
      <c r="K33" s="9"/>
      <c r="L33" s="9"/>
      <c r="M33" s="9"/>
      <c r="N33" s="9"/>
      <c r="O33" s="9"/>
      <c r="P33" s="9"/>
      <c r="Q33" s="9"/>
      <c r="R33" s="9"/>
      <c r="S33" s="9"/>
      <c r="T33" s="9"/>
      <c r="U33" s="9"/>
      <c r="V33" s="9"/>
      <c r="W33" s="9"/>
      <c r="X33" s="9"/>
      <c r="Y33" s="9"/>
      <c r="Z33" s="9"/>
      <c r="AA33" s="9"/>
      <c r="AB33" s="9"/>
      <c r="AC33" s="9"/>
      <c r="AD33" s="9"/>
      <c r="AE33" s="9"/>
    </row>
    <row r="34" spans="1:31" ht="13.5" customHeight="1" x14ac:dyDescent="0.2">
      <c r="A34" s="9"/>
      <c r="B34" s="17" t="s">
        <v>18</v>
      </c>
      <c r="C34" s="20">
        <f t="shared" ref="C34:F34" si="5">SUM(C30:C33)</f>
        <v>500</v>
      </c>
      <c r="D34" s="20">
        <f t="shared" si="5"/>
        <v>100</v>
      </c>
      <c r="E34" s="20">
        <f t="shared" si="5"/>
        <v>300</v>
      </c>
      <c r="F34" s="17">
        <f t="shared" si="5"/>
        <v>0</v>
      </c>
      <c r="G34" s="9"/>
      <c r="H34" s="9"/>
      <c r="I34" s="9"/>
      <c r="J34" s="9"/>
      <c r="K34" s="9"/>
      <c r="L34" s="9"/>
      <c r="M34" s="9"/>
      <c r="N34" s="9"/>
      <c r="O34" s="9"/>
      <c r="P34" s="9"/>
      <c r="Q34" s="9"/>
      <c r="R34" s="9"/>
      <c r="S34" s="9"/>
      <c r="T34" s="9"/>
      <c r="U34" s="9"/>
      <c r="V34" s="9"/>
      <c r="W34" s="9"/>
      <c r="X34" s="9"/>
      <c r="Y34" s="9"/>
      <c r="Z34" s="9"/>
      <c r="AA34" s="9"/>
      <c r="AB34" s="9"/>
      <c r="AC34" s="9"/>
      <c r="AD34" s="9"/>
      <c r="AE34" s="9"/>
    </row>
    <row r="35" spans="1:31" ht="13.5" customHeight="1" x14ac:dyDescent="0.2">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row>
    <row r="36" spans="1:31" ht="13.5" customHeight="1" x14ac:dyDescent="0.2">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row>
    <row r="37" spans="1:31" ht="13.5" customHeight="1" x14ac:dyDescent="0.2">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row>
    <row r="38" spans="1:31" ht="13.5" customHeigh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row>
    <row r="39" spans="1:31" ht="13.5" customHeight="1" x14ac:dyDescent="0.2">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row>
    <row r="40" spans="1:31" ht="13.5" customHeight="1" x14ac:dyDescent="0.2">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row>
    <row r="41" spans="1:31" ht="13.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row>
    <row r="42" spans="1:31" ht="13.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row>
    <row r="43" spans="1:31" ht="13.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row>
    <row r="44" spans="1:31" ht="13.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row>
    <row r="45" spans="1:31" ht="13.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row>
    <row r="46" spans="1:31" ht="13.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row>
    <row r="47" spans="1:31" ht="13.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row>
    <row r="48" spans="1:31" ht="13.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row>
    <row r="49" spans="1:31" ht="13.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row>
    <row r="50" spans="1:31" ht="13.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row>
    <row r="51" spans="1:31" ht="13.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row>
    <row r="52" spans="1:31" ht="13.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row>
    <row r="53" spans="1:31" ht="13.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row>
    <row r="54" spans="1:31" ht="13.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row>
    <row r="55" spans="1:31" ht="13.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row>
    <row r="56" spans="1:31" ht="13.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row>
    <row r="57" spans="1:31" ht="13.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row>
    <row r="58" spans="1:31" ht="13.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row>
    <row r="59" spans="1:31" ht="13.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row>
    <row r="60" spans="1:31" ht="13.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row>
    <row r="61" spans="1:31" ht="13.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row>
    <row r="62" spans="1:31" ht="13.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row>
    <row r="63" spans="1:31" ht="13.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row>
    <row r="64" spans="1:31" ht="13.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row>
    <row r="65" spans="1:31" ht="13.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row>
    <row r="66" spans="1:31" ht="13.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row>
    <row r="67" spans="1:31" ht="13.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row>
    <row r="68" spans="1:31" ht="13.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row>
    <row r="69" spans="1:31" ht="13.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row>
    <row r="70" spans="1:31" ht="13.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row>
    <row r="71" spans="1:31" ht="13.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row>
    <row r="72" spans="1:31" ht="13.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row>
    <row r="73" spans="1:31" ht="13.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row>
    <row r="74" spans="1:31" ht="13.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row>
    <row r="75" spans="1:31" ht="13.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row>
    <row r="76" spans="1:31" ht="13.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row>
    <row r="77" spans="1:31" ht="13.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row>
    <row r="78" spans="1:31" ht="13.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row>
    <row r="79" spans="1:31" ht="13.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row>
    <row r="80" spans="1:31" ht="13.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row>
    <row r="81" spans="1:31" ht="13.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row>
    <row r="82" spans="1:31" ht="13.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row>
    <row r="83" spans="1:31" ht="13.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row>
    <row r="84" spans="1:31" ht="13.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row>
    <row r="85" spans="1:31" ht="13.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row>
    <row r="86" spans="1:31" ht="13.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row>
    <row r="87" spans="1:31" ht="13.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row>
    <row r="88" spans="1:31" ht="13.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row>
    <row r="89" spans="1:31" ht="13.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row>
    <row r="90" spans="1:31" ht="13.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row>
    <row r="91" spans="1:31" ht="13.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spans="1:31" ht="13.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spans="1:31" ht="13.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row>
    <row r="94" spans="1:31" ht="13.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row>
    <row r="95" spans="1:31" ht="13.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row>
    <row r="96" spans="1:31" ht="13.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row>
    <row r="97" spans="1:31" ht="13.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row>
    <row r="98" spans="1:31" ht="13.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row>
    <row r="99" spans="1:31" ht="13.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row>
    <row r="100" spans="1:31" ht="13.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row>
    <row r="101" spans="1:31" ht="13.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row>
    <row r="102" spans="1:31" ht="13.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row>
    <row r="103" spans="1:31" ht="13.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row>
    <row r="104" spans="1:31" ht="13.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row>
    <row r="105" spans="1:31" ht="13.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row>
    <row r="106" spans="1:31" ht="13.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row>
    <row r="107" spans="1:31" ht="13.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row>
    <row r="108" spans="1:31" ht="13.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row>
    <row r="109" spans="1:31" ht="13.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row>
    <row r="110" spans="1:31" ht="13.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row>
    <row r="111" spans="1:31" ht="13.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row>
    <row r="112" spans="1:31" ht="13.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row>
    <row r="113" spans="1:31" ht="13.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row>
    <row r="114" spans="1:31" ht="13.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row>
    <row r="115" spans="1:31" ht="13.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row>
    <row r="116" spans="1:31" ht="13.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row>
    <row r="117" spans="1:31" ht="13.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row>
    <row r="118" spans="1:31" ht="13.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row>
    <row r="119" spans="1:31" ht="13.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row>
    <row r="120" spans="1:31" ht="13.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row>
    <row r="121" spans="1:31" ht="13.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row>
    <row r="122" spans="1:31" ht="13.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row>
    <row r="123" spans="1:31" ht="13.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row>
    <row r="124" spans="1:31" ht="13.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row>
    <row r="125" spans="1:31" ht="13.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row>
    <row r="126" spans="1:31" ht="13.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row>
    <row r="127" spans="1:31" ht="13.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row>
    <row r="128" spans="1:31" ht="13.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row>
    <row r="129" spans="1:31" ht="13.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row>
    <row r="130" spans="1:31" ht="13.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row>
    <row r="131" spans="1:31" ht="13.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row>
    <row r="132" spans="1:31" ht="13.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row>
    <row r="133" spans="1:31" ht="13.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row>
    <row r="134" spans="1:31" ht="13.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row>
    <row r="135" spans="1:31" ht="13.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row>
    <row r="136" spans="1:31" ht="13.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row>
    <row r="137" spans="1:31" ht="13.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row>
    <row r="138" spans="1:31" ht="13.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row>
    <row r="139" spans="1:31" ht="13.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row>
    <row r="140" spans="1:31" ht="13.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row>
    <row r="141" spans="1:31" ht="13.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row>
    <row r="142" spans="1:31" ht="13.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row>
    <row r="143" spans="1:31" ht="13.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row>
    <row r="144" spans="1:31" ht="13.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row>
    <row r="145" spans="1:31" ht="13.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row>
    <row r="146" spans="1:31" ht="13.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row>
    <row r="147" spans="1:31" ht="13.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row>
    <row r="148" spans="1:31" ht="13.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row>
    <row r="149" spans="1:31" ht="13.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row>
    <row r="150" spans="1:31" ht="13.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row>
    <row r="151" spans="1:31" ht="13.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row>
    <row r="152" spans="1:31" ht="13.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row>
    <row r="153" spans="1:31" ht="13.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row>
    <row r="154" spans="1:31" ht="13.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row>
    <row r="155" spans="1:31" ht="13.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row>
    <row r="156" spans="1:31" ht="13.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row>
    <row r="157" spans="1:31" ht="13.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row>
    <row r="158" spans="1:31" ht="13.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row>
    <row r="159" spans="1:31" ht="13.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row>
    <row r="160" spans="1:31" ht="13.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row>
    <row r="161" spans="1:31" ht="13.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row>
    <row r="162" spans="1:31" ht="13.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row>
    <row r="163" spans="1:31" ht="13.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row>
    <row r="164" spans="1:31" ht="13.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row>
    <row r="165" spans="1:31" ht="13.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row>
    <row r="166" spans="1:31" ht="13.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row>
    <row r="167" spans="1:31" ht="13.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row>
    <row r="168" spans="1:31" ht="13.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row>
    <row r="169" spans="1:31" ht="13.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row>
    <row r="170" spans="1:31" ht="13.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row>
    <row r="171" spans="1:31" ht="13.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row>
    <row r="172" spans="1:31" ht="13.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row>
    <row r="173" spans="1:31" ht="13.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row>
    <row r="174" spans="1:31" ht="13.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row>
    <row r="175" spans="1:31" ht="13.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row>
    <row r="176" spans="1:31" ht="13.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row>
    <row r="177" spans="1:31" ht="13.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row>
    <row r="178" spans="1:31" ht="13.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row>
    <row r="179" spans="1:31" ht="13.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row>
    <row r="180" spans="1:31" ht="13.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row>
    <row r="181" spans="1:31" ht="13.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row>
    <row r="182" spans="1:31" ht="13.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row>
    <row r="183" spans="1:31" ht="13.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row>
    <row r="184" spans="1:31" ht="13.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row>
    <row r="185" spans="1:31" ht="13.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row>
    <row r="186" spans="1:31" ht="13.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row>
    <row r="187" spans="1:31" ht="13.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row>
    <row r="188" spans="1:31" ht="13.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row>
    <row r="189" spans="1:31" ht="13.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row>
    <row r="190" spans="1:31" ht="13.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row>
    <row r="191" spans="1:31" ht="13.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row>
    <row r="192" spans="1:31" ht="13.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row>
    <row r="193" spans="1:31" ht="13.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row>
    <row r="194" spans="1:31" ht="13.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row>
    <row r="195" spans="1:31" ht="13.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row>
    <row r="196" spans="1:31" ht="13.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row>
    <row r="197" spans="1:31" ht="13.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row>
    <row r="198" spans="1:31" ht="13.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row>
    <row r="199" spans="1:31" ht="13.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row>
    <row r="200" spans="1:31" ht="13.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row>
    <row r="201" spans="1:31" ht="13.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row>
    <row r="202" spans="1:31" ht="13.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row>
    <row r="203" spans="1:31" ht="13.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row>
    <row r="204" spans="1:31" ht="13.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row>
    <row r="205" spans="1:31" ht="13.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row>
    <row r="206" spans="1:31" ht="13.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row>
    <row r="207" spans="1:31" ht="13.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row>
    <row r="208" spans="1:31" ht="13.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row>
    <row r="209" spans="1:31" ht="13.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row>
    <row r="210" spans="1:31" ht="13.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row>
    <row r="211" spans="1:31" ht="13.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row>
    <row r="212" spans="1:31" ht="13.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row>
    <row r="213" spans="1:31" ht="13.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row>
    <row r="214" spans="1:31" ht="13.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row>
    <row r="215" spans="1:31" ht="13.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row>
    <row r="216" spans="1:31" ht="13.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row>
    <row r="217" spans="1:31" ht="13.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row>
    <row r="218" spans="1:31" ht="13.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row>
    <row r="219" spans="1:31" ht="13.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row>
    <row r="220" spans="1:31" ht="13.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row>
    <row r="221" spans="1:31" ht="13.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row>
    <row r="222" spans="1:31" ht="13.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row>
    <row r="223" spans="1:31" ht="13.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row>
    <row r="224" spans="1:31" ht="13.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row>
    <row r="225" spans="1:31" ht="13.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row>
    <row r="226" spans="1:31" ht="13.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row>
    <row r="227" spans="1:31" ht="13.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row>
    <row r="228" spans="1:31" ht="13.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row>
    <row r="229" spans="1:31" ht="13.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row>
    <row r="230" spans="1:31" ht="13.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row>
    <row r="231" spans="1:31" ht="13.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row>
    <row r="232" spans="1:31" ht="13.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row>
    <row r="233" spans="1:31" ht="13.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row>
    <row r="234" spans="1:31" ht="13.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row>
    <row r="235" spans="1:31" ht="13.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row>
    <row r="236" spans="1:31" ht="13.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row>
    <row r="237" spans="1:31" ht="13.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row>
    <row r="238" spans="1:31" ht="13.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row>
    <row r="239" spans="1:31" ht="13.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row>
    <row r="240" spans="1:31" ht="13.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row>
    <row r="241" spans="1:31" ht="13.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row>
    <row r="242" spans="1:31" ht="13.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row>
    <row r="243" spans="1:31" ht="13.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row>
    <row r="244" spans="1:31" ht="13.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row>
    <row r="245" spans="1:31" ht="13.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row>
    <row r="246" spans="1:31" ht="13.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row>
    <row r="247" spans="1:31" ht="13.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row>
    <row r="248" spans="1:31" ht="13.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row>
    <row r="249" spans="1:31" ht="13.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row>
    <row r="250" spans="1:31" ht="13.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row>
    <row r="251" spans="1:31" ht="13.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row>
    <row r="252" spans="1:31" ht="13.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row>
    <row r="253" spans="1:31" ht="13.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row>
    <row r="254" spans="1:31" ht="13.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row>
    <row r="255" spans="1:31" ht="13.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row>
    <row r="256" spans="1:31" ht="13.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row>
    <row r="257" spans="1:31" ht="13.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row>
    <row r="258" spans="1:31" ht="13.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row>
    <row r="259" spans="1:31" ht="13.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row>
    <row r="260" spans="1:31" ht="13.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row>
    <row r="261" spans="1:31" ht="13.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row>
    <row r="262" spans="1:31" ht="13.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row>
    <row r="263" spans="1:31" ht="13.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row>
    <row r="264" spans="1:31" ht="13.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row>
    <row r="265" spans="1:31" ht="13.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row>
    <row r="266" spans="1:31" ht="13.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row>
    <row r="267" spans="1:31" ht="13.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row>
    <row r="268" spans="1:31" ht="13.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row>
    <row r="269" spans="1:31" ht="13.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row>
    <row r="270" spans="1:31" ht="13.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row>
    <row r="271" spans="1:31" ht="13.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row>
    <row r="272" spans="1:31" ht="13.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row>
    <row r="273" spans="1:31" ht="13.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row>
    <row r="274" spans="1:31" ht="13.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row>
    <row r="275" spans="1:31" ht="13.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row>
    <row r="276" spans="1:31" ht="13.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row>
    <row r="277" spans="1:31" ht="13.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row>
    <row r="278" spans="1:31" ht="13.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row>
    <row r="279" spans="1:31" ht="13.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row>
    <row r="280" spans="1:31" ht="13.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row>
    <row r="281" spans="1:31" ht="13.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row>
    <row r="282" spans="1:31" ht="13.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row>
    <row r="283" spans="1:31" ht="13.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row>
    <row r="284" spans="1:31" ht="13.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row>
    <row r="285" spans="1:31" ht="13.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row>
    <row r="286" spans="1:31" ht="13.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row>
    <row r="287" spans="1:31" ht="13.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row>
    <row r="288" spans="1:31" ht="13.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row>
    <row r="289" spans="1:31" ht="13.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row>
    <row r="290" spans="1:31" ht="13.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row>
    <row r="291" spans="1:31" ht="13.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row>
    <row r="292" spans="1:31" ht="13.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row>
    <row r="293" spans="1:31" ht="13.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row>
    <row r="294" spans="1:31" ht="13.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row>
    <row r="295" spans="1:31" ht="13.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row>
    <row r="296" spans="1:31" ht="13.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row>
    <row r="297" spans="1:31" ht="13.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row>
    <row r="298" spans="1:31" ht="13.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row>
    <row r="299" spans="1:31" ht="13.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row>
    <row r="300" spans="1:31" ht="13.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row>
    <row r="301" spans="1:31" ht="13.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row>
    <row r="302" spans="1:31" ht="13.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row>
    <row r="303" spans="1:31" ht="13.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row>
    <row r="304" spans="1:31" ht="13.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row>
    <row r="305" spans="1:31" ht="13.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row>
    <row r="306" spans="1:31" ht="13.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row>
    <row r="307" spans="1:31" ht="13.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row>
    <row r="308" spans="1:31" ht="13.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row>
    <row r="309" spans="1:31" ht="13.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row>
    <row r="310" spans="1:31" ht="13.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row>
    <row r="311" spans="1:31" ht="13.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row>
    <row r="312" spans="1:31" ht="13.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row>
    <row r="313" spans="1:31" ht="13.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row>
    <row r="314" spans="1:31" ht="13.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row>
    <row r="315" spans="1:31" ht="13.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row>
    <row r="316" spans="1:31" ht="13.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row>
    <row r="317" spans="1:31" ht="13.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row>
    <row r="318" spans="1:31" ht="13.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row>
    <row r="319" spans="1:31" ht="13.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row>
    <row r="320" spans="1:31" ht="13.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row>
    <row r="321" spans="1:31" ht="13.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row>
    <row r="322" spans="1:31" ht="13.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row>
    <row r="323" spans="1:31" ht="13.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row>
    <row r="324" spans="1:31" ht="13.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row>
    <row r="325" spans="1:31" ht="13.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row>
    <row r="326" spans="1:31" ht="13.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row>
    <row r="327" spans="1:31" ht="13.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row>
    <row r="328" spans="1:31" ht="13.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row>
    <row r="329" spans="1:31" ht="13.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row>
    <row r="330" spans="1:31" ht="13.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row>
    <row r="331" spans="1:31" ht="13.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row>
    <row r="332" spans="1:31" ht="13.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row>
    <row r="333" spans="1:31" ht="13.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row>
    <row r="334" spans="1:31" ht="13.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row>
    <row r="335" spans="1:31" ht="13.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row>
    <row r="336" spans="1:31" ht="13.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row>
    <row r="337" spans="1:31" ht="13.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row>
    <row r="338" spans="1:31" ht="13.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row>
    <row r="339" spans="1:31" ht="13.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row>
    <row r="340" spans="1:31" ht="13.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row>
    <row r="341" spans="1:31" ht="13.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row>
    <row r="342" spans="1:31" ht="13.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row>
    <row r="343" spans="1:31" ht="13.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row>
    <row r="344" spans="1:31" ht="13.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row>
    <row r="345" spans="1:31" ht="13.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row>
    <row r="346" spans="1:31" ht="13.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row>
    <row r="347" spans="1:31" ht="13.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row>
    <row r="348" spans="1:31" ht="13.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row>
    <row r="349" spans="1:31" ht="13.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row>
    <row r="350" spans="1:31" ht="13.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row>
    <row r="351" spans="1:31" ht="13.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row>
    <row r="352" spans="1:31" ht="13.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row>
    <row r="353" spans="1:31" ht="13.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row>
    <row r="354" spans="1:31" ht="13.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row>
    <row r="355" spans="1:31" ht="13.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row>
    <row r="356" spans="1:31" ht="13.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row>
    <row r="357" spans="1:31" ht="13.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row>
    <row r="358" spans="1:31" ht="13.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row>
    <row r="359" spans="1:31" ht="13.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row>
    <row r="360" spans="1:31" ht="13.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row>
    <row r="361" spans="1:31" ht="13.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row>
    <row r="362" spans="1:31" ht="13.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row>
    <row r="363" spans="1:31" ht="13.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row>
    <row r="364" spans="1:31" ht="13.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row>
    <row r="365" spans="1:31" ht="13.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row>
    <row r="366" spans="1:31" ht="13.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row>
    <row r="367" spans="1:31" ht="13.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row>
    <row r="368" spans="1:31" ht="13.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row>
    <row r="369" spans="1:31" ht="13.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row>
    <row r="370" spans="1:31" ht="13.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row>
    <row r="371" spans="1:31" ht="13.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row>
    <row r="372" spans="1:31" ht="13.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row>
    <row r="373" spans="1:31" ht="13.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row>
    <row r="374" spans="1:31" ht="13.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row>
    <row r="375" spans="1:31" ht="13.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row>
    <row r="376" spans="1:31" ht="13.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row>
    <row r="377" spans="1:31" ht="13.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row>
    <row r="378" spans="1:31" ht="13.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row>
    <row r="379" spans="1:31" ht="13.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row>
    <row r="380" spans="1:31" ht="13.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row>
    <row r="381" spans="1:31" ht="13.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row>
    <row r="382" spans="1:31" ht="13.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row>
    <row r="383" spans="1:31" ht="13.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row>
    <row r="384" spans="1:31" ht="13.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row>
    <row r="385" spans="1:31" ht="13.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row>
    <row r="386" spans="1:31" ht="13.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row>
    <row r="387" spans="1:31" ht="13.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row>
    <row r="388" spans="1:31" ht="13.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row>
    <row r="389" spans="1:31" ht="13.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row>
    <row r="390" spans="1:31" ht="13.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row>
    <row r="391" spans="1:31" ht="13.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row>
    <row r="392" spans="1:31" ht="13.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row>
    <row r="393" spans="1:31" ht="13.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row>
    <row r="394" spans="1:31" ht="13.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row>
    <row r="395" spans="1:31" ht="13.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row>
    <row r="396" spans="1:31" ht="13.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row>
    <row r="397" spans="1:31" ht="13.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row>
    <row r="398" spans="1:31" ht="13.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row>
    <row r="399" spans="1:31" ht="13.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row>
    <row r="400" spans="1:31" ht="13.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row>
    <row r="401" spans="1:31" ht="13.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row>
    <row r="402" spans="1:31" ht="13.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row>
    <row r="403" spans="1:31" ht="13.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row>
    <row r="404" spans="1:31" ht="13.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row>
    <row r="405" spans="1:31" ht="13.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row>
    <row r="406" spans="1:31" ht="13.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row>
    <row r="407" spans="1:31" ht="13.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row>
    <row r="408" spans="1:31" ht="13.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row>
    <row r="409" spans="1:31" ht="13.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row>
    <row r="410" spans="1:31" ht="13.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row>
    <row r="411" spans="1:31" ht="13.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row>
    <row r="412" spans="1:31" ht="13.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row>
    <row r="413" spans="1:31" ht="13.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row>
    <row r="414" spans="1:31" ht="13.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row>
    <row r="415" spans="1:31" ht="13.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row>
    <row r="416" spans="1:31" ht="13.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row>
    <row r="417" spans="1:31" ht="13.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row>
    <row r="418" spans="1:31" ht="13.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row>
    <row r="419" spans="1:31" ht="13.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row>
    <row r="420" spans="1:31" ht="13.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row>
    <row r="421" spans="1:31" ht="13.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row>
    <row r="422" spans="1:31" ht="13.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row>
    <row r="423" spans="1:31" ht="13.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row>
    <row r="424" spans="1:31" ht="13.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row>
    <row r="425" spans="1:31" ht="13.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row>
    <row r="426" spans="1:31" ht="13.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row>
    <row r="427" spans="1:31" ht="13.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row>
    <row r="428" spans="1:31" ht="13.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row>
    <row r="429" spans="1:31" ht="13.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row>
    <row r="430" spans="1:31" ht="13.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row>
    <row r="431" spans="1:31" ht="13.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row>
    <row r="432" spans="1:31" ht="13.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row>
    <row r="433" spans="1:31" ht="13.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row>
    <row r="434" spans="1:31" ht="13.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row>
    <row r="435" spans="1:31" ht="13.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row>
    <row r="436" spans="1:31" ht="13.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row>
    <row r="437" spans="1:31" ht="13.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row>
    <row r="438" spans="1:31" ht="13.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row>
    <row r="439" spans="1:31" ht="13.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row>
    <row r="440" spans="1:31" ht="13.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row>
    <row r="441" spans="1:31" ht="13.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row>
    <row r="442" spans="1:31" ht="13.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row>
    <row r="443" spans="1:31" ht="13.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row>
    <row r="444" spans="1:31" ht="13.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row>
    <row r="445" spans="1:31" ht="13.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row>
    <row r="446" spans="1:31" ht="13.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row>
    <row r="447" spans="1:31" ht="13.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row>
    <row r="448" spans="1:31" ht="13.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row>
    <row r="449" spans="1:31" ht="13.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row>
    <row r="450" spans="1:31" ht="13.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row>
    <row r="451" spans="1:31" ht="13.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row>
    <row r="452" spans="1:31" ht="13.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row>
    <row r="453" spans="1:31" ht="13.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row>
    <row r="454" spans="1:31" ht="13.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row>
    <row r="455" spans="1:31" ht="13.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row>
    <row r="456" spans="1:31" ht="13.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row>
    <row r="457" spans="1:31" ht="13.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row>
    <row r="458" spans="1:31" ht="13.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row>
    <row r="459" spans="1:31" ht="13.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row>
    <row r="460" spans="1:31" ht="13.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row>
    <row r="461" spans="1:31" ht="13.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row>
    <row r="462" spans="1:31" ht="13.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row>
    <row r="463" spans="1:31" ht="13.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row>
    <row r="464" spans="1:31" ht="13.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row>
    <row r="465" spans="1:31" ht="13.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row>
    <row r="466" spans="1:31" ht="13.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row>
    <row r="467" spans="1:31" ht="13.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row>
    <row r="468" spans="1:31" ht="13.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row>
    <row r="469" spans="1:31" ht="13.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row>
    <row r="470" spans="1:31" ht="13.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row>
    <row r="471" spans="1:31" ht="13.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row>
    <row r="472" spans="1:31" ht="13.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row>
    <row r="473" spans="1:31" ht="13.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row>
    <row r="474" spans="1:31" ht="13.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row>
    <row r="475" spans="1:31" ht="13.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row>
    <row r="476" spans="1:31" ht="13.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row>
    <row r="477" spans="1:31" ht="13.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row>
    <row r="478" spans="1:31" ht="13.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row>
    <row r="479" spans="1:31" ht="13.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row>
    <row r="480" spans="1:31" ht="13.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row>
    <row r="481" spans="1:31" ht="13.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row>
    <row r="482" spans="1:31" ht="13.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row>
    <row r="483" spans="1:31" ht="13.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row>
    <row r="484" spans="1:31" ht="13.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row>
    <row r="485" spans="1:31" ht="13.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row>
    <row r="486" spans="1:31" ht="13.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row>
    <row r="487" spans="1:31" ht="13.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row>
    <row r="488" spans="1:31" ht="13.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row>
    <row r="489" spans="1:31" ht="13.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row>
    <row r="490" spans="1:31" ht="13.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row>
    <row r="491" spans="1:31" ht="13.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row>
    <row r="492" spans="1:31" ht="13.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row>
    <row r="493" spans="1:31" ht="13.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row>
    <row r="494" spans="1:31" ht="13.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row>
    <row r="495" spans="1:31" ht="13.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row>
    <row r="496" spans="1:31" ht="13.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row>
    <row r="497" spans="1:31" ht="13.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row>
    <row r="498" spans="1:31" ht="13.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row>
    <row r="499" spans="1:31" ht="13.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row>
    <row r="500" spans="1:31" ht="13.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row>
    <row r="501" spans="1:31" ht="13.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row>
    <row r="502" spans="1:31" ht="13.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row>
    <row r="503" spans="1:31" ht="13.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row>
    <row r="504" spans="1:31" ht="13.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row>
    <row r="505" spans="1:31" ht="13.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row>
    <row r="506" spans="1:31" ht="13.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row>
    <row r="507" spans="1:31" ht="13.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row>
    <row r="508" spans="1:31" ht="13.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row>
    <row r="509" spans="1:31" ht="13.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row>
    <row r="510" spans="1:31" ht="13.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row>
    <row r="511" spans="1:31" ht="13.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row>
    <row r="512" spans="1:31" ht="13.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row>
    <row r="513" spans="1:31" ht="13.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row>
    <row r="514" spans="1:31" ht="13.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row>
    <row r="515" spans="1:31" ht="13.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row>
    <row r="516" spans="1:31" ht="13.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row>
    <row r="517" spans="1:31" ht="13.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row>
    <row r="518" spans="1:31" ht="13.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row>
    <row r="519" spans="1:31" ht="13.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row>
    <row r="520" spans="1:31" ht="13.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row>
    <row r="521" spans="1:31" ht="13.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row>
    <row r="522" spans="1:31" ht="13.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row>
    <row r="523" spans="1:31" ht="13.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row>
    <row r="524" spans="1:31" ht="13.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row>
    <row r="525" spans="1:31" ht="13.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row>
    <row r="526" spans="1:31" ht="13.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row>
    <row r="527" spans="1:31" ht="13.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row>
    <row r="528" spans="1:31" ht="13.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row>
    <row r="529" spans="1:31" ht="13.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row>
    <row r="530" spans="1:31" ht="13.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row>
    <row r="531" spans="1:31" ht="13.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row>
    <row r="532" spans="1:31" ht="13.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row>
    <row r="533" spans="1:31" ht="13.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row>
    <row r="534" spans="1:31" ht="13.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row>
    <row r="535" spans="1:31" ht="13.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row>
    <row r="536" spans="1:31" ht="13.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row>
    <row r="537" spans="1:31" ht="13.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row>
    <row r="538" spans="1:31" ht="13.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row>
    <row r="539" spans="1:31" ht="13.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row>
    <row r="540" spans="1:31" ht="13.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row>
    <row r="541" spans="1:31" ht="13.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row>
    <row r="542" spans="1:31" ht="13.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row>
    <row r="543" spans="1:31" ht="13.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row>
    <row r="544" spans="1:31" ht="13.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row>
    <row r="545" spans="1:31" ht="13.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row>
    <row r="546" spans="1:31" ht="13.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row>
    <row r="547" spans="1:31" ht="13.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row>
    <row r="548" spans="1:31" ht="13.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row>
    <row r="549" spans="1:31" ht="13.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row>
    <row r="550" spans="1:31" ht="13.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row>
    <row r="551" spans="1:31" ht="13.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row>
    <row r="552" spans="1:31" ht="13.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row>
    <row r="553" spans="1:31" ht="13.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row>
    <row r="554" spans="1:31" ht="13.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row>
    <row r="555" spans="1:31" ht="13.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row>
    <row r="556" spans="1:31" ht="13.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row>
    <row r="557" spans="1:31" ht="13.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row>
    <row r="558" spans="1:31" ht="13.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row>
    <row r="559" spans="1:31" ht="13.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row>
    <row r="560" spans="1:31" ht="13.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row>
    <row r="561" spans="1:31" ht="13.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row>
    <row r="562" spans="1:31" ht="13.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row>
    <row r="563" spans="1:31" ht="13.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row>
    <row r="564" spans="1:31" ht="13.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row>
    <row r="565" spans="1:31" ht="13.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row>
    <row r="566" spans="1:31" ht="13.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row>
    <row r="567" spans="1:31" ht="13.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row>
    <row r="568" spans="1:31" ht="13.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row>
    <row r="569" spans="1:31" ht="13.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row>
    <row r="570" spans="1:31" ht="13.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row>
    <row r="571" spans="1:31" ht="13.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row>
    <row r="572" spans="1:31" ht="13.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row>
    <row r="573" spans="1:31" ht="13.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row>
    <row r="574" spans="1:31" ht="13.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row>
    <row r="575" spans="1:31" ht="13.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row>
    <row r="576" spans="1:31" ht="13.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row>
    <row r="577" spans="1:31" ht="13.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row>
    <row r="578" spans="1:31" ht="13.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row>
    <row r="579" spans="1:31" ht="13.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row>
    <row r="580" spans="1:31" ht="13.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row>
    <row r="581" spans="1:31" ht="13.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row>
    <row r="582" spans="1:31" ht="13.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row>
    <row r="583" spans="1:31" ht="13.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row>
    <row r="584" spans="1:31" ht="13.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row>
    <row r="585" spans="1:31" ht="13.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row>
    <row r="586" spans="1:31" ht="13.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row>
    <row r="587" spans="1:31" ht="13.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row>
    <row r="588" spans="1:31" ht="13.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row>
    <row r="589" spans="1:31" ht="13.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row>
    <row r="590" spans="1:31" ht="13.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row>
    <row r="591" spans="1:31" ht="13.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row>
    <row r="592" spans="1:31" ht="13.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row>
    <row r="593" spans="1:31" ht="13.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row>
    <row r="594" spans="1:31" ht="13.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row>
    <row r="595" spans="1:31" ht="13.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row>
    <row r="596" spans="1:31" ht="13.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row>
    <row r="597" spans="1:31" ht="13.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row>
    <row r="598" spans="1:31" ht="13.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row>
    <row r="599" spans="1:31" ht="13.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row>
    <row r="600" spans="1:31" ht="13.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row>
    <row r="601" spans="1:31" ht="13.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row>
    <row r="602" spans="1:31" ht="13.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row>
    <row r="603" spans="1:31" ht="13.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row>
    <row r="604" spans="1:31" ht="13.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row>
    <row r="605" spans="1:31" ht="13.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row>
    <row r="606" spans="1:31" ht="13.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row>
    <row r="607" spans="1:31" ht="13.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row>
    <row r="608" spans="1:31" ht="13.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row>
    <row r="609" spans="1:31" ht="13.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row>
    <row r="610" spans="1:31" ht="13.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row>
    <row r="611" spans="1:31" ht="13.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row>
    <row r="612" spans="1:31" ht="13.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row>
    <row r="613" spans="1:31" ht="13.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row>
    <row r="614" spans="1:31" ht="13.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row>
    <row r="615" spans="1:31" ht="13.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row>
    <row r="616" spans="1:31" ht="13.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row>
    <row r="617" spans="1:31" ht="13.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row>
    <row r="618" spans="1:31" ht="13.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row>
    <row r="619" spans="1:31" ht="13.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row>
    <row r="620" spans="1:31" ht="13.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row>
    <row r="621" spans="1:31" ht="13.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row>
    <row r="622" spans="1:31" ht="13.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row>
    <row r="623" spans="1:31" ht="13.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row>
    <row r="624" spans="1:31" ht="13.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row>
    <row r="625" spans="1:31" ht="13.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row>
    <row r="626" spans="1:31" ht="13.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row>
    <row r="627" spans="1:31" ht="13.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row>
    <row r="628" spans="1:31" ht="13.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row>
    <row r="629" spans="1:31" ht="13.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row>
    <row r="630" spans="1:31" ht="13.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row>
    <row r="631" spans="1:31" ht="13.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row>
    <row r="632" spans="1:31" ht="13.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row>
    <row r="633" spans="1:31" ht="13.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row>
    <row r="634" spans="1:31" ht="13.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row>
    <row r="635" spans="1:31" ht="13.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row>
    <row r="636" spans="1:31" ht="13.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row>
    <row r="637" spans="1:31" ht="13.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row>
    <row r="638" spans="1:31" ht="13.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row>
    <row r="639" spans="1:31" ht="13.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row>
    <row r="640" spans="1:31" ht="13.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row>
    <row r="641" spans="1:31" ht="13.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row>
    <row r="642" spans="1:31" ht="13.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row>
    <row r="643" spans="1:31" ht="13.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row>
    <row r="644" spans="1:31" ht="13.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row>
    <row r="645" spans="1:31" ht="13.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row>
    <row r="646" spans="1:31" ht="13.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row>
    <row r="647" spans="1:31" ht="13.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row>
    <row r="648" spans="1:31" ht="13.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row>
    <row r="649" spans="1:31" ht="13.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row>
    <row r="650" spans="1:31" ht="13.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row>
    <row r="651" spans="1:31" ht="13.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row>
    <row r="652" spans="1:31" ht="13.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row>
    <row r="653" spans="1:31" ht="13.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row>
    <row r="654" spans="1:31" ht="13.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row>
    <row r="655" spans="1:31" ht="13.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row>
    <row r="656" spans="1:31" ht="13.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row>
    <row r="657" spans="1:31" ht="13.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row>
    <row r="658" spans="1:31" ht="13.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row>
    <row r="659" spans="1:31" ht="13.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row>
    <row r="660" spans="1:31" ht="13.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row>
    <row r="661" spans="1:31" ht="13.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row>
    <row r="662" spans="1:31" ht="13.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row>
    <row r="663" spans="1:31" ht="13.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row>
    <row r="664" spans="1:31" ht="13.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row>
    <row r="665" spans="1:31" ht="13.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row>
    <row r="666" spans="1:31" ht="13.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row>
    <row r="667" spans="1:31" ht="13.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row>
    <row r="668" spans="1:31" ht="13.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row>
    <row r="669" spans="1:31" ht="13.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row>
    <row r="670" spans="1:31" ht="13.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row>
    <row r="671" spans="1:31" ht="13.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row>
    <row r="672" spans="1:31" ht="13.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row>
    <row r="673" spans="1:31" ht="13.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row>
    <row r="674" spans="1:31" ht="13.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row>
    <row r="675" spans="1:31" ht="13.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row>
    <row r="676" spans="1:31" ht="13.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row>
    <row r="677" spans="1:31" ht="13.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row>
    <row r="678" spans="1:31" ht="13.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row>
    <row r="679" spans="1:31" ht="13.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row>
    <row r="680" spans="1:31" ht="13.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row>
    <row r="681" spans="1:31" ht="13.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row>
    <row r="682" spans="1:31" ht="13.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row>
    <row r="683" spans="1:31" ht="13.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row>
    <row r="684" spans="1:31" ht="13.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row>
    <row r="685" spans="1:31" ht="13.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row>
    <row r="686" spans="1:31" ht="13.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row>
    <row r="687" spans="1:31" ht="13.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row>
    <row r="688" spans="1:31" ht="13.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row>
    <row r="689" spans="1:31" ht="13.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row>
    <row r="690" spans="1:31" ht="13.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row>
    <row r="691" spans="1:31" ht="13.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row>
    <row r="692" spans="1:31" ht="13.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row>
    <row r="693" spans="1:31" ht="13.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row>
    <row r="694" spans="1:31" ht="13.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row>
    <row r="695" spans="1:31" ht="13.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row>
    <row r="696" spans="1:31" ht="13.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row>
    <row r="697" spans="1:31" ht="13.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row>
    <row r="698" spans="1:31" ht="13.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row>
    <row r="699" spans="1:31" ht="13.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row>
    <row r="700" spans="1:31" ht="13.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row>
    <row r="701" spans="1:31" ht="13.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row>
    <row r="702" spans="1:31" ht="13.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row>
    <row r="703" spans="1:31" ht="13.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row>
    <row r="704" spans="1:31" ht="13.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row>
    <row r="705" spans="1:31" ht="13.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row>
    <row r="706" spans="1:31" ht="13.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row>
    <row r="707" spans="1:31" ht="13.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row>
    <row r="708" spans="1:31" ht="13.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row>
    <row r="709" spans="1:31" ht="13.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row>
    <row r="710" spans="1:31" ht="13.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row>
    <row r="711" spans="1:31" ht="13.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row>
    <row r="712" spans="1:31" ht="13.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row>
    <row r="713" spans="1:31" ht="13.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row>
    <row r="714" spans="1:31" ht="13.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row>
    <row r="715" spans="1:31" ht="13.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row>
    <row r="716" spans="1:31" ht="13.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row>
    <row r="717" spans="1:31" ht="13.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row>
    <row r="718" spans="1:31" ht="13.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row>
    <row r="719" spans="1:31" ht="13.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row>
    <row r="720" spans="1:31" ht="13.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row>
    <row r="721" spans="1:31" ht="13.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row>
    <row r="722" spans="1:31" ht="13.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row>
    <row r="723" spans="1:31" ht="13.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row>
    <row r="724" spans="1:31" ht="13.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row>
    <row r="725" spans="1:31" ht="13.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row>
    <row r="726" spans="1:31" ht="13.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row>
    <row r="727" spans="1:31" ht="13.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row>
    <row r="728" spans="1:31" ht="13.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row>
    <row r="729" spans="1:31" ht="13.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row>
    <row r="730" spans="1:31" ht="13.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row>
    <row r="731" spans="1:31" ht="13.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row>
    <row r="732" spans="1:31" ht="13.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row>
    <row r="733" spans="1:31" ht="13.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row>
    <row r="734" spans="1:31" ht="13.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row>
    <row r="735" spans="1:31" ht="13.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row>
    <row r="736" spans="1:31" ht="13.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row>
    <row r="737" spans="1:31" ht="13.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row>
    <row r="738" spans="1:31" ht="13.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row>
    <row r="739" spans="1:31" ht="13.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row>
    <row r="740" spans="1:31" ht="13.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row>
    <row r="741" spans="1:31" ht="13.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row>
    <row r="742" spans="1:31" ht="13.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row>
    <row r="743" spans="1:31" ht="13.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row>
    <row r="744" spans="1:31" ht="13.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row>
    <row r="745" spans="1:31" ht="13.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row>
    <row r="746" spans="1:31" ht="13.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row>
    <row r="747" spans="1:31" ht="13.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row>
    <row r="748" spans="1:31" ht="13.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row>
    <row r="749" spans="1:31" ht="13.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row>
    <row r="750" spans="1:31" ht="13.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row>
    <row r="751" spans="1:31" ht="13.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row>
    <row r="752" spans="1:31" ht="13.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row>
    <row r="753" spans="1:31" ht="13.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row>
    <row r="754" spans="1:31" ht="13.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row>
    <row r="755" spans="1:31" ht="13.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row>
    <row r="756" spans="1:31" ht="13.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row>
    <row r="757" spans="1:31" ht="13.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row>
    <row r="758" spans="1:31" ht="13.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row>
    <row r="759" spans="1:31" ht="13.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row>
    <row r="760" spans="1:31" ht="13.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row>
    <row r="761" spans="1:31" ht="13.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row>
    <row r="762" spans="1:31" ht="13.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row>
    <row r="763" spans="1:31" ht="13.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row>
    <row r="764" spans="1:31" ht="13.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row>
    <row r="765" spans="1:31" ht="13.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row>
    <row r="766" spans="1:31" ht="13.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row>
    <row r="767" spans="1:31" ht="13.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row>
    <row r="768" spans="1:31" ht="13.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row>
    <row r="769" spans="1:31" ht="13.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row>
    <row r="770" spans="1:31" ht="13.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row>
    <row r="771" spans="1:31" ht="13.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row>
    <row r="772" spans="1:31" ht="13.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row>
    <row r="773" spans="1:31" ht="13.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row>
    <row r="774" spans="1:31" ht="13.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row>
    <row r="775" spans="1:31" ht="13.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row>
    <row r="776" spans="1:31" ht="13.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row>
    <row r="777" spans="1:31" ht="13.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row>
    <row r="778" spans="1:31" ht="13.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row>
    <row r="779" spans="1:31" ht="13.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row>
    <row r="780" spans="1:31" ht="13.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row>
    <row r="781" spans="1:31" ht="13.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row>
    <row r="782" spans="1:31" ht="13.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row>
    <row r="783" spans="1:31" ht="13.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row>
    <row r="784" spans="1:31" ht="13.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row>
    <row r="785" spans="1:31" ht="13.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row>
    <row r="786" spans="1:31" ht="13.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row>
    <row r="787" spans="1:31" ht="13.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row>
    <row r="788" spans="1:31" ht="13.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row>
    <row r="789" spans="1:31" ht="13.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row>
    <row r="790" spans="1:31" ht="13.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row>
    <row r="791" spans="1:31" ht="13.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row>
    <row r="792" spans="1:31" ht="13.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row>
    <row r="793" spans="1:31" ht="13.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row>
    <row r="794" spans="1:31" ht="13.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row>
    <row r="795" spans="1:31" ht="13.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row>
    <row r="796" spans="1:31" ht="13.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row>
    <row r="797" spans="1:31" ht="13.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row>
    <row r="798" spans="1:31" ht="13.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row>
    <row r="799" spans="1:31" ht="13.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row>
    <row r="800" spans="1:31" ht="13.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row>
    <row r="801" spans="1:31" ht="13.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row>
    <row r="802" spans="1:31" ht="13.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row>
    <row r="803" spans="1:31" ht="13.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row>
    <row r="804" spans="1:31" ht="13.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row>
    <row r="805" spans="1:31" ht="13.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row>
    <row r="806" spans="1:31" ht="13.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row>
    <row r="807" spans="1:31" ht="13.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row>
    <row r="808" spans="1:31" ht="13.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row>
    <row r="809" spans="1:31" ht="13.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row>
    <row r="810" spans="1:31" ht="13.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row>
    <row r="811" spans="1:31" ht="13.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row>
    <row r="812" spans="1:31" ht="13.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row>
    <row r="813" spans="1:31" ht="13.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row>
    <row r="814" spans="1:31" ht="13.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row>
    <row r="815" spans="1:31" ht="13.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row>
    <row r="816" spans="1:31" ht="13.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row>
    <row r="817" spans="1:31" ht="13.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row>
    <row r="818" spans="1:31" ht="13.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row>
    <row r="819" spans="1:31" ht="13.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row>
    <row r="820" spans="1:31" ht="13.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row>
    <row r="821" spans="1:31" ht="13.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row>
    <row r="822" spans="1:31" ht="13.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row>
    <row r="823" spans="1:31" ht="13.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row>
    <row r="824" spans="1:31" ht="13.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row>
    <row r="825" spans="1:31" ht="13.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row>
    <row r="826" spans="1:31" ht="13.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row>
    <row r="827" spans="1:31" ht="13.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row>
    <row r="828" spans="1:31" ht="13.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row>
    <row r="829" spans="1:31" ht="13.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row>
    <row r="830" spans="1:31" ht="13.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row>
    <row r="831" spans="1:31" ht="13.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row>
    <row r="832" spans="1:31" ht="13.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row>
    <row r="833" spans="1:31" ht="13.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row>
    <row r="834" spans="1:31" ht="13.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row>
    <row r="835" spans="1:31" ht="13.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row>
    <row r="836" spans="1:31" ht="13.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row>
    <row r="837" spans="1:31" ht="13.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row>
    <row r="838" spans="1:31" ht="13.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row>
    <row r="839" spans="1:31" ht="13.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row>
    <row r="840" spans="1:31" ht="13.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row>
    <row r="841" spans="1:31" ht="13.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row>
    <row r="842" spans="1:31" ht="13.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row>
    <row r="843" spans="1:31" ht="13.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row>
    <row r="844" spans="1:31" ht="13.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row>
    <row r="845" spans="1:31" ht="13.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row>
    <row r="846" spans="1:31" ht="13.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row>
    <row r="847" spans="1:31" ht="13.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row>
    <row r="848" spans="1:31" ht="13.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row>
    <row r="849" spans="1:31" ht="13.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row>
    <row r="850" spans="1:31" ht="13.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row>
    <row r="851" spans="1:31" ht="13.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row>
    <row r="852" spans="1:31" ht="13.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row>
    <row r="853" spans="1:31" ht="13.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row>
    <row r="854" spans="1:31" ht="13.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row>
    <row r="855" spans="1:31" ht="13.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row>
    <row r="856" spans="1:31" ht="13.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row>
    <row r="857" spans="1:31" ht="13.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row>
    <row r="858" spans="1:31" ht="13.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row>
    <row r="859" spans="1:31" ht="13.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row>
    <row r="860" spans="1:31" ht="13.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row>
    <row r="861" spans="1:31" ht="13.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row>
    <row r="862" spans="1:31" ht="13.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row>
    <row r="863" spans="1:31" ht="13.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row>
    <row r="864" spans="1:31" ht="13.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row>
    <row r="865" spans="1:31" ht="13.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row>
    <row r="866" spans="1:31" ht="13.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row>
    <row r="867" spans="1:31" ht="13.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row>
    <row r="868" spans="1:31" ht="13.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row>
    <row r="869" spans="1:31" ht="13.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row>
    <row r="870" spans="1:31" ht="13.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row>
    <row r="871" spans="1:31" ht="13.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row>
    <row r="872" spans="1:31" ht="13.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row>
    <row r="873" spans="1:31" ht="13.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row>
    <row r="874" spans="1:31" ht="13.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row>
    <row r="875" spans="1:31" ht="13.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row>
    <row r="876" spans="1:31" ht="13.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row>
    <row r="877" spans="1:31" ht="13.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row>
    <row r="878" spans="1:31" ht="13.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row>
    <row r="879" spans="1:31" ht="13.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row>
    <row r="880" spans="1:31" ht="13.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row>
    <row r="881" spans="1:31" ht="13.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row>
    <row r="882" spans="1:31" ht="13.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row>
    <row r="883" spans="1:31" ht="13.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row>
    <row r="884" spans="1:31" ht="13.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row>
    <row r="885" spans="1:31" ht="13.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row>
    <row r="886" spans="1:31" ht="13.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row>
    <row r="887" spans="1:31" ht="13.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row>
    <row r="888" spans="1:31" ht="13.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row>
    <row r="889" spans="1:31" ht="13.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row>
    <row r="890" spans="1:31" ht="13.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row>
    <row r="891" spans="1:31" ht="13.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row>
    <row r="892" spans="1:31" ht="13.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row>
    <row r="893" spans="1:31" ht="13.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row>
    <row r="894" spans="1:31" ht="13.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row>
    <row r="895" spans="1:31" ht="13.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row>
    <row r="896" spans="1:31" ht="13.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row>
    <row r="897" spans="1:31" ht="13.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row>
    <row r="898" spans="1:31" ht="13.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row>
    <row r="899" spans="1:31" ht="13.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row>
    <row r="900" spans="1:31" ht="13.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row>
    <row r="901" spans="1:31" ht="13.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row>
    <row r="902" spans="1:31" ht="13.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row>
    <row r="903" spans="1:31" ht="13.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row>
    <row r="904" spans="1:31" ht="13.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row>
    <row r="905" spans="1:31" ht="13.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row>
    <row r="906" spans="1:31" ht="13.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row>
    <row r="907" spans="1:31" ht="13.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row>
    <row r="908" spans="1:31" ht="13.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row>
    <row r="909" spans="1:31" ht="13.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row>
    <row r="910" spans="1:31" ht="13.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row>
    <row r="911" spans="1:31" ht="13.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row>
    <row r="912" spans="1:31" ht="13.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row>
    <row r="913" spans="1:31" ht="13.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row>
    <row r="914" spans="1:31" ht="13.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row>
    <row r="915" spans="1:31" ht="13.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row>
    <row r="916" spans="1:31" ht="13.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row>
    <row r="917" spans="1:31" ht="13.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row>
    <row r="918" spans="1:31" ht="13.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row>
    <row r="919" spans="1:31" ht="13.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row>
    <row r="920" spans="1:31" ht="13.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row>
    <row r="921" spans="1:31" ht="13.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row>
    <row r="922" spans="1:31" ht="13.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row>
    <row r="923" spans="1:31" ht="13.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row>
    <row r="924" spans="1:31" ht="13.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row>
    <row r="925" spans="1:31" ht="13.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row>
    <row r="926" spans="1:31" ht="13.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row>
    <row r="927" spans="1:31" ht="13.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row>
    <row r="928" spans="1:31" ht="13.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row>
    <row r="929" spans="1:31" ht="13.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row>
    <row r="930" spans="1:31" ht="13.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row>
    <row r="931" spans="1:31" ht="13.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row>
    <row r="932" spans="1:31" ht="13.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row>
    <row r="933" spans="1:31" ht="13.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row>
    <row r="934" spans="1:31" ht="13.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row>
    <row r="935" spans="1:31" ht="13.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row>
    <row r="936" spans="1:31" ht="13.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row>
    <row r="937" spans="1:31" ht="13.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row>
    <row r="938" spans="1:31" ht="13.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row>
    <row r="939" spans="1:31" ht="13.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row>
    <row r="940" spans="1:31" ht="13.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row>
    <row r="941" spans="1:31" ht="13.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row>
    <row r="942" spans="1:31" ht="13.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row>
    <row r="943" spans="1:31" ht="13.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row>
    <row r="944" spans="1:31" ht="13.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row>
    <row r="945" spans="1:31" ht="13.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row>
    <row r="946" spans="1:31" ht="13.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row>
    <row r="947" spans="1:31" ht="13.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row>
    <row r="948" spans="1:31" ht="13.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row>
    <row r="949" spans="1:31" ht="13.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row>
    <row r="950" spans="1:31" ht="13.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row>
    <row r="951" spans="1:31" ht="13.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row>
    <row r="952" spans="1:31" ht="13.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row>
    <row r="953" spans="1:31" ht="13.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row>
    <row r="954" spans="1:31" ht="13.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row>
    <row r="955" spans="1:31" ht="13.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row>
    <row r="956" spans="1:31" ht="13.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row>
    <row r="957" spans="1:31" ht="13.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row>
    <row r="958" spans="1:31" ht="13.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row>
    <row r="959" spans="1:31" ht="13.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row>
    <row r="960" spans="1:31" ht="13.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row>
    <row r="961" spans="1:31" ht="13.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row>
    <row r="962" spans="1:31" ht="13.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row>
    <row r="963" spans="1:31" ht="13.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row>
    <row r="964" spans="1:31" ht="13.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row>
    <row r="965" spans="1:31" ht="13.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row>
    <row r="966" spans="1:31" ht="13.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row>
    <row r="967" spans="1:31" ht="13.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row>
    <row r="968" spans="1:31" ht="13.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row>
    <row r="969" spans="1:31" ht="13.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row>
    <row r="970" spans="1:31" ht="13.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row>
    <row r="971" spans="1:31" ht="13.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row>
    <row r="972" spans="1:31" ht="13.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row>
    <row r="973" spans="1:31" ht="13.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row>
    <row r="974" spans="1:31" ht="13.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row>
    <row r="975" spans="1:31" ht="13.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row>
    <row r="976" spans="1:31" ht="13.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row>
    <row r="977" spans="1:31" ht="13.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row>
    <row r="978" spans="1:31" ht="13.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row>
    <row r="979" spans="1:31" ht="13.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row>
    <row r="980" spans="1:31" ht="13.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row>
    <row r="981" spans="1:31" ht="13.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row>
    <row r="982" spans="1:31" ht="13.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row>
    <row r="983" spans="1:31" ht="13.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row>
    <row r="984" spans="1:31" ht="13.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row>
    <row r="985" spans="1:31" ht="13.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row>
    <row r="986" spans="1:31" ht="13.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row>
    <row r="987" spans="1:31" ht="13.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row>
    <row r="988" spans="1:31" ht="13.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row>
    <row r="989" spans="1:31" ht="13.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row>
    <row r="990" spans="1:31" ht="13.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row>
    <row r="991" spans="1:31" ht="13.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row>
    <row r="992" spans="1:31" ht="13.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row>
    <row r="993" spans="1:31" ht="13.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row>
    <row r="994" spans="1:31" ht="13.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row>
    <row r="995" spans="1:31" ht="13.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row>
    <row r="996" spans="1:31" ht="13.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row>
    <row r="997" spans="1:31" ht="13.5"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row>
    <row r="998" spans="1:31" ht="13.5"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row>
    <row r="999" spans="1:31" ht="13.5"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row>
    <row r="1000" spans="1:31" ht="13.5"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row>
    <row r="1001" spans="1:31" ht="13.5" customHeight="1" x14ac:dyDescent="0.2">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row>
    <row r="1002" spans="1:31" ht="13.5" customHeight="1" x14ac:dyDescent="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c r="AB1002" s="24"/>
      <c r="AC1002" s="24"/>
      <c r="AD1002" s="24"/>
      <c r="AE1002" s="24"/>
    </row>
    <row r="1003" spans="1:31" ht="13.5" customHeight="1" x14ac:dyDescent="0.2">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row>
  </sheetData>
  <hyperlinks>
    <hyperlink ref="B2" r:id="rId1" xr:uid="{00000000-0004-0000-0100-000000000000}"/>
    <hyperlink ref="H13" r:id="rId2" xr:uid="{00000000-0004-0000-0100-000001000000}"/>
    <hyperlink ref="H15" r:id="rId3" xr:uid="{00000000-0004-0000-0100-000002000000}"/>
  </hyperlinks>
  <pageMargins left="0.7" right="0.7" top="0.75" bottom="0.75" header="0" footer="0"/>
  <pageSetup orientation="landscape"/>
  <ignoredErrors>
    <ignoredError sqref="C2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5"/>
  <sheetViews>
    <sheetView topLeftCell="A14" workbookViewId="0">
      <selection activeCell="E29" sqref="E29"/>
    </sheetView>
  </sheetViews>
  <sheetFormatPr baseColWidth="10" defaultColWidth="14.5" defaultRowHeight="15" customHeight="1" x14ac:dyDescent="0.2"/>
  <cols>
    <col min="1" max="1" width="8.83203125" style="90" customWidth="1"/>
    <col min="2" max="2" width="75.5" style="90" customWidth="1"/>
    <col min="3" max="3" width="53.1640625" style="90" customWidth="1"/>
    <col min="4" max="4" width="25.5" style="90" customWidth="1"/>
    <col min="5" max="5" width="84.6640625" style="90" customWidth="1"/>
    <col min="6" max="6" width="37.5" style="90" customWidth="1"/>
    <col min="7" max="7" width="11.33203125" style="90" customWidth="1"/>
    <col min="8" max="8" width="35.1640625" style="90" customWidth="1"/>
    <col min="9" max="9" width="39.5" style="90" customWidth="1"/>
    <col min="10" max="29" width="8.83203125" style="90" customWidth="1"/>
    <col min="30" max="16384" width="14.5" style="90"/>
  </cols>
  <sheetData>
    <row r="1" spans="1:29" ht="13.5" customHeight="1" x14ac:dyDescent="0.2">
      <c r="A1" s="89"/>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row>
    <row r="2" spans="1:29" ht="13.5" customHeight="1" x14ac:dyDescent="0.2">
      <c r="A2" s="89"/>
      <c r="B2" s="91" t="s">
        <v>0</v>
      </c>
      <c r="C2" s="89"/>
      <c r="D2" s="89"/>
      <c r="E2" s="89"/>
      <c r="F2" s="89"/>
      <c r="G2" s="89"/>
      <c r="H2" s="89"/>
      <c r="I2" s="89"/>
      <c r="J2" s="89"/>
      <c r="K2" s="89"/>
      <c r="L2" s="89"/>
      <c r="M2" s="89"/>
      <c r="N2" s="89"/>
      <c r="O2" s="89"/>
      <c r="P2" s="89"/>
      <c r="Q2" s="89"/>
      <c r="R2" s="89"/>
      <c r="S2" s="89"/>
      <c r="T2" s="89"/>
      <c r="U2" s="89"/>
      <c r="V2" s="89"/>
      <c r="W2" s="89"/>
      <c r="X2" s="89"/>
      <c r="Y2" s="89"/>
      <c r="Z2" s="89"/>
      <c r="AA2" s="89"/>
      <c r="AB2" s="89"/>
      <c r="AC2" s="89"/>
    </row>
    <row r="3" spans="1:29" ht="13.5" customHeight="1" x14ac:dyDescent="0.2">
      <c r="A3" s="89"/>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row>
    <row r="4" spans="1:29" ht="13.5" customHeight="1" x14ac:dyDescent="0.2">
      <c r="A4" s="89"/>
      <c r="B4" s="92" t="s">
        <v>1</v>
      </c>
      <c r="C4" s="89"/>
      <c r="D4" s="89"/>
      <c r="E4" s="89"/>
      <c r="F4" s="89"/>
      <c r="G4" s="89"/>
      <c r="H4" s="89"/>
      <c r="I4" s="89"/>
      <c r="J4" s="89"/>
      <c r="K4" s="89"/>
      <c r="L4" s="89"/>
      <c r="M4" s="89"/>
      <c r="N4" s="89"/>
      <c r="O4" s="89"/>
      <c r="P4" s="89"/>
      <c r="Q4" s="89"/>
      <c r="R4" s="89"/>
      <c r="S4" s="89"/>
      <c r="T4" s="89"/>
      <c r="U4" s="89"/>
      <c r="V4" s="89"/>
      <c r="W4" s="89"/>
      <c r="X4" s="89"/>
      <c r="Y4" s="89"/>
      <c r="Z4" s="89"/>
      <c r="AA4" s="89"/>
      <c r="AB4" s="89"/>
      <c r="AC4" s="89"/>
    </row>
    <row r="5" spans="1:29" ht="13" customHeight="1" x14ac:dyDescent="0.2">
      <c r="A5" s="89"/>
      <c r="B5" s="93" t="s">
        <v>92</v>
      </c>
      <c r="C5" s="94"/>
      <c r="D5" s="94"/>
      <c r="E5" s="95"/>
      <c r="F5" s="89"/>
      <c r="G5" s="89"/>
      <c r="H5" s="89"/>
      <c r="I5" s="89"/>
      <c r="J5" s="89"/>
      <c r="K5" s="89"/>
      <c r="L5" s="89"/>
      <c r="M5" s="89"/>
      <c r="N5" s="89"/>
      <c r="O5" s="89"/>
      <c r="P5" s="89"/>
      <c r="Q5" s="89"/>
      <c r="R5" s="89"/>
      <c r="S5" s="89"/>
      <c r="T5" s="89"/>
      <c r="U5" s="89"/>
      <c r="V5" s="89"/>
      <c r="W5" s="89"/>
      <c r="X5" s="89"/>
      <c r="Y5" s="89"/>
      <c r="Z5" s="89"/>
      <c r="AA5" s="89"/>
      <c r="AB5" s="89"/>
      <c r="AC5" s="89"/>
    </row>
    <row r="6" spans="1:29" ht="13.5" customHeight="1" x14ac:dyDescent="0.2">
      <c r="A6" s="89"/>
      <c r="B6" s="96"/>
      <c r="C6" s="97"/>
      <c r="D6" s="97"/>
      <c r="E6" s="98"/>
      <c r="F6" s="89"/>
      <c r="G6" s="89"/>
      <c r="H6" s="89"/>
      <c r="I6" s="89"/>
      <c r="J6" s="89"/>
      <c r="K6" s="89"/>
      <c r="L6" s="89"/>
      <c r="M6" s="89"/>
      <c r="N6" s="89"/>
      <c r="O6" s="89"/>
      <c r="P6" s="89"/>
      <c r="Q6" s="89"/>
      <c r="R6" s="89"/>
      <c r="S6" s="89"/>
      <c r="T6" s="89"/>
      <c r="U6" s="89"/>
      <c r="V6" s="89"/>
      <c r="W6" s="89"/>
      <c r="X6" s="89"/>
      <c r="Y6" s="89"/>
      <c r="Z6" s="89"/>
      <c r="AA6" s="89"/>
      <c r="AB6" s="89"/>
      <c r="AC6" s="89"/>
    </row>
    <row r="7" spans="1:29" ht="14.25" customHeight="1" x14ac:dyDescent="0.2">
      <c r="A7" s="89"/>
      <c r="B7" s="96"/>
      <c r="C7" s="97"/>
      <c r="D7" s="97"/>
      <c r="E7" s="98"/>
      <c r="F7" s="89"/>
      <c r="G7" s="89"/>
      <c r="H7" s="89"/>
      <c r="I7" s="99"/>
      <c r="J7" s="89"/>
      <c r="K7" s="89"/>
      <c r="L7" s="89"/>
      <c r="M7" s="89"/>
      <c r="N7" s="89"/>
      <c r="O7" s="89"/>
      <c r="P7" s="89"/>
      <c r="Q7" s="89"/>
      <c r="R7" s="89"/>
      <c r="S7" s="89"/>
      <c r="T7" s="89"/>
      <c r="U7" s="89"/>
      <c r="V7" s="89"/>
      <c r="W7" s="89"/>
      <c r="X7" s="89"/>
      <c r="Y7" s="89"/>
      <c r="Z7" s="89"/>
      <c r="AA7" s="89"/>
      <c r="AB7" s="89"/>
      <c r="AC7" s="89"/>
    </row>
    <row r="8" spans="1:29" ht="87" customHeight="1" x14ac:dyDescent="0.2">
      <c r="A8" s="89"/>
      <c r="B8" s="100"/>
      <c r="C8" s="101"/>
      <c r="D8" s="101"/>
      <c r="E8" s="102"/>
      <c r="F8" s="89"/>
      <c r="G8" s="89"/>
      <c r="H8" s="89"/>
      <c r="I8" s="99"/>
      <c r="J8" s="89"/>
      <c r="K8" s="89"/>
      <c r="L8" s="89"/>
      <c r="M8" s="89"/>
      <c r="N8" s="89"/>
      <c r="O8" s="89"/>
      <c r="P8" s="89"/>
      <c r="Q8" s="89"/>
      <c r="R8" s="89"/>
      <c r="S8" s="89"/>
      <c r="T8" s="89"/>
      <c r="U8" s="89"/>
      <c r="V8" s="89"/>
      <c r="W8" s="89"/>
      <c r="X8" s="89"/>
      <c r="Y8" s="89"/>
      <c r="Z8" s="89"/>
      <c r="AA8" s="89"/>
      <c r="AB8" s="89"/>
      <c r="AC8" s="89"/>
    </row>
    <row r="9" spans="1:29" ht="9" customHeight="1" x14ac:dyDescent="0.2">
      <c r="A9" s="89"/>
      <c r="B9" s="89"/>
      <c r="C9" s="89"/>
      <c r="D9" s="89"/>
      <c r="E9" s="89"/>
      <c r="F9" s="89"/>
      <c r="G9" s="89"/>
      <c r="H9" s="89"/>
      <c r="I9" s="99"/>
      <c r="J9" s="89"/>
      <c r="K9" s="89"/>
      <c r="L9" s="89"/>
      <c r="M9" s="89"/>
      <c r="N9" s="89"/>
      <c r="O9" s="89"/>
      <c r="P9" s="89"/>
      <c r="Q9" s="89"/>
      <c r="R9" s="89"/>
      <c r="S9" s="89"/>
      <c r="T9" s="89"/>
      <c r="U9" s="89"/>
      <c r="V9" s="89"/>
      <c r="W9" s="89"/>
      <c r="X9" s="89"/>
      <c r="Y9" s="89"/>
      <c r="Z9" s="89"/>
      <c r="AA9" s="89"/>
      <c r="AB9" s="89"/>
      <c r="AC9" s="89"/>
    </row>
    <row r="10" spans="1:29" ht="16" x14ac:dyDescent="0.2">
      <c r="A10" s="89"/>
      <c r="B10" s="92" t="s">
        <v>24</v>
      </c>
      <c r="C10" s="89"/>
      <c r="D10" s="89"/>
      <c r="E10" s="89"/>
      <c r="F10" s="89"/>
      <c r="G10" s="89"/>
      <c r="H10" s="89"/>
      <c r="I10" s="99"/>
      <c r="J10" s="89"/>
      <c r="K10" s="89"/>
      <c r="L10" s="89"/>
      <c r="M10" s="89"/>
      <c r="N10" s="89"/>
      <c r="O10" s="89"/>
      <c r="P10" s="89"/>
      <c r="Q10" s="89"/>
      <c r="R10" s="89"/>
      <c r="S10" s="89"/>
      <c r="T10" s="89"/>
      <c r="U10" s="89"/>
      <c r="V10" s="89"/>
      <c r="W10" s="89"/>
      <c r="X10" s="89"/>
      <c r="Y10" s="89"/>
      <c r="Z10" s="89"/>
      <c r="AA10" s="89"/>
      <c r="AB10" s="89"/>
      <c r="AC10" s="89"/>
    </row>
    <row r="11" spans="1:29" ht="13.5" customHeight="1" x14ac:dyDescent="0.2">
      <c r="A11" s="89"/>
      <c r="B11" s="103"/>
      <c r="C11" s="89"/>
      <c r="D11" s="89"/>
      <c r="E11" s="104"/>
      <c r="F11" s="103"/>
      <c r="G11" s="89"/>
      <c r="H11" s="89"/>
      <c r="I11" s="99"/>
      <c r="J11" s="89"/>
      <c r="K11" s="89"/>
      <c r="L11" s="89"/>
      <c r="M11" s="89"/>
      <c r="N11" s="89"/>
      <c r="O11" s="89"/>
      <c r="P11" s="89"/>
      <c r="Q11" s="89"/>
      <c r="R11" s="89"/>
      <c r="S11" s="89"/>
      <c r="T11" s="89"/>
      <c r="U11" s="89"/>
      <c r="V11" s="89"/>
      <c r="W11" s="89"/>
      <c r="X11" s="89"/>
      <c r="Y11" s="89"/>
      <c r="Z11" s="89"/>
      <c r="AA11" s="89"/>
      <c r="AB11" s="89"/>
      <c r="AC11" s="89"/>
    </row>
    <row r="12" spans="1:29" ht="13.5" customHeight="1" x14ac:dyDescent="0.2">
      <c r="A12" s="105"/>
      <c r="B12" s="106" t="s">
        <v>25</v>
      </c>
      <c r="C12" s="107" t="s">
        <v>26</v>
      </c>
      <c r="D12" s="107" t="s">
        <v>27</v>
      </c>
      <c r="E12" s="108" t="s">
        <v>28</v>
      </c>
      <c r="F12" s="108" t="s">
        <v>9</v>
      </c>
      <c r="G12" s="99"/>
      <c r="H12" s="89"/>
      <c r="I12" s="89"/>
      <c r="J12" s="89"/>
      <c r="K12" s="89"/>
      <c r="L12" s="89"/>
      <c r="M12" s="89"/>
      <c r="N12" s="89"/>
      <c r="O12" s="89"/>
      <c r="P12" s="89"/>
      <c r="Q12" s="89"/>
      <c r="R12" s="89"/>
      <c r="S12" s="89"/>
      <c r="T12" s="89"/>
      <c r="U12" s="89"/>
      <c r="V12" s="89"/>
      <c r="W12" s="89"/>
      <c r="X12" s="89"/>
      <c r="Y12" s="89"/>
      <c r="Z12" s="89"/>
      <c r="AA12" s="89"/>
      <c r="AB12" s="89"/>
      <c r="AC12" s="89"/>
    </row>
    <row r="13" spans="1:29" ht="13.5" customHeight="1" x14ac:dyDescent="0.2">
      <c r="A13" s="105"/>
      <c r="B13" s="109"/>
      <c r="C13" s="110" t="s">
        <v>29</v>
      </c>
      <c r="D13" s="123">
        <v>140.1</v>
      </c>
      <c r="E13" s="111" t="s">
        <v>30</v>
      </c>
      <c r="F13" s="112" t="s">
        <v>31</v>
      </c>
      <c r="G13" s="99"/>
      <c r="H13" s="89"/>
      <c r="I13" s="89"/>
      <c r="J13" s="89"/>
      <c r="K13" s="89"/>
      <c r="L13" s="89"/>
      <c r="M13" s="89"/>
      <c r="N13" s="89"/>
      <c r="O13" s="89"/>
      <c r="P13" s="89"/>
      <c r="Q13" s="89"/>
      <c r="R13" s="89"/>
      <c r="S13" s="89"/>
      <c r="T13" s="89"/>
      <c r="U13" s="89"/>
      <c r="V13" s="89"/>
      <c r="W13" s="89"/>
      <c r="X13" s="89"/>
      <c r="Y13" s="89"/>
      <c r="Z13" s="89"/>
      <c r="AA13" s="89"/>
      <c r="AB13" s="89"/>
      <c r="AC13" s="89"/>
    </row>
    <row r="14" spans="1:29" ht="13.5" customHeight="1" x14ac:dyDescent="0.2">
      <c r="A14" s="105"/>
      <c r="B14" s="109"/>
      <c r="C14" s="110" t="s">
        <v>32</v>
      </c>
      <c r="D14" s="124">
        <v>69000</v>
      </c>
      <c r="E14" s="113" t="s">
        <v>33</v>
      </c>
      <c r="F14" s="112" t="s">
        <v>34</v>
      </c>
      <c r="G14" s="99"/>
      <c r="H14" s="89"/>
      <c r="I14" s="89"/>
      <c r="J14" s="89"/>
      <c r="K14" s="89"/>
      <c r="L14" s="89"/>
      <c r="M14" s="89"/>
      <c r="N14" s="89"/>
      <c r="O14" s="89"/>
      <c r="P14" s="89"/>
      <c r="Q14" s="89"/>
      <c r="R14" s="89"/>
      <c r="S14" s="89"/>
      <c r="T14" s="89"/>
      <c r="U14" s="89"/>
      <c r="V14" s="89"/>
      <c r="W14" s="89"/>
      <c r="X14" s="89"/>
      <c r="Y14" s="89"/>
      <c r="Z14" s="89"/>
      <c r="AA14" s="89"/>
      <c r="AB14" s="89"/>
      <c r="AC14" s="89"/>
    </row>
    <row r="15" spans="1:29" ht="13.5" customHeight="1" x14ac:dyDescent="0.2">
      <c r="A15" s="105"/>
      <c r="B15" s="109"/>
      <c r="C15" s="110" t="s">
        <v>35</v>
      </c>
      <c r="D15" s="125">
        <v>2.5000000000000001E-2</v>
      </c>
      <c r="E15" s="113" t="s">
        <v>36</v>
      </c>
      <c r="F15" s="113"/>
      <c r="G15" s="99"/>
      <c r="H15" s="89"/>
      <c r="I15" s="89"/>
      <c r="J15" s="89"/>
      <c r="K15" s="89"/>
      <c r="L15" s="89"/>
      <c r="M15" s="89"/>
      <c r="N15" s="89"/>
      <c r="O15" s="89"/>
      <c r="P15" s="89"/>
      <c r="Q15" s="89"/>
      <c r="R15" s="89"/>
      <c r="S15" s="89"/>
      <c r="T15" s="89"/>
      <c r="U15" s="89"/>
      <c r="V15" s="89"/>
      <c r="W15" s="89"/>
      <c r="X15" s="89"/>
      <c r="Y15" s="89"/>
      <c r="Z15" s="89"/>
      <c r="AA15" s="89"/>
      <c r="AB15" s="89"/>
      <c r="AC15" s="89"/>
    </row>
    <row r="16" spans="1:29" ht="13.5" customHeight="1" x14ac:dyDescent="0.2">
      <c r="A16" s="105"/>
      <c r="B16" s="109"/>
      <c r="C16" s="110" t="s">
        <v>37</v>
      </c>
      <c r="D16" s="126">
        <v>250</v>
      </c>
      <c r="E16" s="113"/>
      <c r="F16" s="113"/>
      <c r="G16" s="99"/>
      <c r="H16" s="89"/>
      <c r="I16" s="89"/>
      <c r="J16" s="89"/>
      <c r="K16" s="89"/>
      <c r="L16" s="89"/>
      <c r="M16" s="89"/>
      <c r="N16" s="89"/>
      <c r="O16" s="89"/>
      <c r="P16" s="89"/>
      <c r="Q16" s="89"/>
      <c r="R16" s="89"/>
      <c r="S16" s="89"/>
      <c r="T16" s="89"/>
      <c r="U16" s="89"/>
      <c r="V16" s="89"/>
      <c r="W16" s="89"/>
      <c r="X16" s="89"/>
      <c r="Y16" s="89"/>
      <c r="Z16" s="89"/>
      <c r="AA16" s="89"/>
      <c r="AB16" s="89"/>
      <c r="AC16" s="89"/>
    </row>
    <row r="17" spans="1:29" ht="13.5" customHeight="1" x14ac:dyDescent="0.2">
      <c r="A17" s="105"/>
      <c r="B17" s="109"/>
      <c r="C17" s="107" t="s">
        <v>38</v>
      </c>
      <c r="D17" s="114">
        <f>D13*D14*D15</f>
        <v>241672.5</v>
      </c>
      <c r="E17" s="113" t="s">
        <v>39</v>
      </c>
      <c r="F17" s="113"/>
      <c r="G17" s="99"/>
      <c r="H17" s="89"/>
      <c r="I17" s="89"/>
      <c r="J17" s="89"/>
      <c r="K17" s="89"/>
      <c r="L17" s="89"/>
      <c r="M17" s="89"/>
      <c r="N17" s="89"/>
      <c r="O17" s="89"/>
      <c r="P17" s="89"/>
      <c r="Q17" s="89"/>
      <c r="R17" s="89"/>
      <c r="S17" s="89"/>
      <c r="T17" s="89"/>
      <c r="U17" s="89"/>
      <c r="V17" s="89"/>
      <c r="W17" s="89"/>
      <c r="X17" s="89"/>
      <c r="Y17" s="89"/>
      <c r="Z17" s="89"/>
      <c r="AA17" s="89"/>
      <c r="AB17" s="89"/>
      <c r="AC17" s="89"/>
    </row>
    <row r="18" spans="1:29" ht="13.5" customHeight="1" x14ac:dyDescent="0.2">
      <c r="A18" s="105"/>
      <c r="B18" s="109"/>
      <c r="C18" s="115"/>
      <c r="D18" s="107"/>
      <c r="E18" s="108"/>
      <c r="F18" s="113"/>
      <c r="G18" s="99"/>
      <c r="H18" s="89"/>
      <c r="I18" s="89"/>
      <c r="J18" s="89"/>
      <c r="K18" s="89"/>
      <c r="L18" s="89"/>
      <c r="M18" s="89"/>
      <c r="N18" s="89"/>
      <c r="O18" s="89"/>
      <c r="P18" s="89"/>
      <c r="Q18" s="89"/>
      <c r="R18" s="89"/>
      <c r="S18" s="89"/>
      <c r="T18" s="89"/>
      <c r="U18" s="89"/>
      <c r="V18" s="89"/>
      <c r="W18" s="89"/>
      <c r="X18" s="89"/>
      <c r="Y18" s="89"/>
      <c r="Z18" s="89"/>
      <c r="AA18" s="89"/>
      <c r="AB18" s="89"/>
      <c r="AC18" s="89"/>
    </row>
    <row r="19" spans="1:29" ht="13.5" customHeight="1" x14ac:dyDescent="0.2">
      <c r="A19" s="105"/>
      <c r="B19" s="109"/>
      <c r="C19" s="115" t="s">
        <v>40</v>
      </c>
      <c r="D19" s="107" t="s">
        <v>41</v>
      </c>
      <c r="E19" s="108" t="s">
        <v>42</v>
      </c>
      <c r="F19" s="108" t="s">
        <v>14</v>
      </c>
      <c r="G19" s="99"/>
      <c r="H19" s="89"/>
      <c r="I19" s="89"/>
      <c r="J19" s="89"/>
      <c r="K19" s="89"/>
      <c r="L19" s="89"/>
      <c r="M19" s="89"/>
      <c r="N19" s="89"/>
      <c r="O19" s="89"/>
      <c r="P19" s="89"/>
      <c r="Q19" s="89"/>
      <c r="R19" s="89"/>
      <c r="S19" s="89"/>
      <c r="T19" s="89"/>
      <c r="U19" s="89"/>
      <c r="V19" s="89"/>
      <c r="W19" s="89"/>
      <c r="X19" s="89"/>
      <c r="Y19" s="89"/>
      <c r="Z19" s="89"/>
      <c r="AA19" s="89"/>
      <c r="AB19" s="89"/>
      <c r="AC19" s="89"/>
    </row>
    <row r="20" spans="1:29" ht="13.5" customHeight="1" x14ac:dyDescent="0.2">
      <c r="A20" s="105"/>
      <c r="B20" s="109"/>
      <c r="C20" s="110" t="s">
        <v>43</v>
      </c>
      <c r="D20" s="116">
        <v>0.05</v>
      </c>
      <c r="E20" s="116">
        <v>0.2</v>
      </c>
      <c r="F20" s="113"/>
      <c r="G20" s="99"/>
      <c r="H20" s="89"/>
      <c r="I20" s="89"/>
      <c r="J20" s="89"/>
      <c r="K20" s="89"/>
      <c r="L20" s="89"/>
      <c r="M20" s="89"/>
      <c r="N20" s="89"/>
      <c r="O20" s="89"/>
      <c r="P20" s="89"/>
      <c r="Q20" s="89"/>
      <c r="R20" s="89"/>
      <c r="S20" s="89"/>
      <c r="T20" s="89"/>
      <c r="U20" s="89"/>
      <c r="V20" s="89"/>
      <c r="W20" s="89"/>
      <c r="X20" s="89"/>
      <c r="Y20" s="89"/>
      <c r="Z20" s="89"/>
      <c r="AA20" s="89"/>
      <c r="AB20" s="89"/>
      <c r="AC20" s="89"/>
    </row>
    <row r="21" spans="1:29" ht="13.5" customHeight="1" x14ac:dyDescent="0.2">
      <c r="A21" s="105"/>
      <c r="B21" s="109"/>
      <c r="C21" s="117" t="s">
        <v>44</v>
      </c>
      <c r="D21" s="118">
        <f t="shared" ref="D21:E21" si="0">D20*$D16*$D15*$D13</f>
        <v>43.78125</v>
      </c>
      <c r="E21" s="118">
        <f t="shared" si="0"/>
        <v>175.125</v>
      </c>
      <c r="F21" s="113"/>
      <c r="G21" s="99"/>
      <c r="H21" s="89"/>
      <c r="I21" s="89"/>
      <c r="J21" s="89"/>
      <c r="K21" s="89"/>
      <c r="L21" s="89"/>
      <c r="M21" s="89"/>
      <c r="N21" s="89"/>
      <c r="O21" s="89"/>
      <c r="P21" s="89"/>
      <c r="Q21" s="89"/>
      <c r="R21" s="89"/>
      <c r="S21" s="89"/>
      <c r="T21" s="89"/>
      <c r="U21" s="89"/>
      <c r="V21" s="89"/>
      <c r="W21" s="89"/>
      <c r="X21" s="89"/>
      <c r="Y21" s="89"/>
      <c r="Z21" s="89"/>
      <c r="AA21" s="89"/>
      <c r="AB21" s="89"/>
      <c r="AC21" s="89"/>
    </row>
    <row r="22" spans="1:29" ht="13.5" customHeight="1" x14ac:dyDescent="0.2">
      <c r="A22" s="105"/>
      <c r="B22" s="119"/>
      <c r="C22" s="117" t="s">
        <v>45</v>
      </c>
      <c r="D22" s="120">
        <f t="shared" ref="D22:E22" si="1">D20*$D17</f>
        <v>12083.625</v>
      </c>
      <c r="E22" s="120">
        <f t="shared" si="1"/>
        <v>48334.5</v>
      </c>
      <c r="F22" s="113"/>
      <c r="G22" s="99"/>
      <c r="H22" s="89"/>
      <c r="I22" s="89"/>
      <c r="J22" s="89"/>
      <c r="K22" s="89"/>
      <c r="L22" s="89"/>
      <c r="M22" s="89"/>
      <c r="N22" s="89"/>
      <c r="O22" s="89"/>
      <c r="P22" s="89"/>
      <c r="Q22" s="89"/>
      <c r="R22" s="89"/>
      <c r="S22" s="89"/>
      <c r="T22" s="89"/>
      <c r="U22" s="89"/>
      <c r="V22" s="89"/>
      <c r="W22" s="89"/>
      <c r="X22" s="89"/>
      <c r="Y22" s="89"/>
      <c r="Z22" s="89"/>
      <c r="AA22" s="89"/>
      <c r="AB22" s="89"/>
      <c r="AC22" s="89"/>
    </row>
    <row r="23" spans="1:29" ht="13.5" customHeight="1" x14ac:dyDescent="0.2">
      <c r="A23" s="89"/>
      <c r="B23" s="121"/>
      <c r="C23" s="121"/>
      <c r="D23" s="121"/>
      <c r="E23" s="121"/>
      <c r="F23" s="121"/>
      <c r="G23" s="89"/>
      <c r="H23" s="89"/>
      <c r="I23" s="89"/>
      <c r="J23" s="89"/>
      <c r="K23" s="89"/>
      <c r="L23" s="89"/>
      <c r="M23" s="89"/>
      <c r="N23" s="89"/>
      <c r="O23" s="89"/>
      <c r="P23" s="89"/>
      <c r="Q23" s="89"/>
      <c r="R23" s="89"/>
      <c r="S23" s="89"/>
      <c r="T23" s="89"/>
      <c r="U23" s="89"/>
      <c r="V23" s="89"/>
      <c r="W23" s="89"/>
      <c r="X23" s="89"/>
      <c r="Y23" s="89"/>
      <c r="Z23" s="89"/>
      <c r="AA23" s="89"/>
      <c r="AB23" s="89"/>
      <c r="AC23" s="89"/>
    </row>
    <row r="24" spans="1:29" ht="13.5" customHeight="1" x14ac:dyDescent="0.2">
      <c r="A24" s="89"/>
      <c r="B24" s="89"/>
      <c r="C24" s="89"/>
      <c r="D24" s="89"/>
      <c r="E24" s="89"/>
      <c r="F24" s="89"/>
      <c r="G24" s="89"/>
      <c r="H24" s="89"/>
      <c r="I24" s="99"/>
      <c r="J24" s="89"/>
      <c r="K24" s="89"/>
      <c r="L24" s="89"/>
      <c r="M24" s="89"/>
      <c r="N24" s="89"/>
      <c r="O24" s="89"/>
      <c r="P24" s="89"/>
      <c r="Q24" s="89"/>
      <c r="R24" s="89"/>
      <c r="S24" s="89"/>
      <c r="T24" s="89"/>
      <c r="U24" s="89"/>
      <c r="V24" s="89"/>
      <c r="W24" s="89"/>
      <c r="X24" s="89"/>
      <c r="Y24" s="89"/>
      <c r="Z24" s="89"/>
      <c r="AA24" s="89"/>
      <c r="AB24" s="89"/>
      <c r="AC24" s="89"/>
    </row>
    <row r="25" spans="1:29" ht="13.5" customHeight="1" x14ac:dyDescent="0.2">
      <c r="A25" s="89"/>
      <c r="B25" s="106" t="s">
        <v>46</v>
      </c>
      <c r="C25" s="107" t="s">
        <v>26</v>
      </c>
      <c r="D25" s="107" t="s">
        <v>27</v>
      </c>
      <c r="E25" s="108" t="s">
        <v>28</v>
      </c>
      <c r="F25" s="89"/>
      <c r="G25" s="89"/>
      <c r="H25" s="89"/>
      <c r="I25" s="99"/>
      <c r="J25" s="89"/>
      <c r="K25" s="89"/>
      <c r="L25" s="89"/>
      <c r="M25" s="89"/>
      <c r="N25" s="89"/>
      <c r="O25" s="89"/>
      <c r="P25" s="89"/>
      <c r="Q25" s="89"/>
      <c r="R25" s="89"/>
      <c r="S25" s="89"/>
      <c r="T25" s="89"/>
      <c r="U25" s="89"/>
      <c r="V25" s="89"/>
      <c r="W25" s="89"/>
      <c r="X25" s="89"/>
      <c r="Y25" s="89"/>
      <c r="Z25" s="89"/>
      <c r="AA25" s="89"/>
      <c r="AB25" s="89"/>
      <c r="AC25" s="89"/>
    </row>
    <row r="26" spans="1:29" ht="13.5" customHeight="1" x14ac:dyDescent="0.2">
      <c r="A26" s="89"/>
      <c r="B26" s="109"/>
      <c r="C26" s="110" t="s">
        <v>47</v>
      </c>
      <c r="D26" s="123">
        <v>16</v>
      </c>
      <c r="E26" s="111" t="s">
        <v>48</v>
      </c>
      <c r="F26" s="89"/>
      <c r="G26" s="89"/>
      <c r="H26" s="89"/>
      <c r="I26" s="99"/>
      <c r="J26" s="89"/>
      <c r="K26" s="89"/>
      <c r="L26" s="89"/>
      <c r="M26" s="89"/>
      <c r="N26" s="89"/>
      <c r="O26" s="89"/>
      <c r="P26" s="89"/>
      <c r="Q26" s="89"/>
      <c r="R26" s="89"/>
      <c r="S26" s="89"/>
      <c r="T26" s="89"/>
      <c r="U26" s="89"/>
      <c r="V26" s="89"/>
      <c r="W26" s="89"/>
      <c r="X26" s="89"/>
      <c r="Y26" s="89"/>
      <c r="Z26" s="89"/>
      <c r="AA26" s="89"/>
      <c r="AB26" s="89"/>
      <c r="AC26" s="89"/>
    </row>
    <row r="27" spans="1:29" ht="13.5" customHeight="1" x14ac:dyDescent="0.2">
      <c r="A27" s="89"/>
      <c r="B27" s="109"/>
      <c r="C27" s="110" t="s">
        <v>32</v>
      </c>
      <c r="D27" s="124">
        <v>51800</v>
      </c>
      <c r="E27" s="113" t="s">
        <v>49</v>
      </c>
      <c r="F27" s="89"/>
      <c r="G27" s="89"/>
      <c r="H27" s="89"/>
      <c r="I27" s="99"/>
      <c r="J27" s="89"/>
      <c r="K27" s="89"/>
      <c r="L27" s="89"/>
      <c r="M27" s="89"/>
      <c r="N27" s="89"/>
      <c r="O27" s="89"/>
      <c r="P27" s="89"/>
      <c r="Q27" s="89"/>
      <c r="R27" s="89"/>
      <c r="S27" s="89"/>
      <c r="T27" s="89"/>
      <c r="U27" s="89"/>
      <c r="V27" s="89"/>
      <c r="W27" s="89"/>
      <c r="X27" s="89"/>
      <c r="Y27" s="89"/>
      <c r="Z27" s="89"/>
      <c r="AA27" s="89"/>
      <c r="AB27" s="89"/>
      <c r="AC27" s="89"/>
    </row>
    <row r="28" spans="1:29" ht="13.5" customHeight="1" x14ac:dyDescent="0.2">
      <c r="A28" s="89"/>
      <c r="B28" s="109"/>
      <c r="C28" s="110" t="s">
        <v>35</v>
      </c>
      <c r="D28" s="125">
        <v>0.15</v>
      </c>
      <c r="E28" s="113" t="s">
        <v>36</v>
      </c>
      <c r="F28" s="89"/>
      <c r="G28" s="89"/>
      <c r="H28" s="89"/>
      <c r="I28" s="99"/>
      <c r="J28" s="89"/>
      <c r="K28" s="89"/>
      <c r="L28" s="89"/>
      <c r="M28" s="89"/>
      <c r="N28" s="89"/>
      <c r="O28" s="89"/>
      <c r="P28" s="89"/>
      <c r="Q28" s="89"/>
      <c r="R28" s="89"/>
      <c r="S28" s="89"/>
      <c r="T28" s="89"/>
      <c r="U28" s="89"/>
      <c r="V28" s="89"/>
      <c r="W28" s="89"/>
      <c r="X28" s="89"/>
      <c r="Y28" s="89"/>
      <c r="Z28" s="89"/>
      <c r="AA28" s="89"/>
      <c r="AB28" s="89"/>
      <c r="AC28" s="89"/>
    </row>
    <row r="29" spans="1:29" ht="13.5" customHeight="1" x14ac:dyDescent="0.2">
      <c r="A29" s="89"/>
      <c r="B29" s="109"/>
      <c r="C29" s="110" t="s">
        <v>37</v>
      </c>
      <c r="D29" s="127">
        <v>250</v>
      </c>
      <c r="E29" s="113"/>
      <c r="F29" s="89"/>
      <c r="G29" s="89"/>
      <c r="H29" s="89"/>
      <c r="I29" s="99"/>
      <c r="J29" s="89"/>
      <c r="K29" s="89"/>
      <c r="L29" s="89"/>
      <c r="M29" s="89"/>
      <c r="N29" s="89"/>
      <c r="O29" s="89"/>
      <c r="P29" s="89"/>
      <c r="Q29" s="89"/>
      <c r="R29" s="89"/>
      <c r="S29" s="89"/>
      <c r="T29" s="89"/>
      <c r="U29" s="89"/>
      <c r="V29" s="89"/>
      <c r="W29" s="89"/>
      <c r="X29" s="89"/>
      <c r="Y29" s="89"/>
      <c r="Z29" s="89"/>
      <c r="AA29" s="89"/>
      <c r="AB29" s="89"/>
      <c r="AC29" s="89"/>
    </row>
    <row r="30" spans="1:29" ht="13.5" customHeight="1" x14ac:dyDescent="0.2">
      <c r="A30" s="89"/>
      <c r="B30" s="109"/>
      <c r="C30" s="107" t="s">
        <v>38</v>
      </c>
      <c r="D30" s="114">
        <f>D26*D27*D28</f>
        <v>124320</v>
      </c>
      <c r="E30" s="113" t="s">
        <v>39</v>
      </c>
      <c r="F30" s="89"/>
      <c r="G30" s="89"/>
      <c r="H30" s="89"/>
      <c r="I30" s="99"/>
      <c r="J30" s="89"/>
      <c r="K30" s="89"/>
      <c r="L30" s="89"/>
      <c r="M30" s="89"/>
      <c r="N30" s="89"/>
      <c r="O30" s="89"/>
      <c r="P30" s="89"/>
      <c r="Q30" s="89"/>
      <c r="R30" s="89"/>
      <c r="S30" s="89"/>
      <c r="T30" s="89"/>
      <c r="U30" s="89"/>
      <c r="V30" s="89"/>
      <c r="W30" s="89"/>
      <c r="X30" s="89"/>
      <c r="Y30" s="89"/>
      <c r="Z30" s="89"/>
      <c r="AA30" s="89"/>
      <c r="AB30" s="89"/>
      <c r="AC30" s="89"/>
    </row>
    <row r="31" spans="1:29" ht="13.5" customHeight="1" x14ac:dyDescent="0.2">
      <c r="A31" s="89"/>
      <c r="B31" s="109"/>
      <c r="C31" s="115"/>
      <c r="D31" s="107"/>
      <c r="E31" s="108"/>
      <c r="F31" s="89"/>
      <c r="G31" s="89"/>
      <c r="H31" s="89"/>
      <c r="I31" s="89"/>
      <c r="J31" s="89"/>
      <c r="K31" s="89"/>
      <c r="L31" s="89"/>
      <c r="M31" s="89"/>
      <c r="N31" s="89"/>
      <c r="O31" s="89"/>
      <c r="P31" s="89"/>
      <c r="Q31" s="89"/>
      <c r="R31" s="89"/>
      <c r="S31" s="89"/>
      <c r="T31" s="89"/>
      <c r="U31" s="89"/>
      <c r="V31" s="89"/>
      <c r="W31" s="89"/>
      <c r="X31" s="89"/>
      <c r="Y31" s="89"/>
      <c r="Z31" s="89"/>
      <c r="AA31" s="89"/>
      <c r="AB31" s="89"/>
      <c r="AC31" s="89"/>
    </row>
    <row r="32" spans="1:29" ht="13.5" customHeight="1" x14ac:dyDescent="0.2">
      <c r="A32" s="89"/>
      <c r="B32" s="109"/>
      <c r="C32" s="115" t="s">
        <v>40</v>
      </c>
      <c r="D32" s="107" t="s">
        <v>41</v>
      </c>
      <c r="E32" s="108" t="s">
        <v>42</v>
      </c>
      <c r="F32" s="89"/>
      <c r="G32" s="89"/>
      <c r="H32" s="89"/>
      <c r="I32" s="89"/>
      <c r="J32" s="89"/>
      <c r="K32" s="89"/>
      <c r="L32" s="89"/>
      <c r="M32" s="89"/>
      <c r="N32" s="89"/>
      <c r="O32" s="89"/>
      <c r="P32" s="89"/>
      <c r="Q32" s="89"/>
      <c r="R32" s="89"/>
      <c r="S32" s="89"/>
      <c r="T32" s="89"/>
      <c r="U32" s="89"/>
      <c r="V32" s="89"/>
      <c r="W32" s="89"/>
      <c r="X32" s="89"/>
      <c r="Y32" s="89"/>
      <c r="Z32" s="89"/>
      <c r="AA32" s="89"/>
      <c r="AB32" s="89"/>
      <c r="AC32" s="89"/>
    </row>
    <row r="33" spans="1:29" ht="13.5" customHeight="1" x14ac:dyDescent="0.2">
      <c r="A33" s="89"/>
      <c r="B33" s="109"/>
      <c r="C33" s="110" t="s">
        <v>43</v>
      </c>
      <c r="D33" s="116">
        <v>0.05</v>
      </c>
      <c r="E33" s="116">
        <v>0.2</v>
      </c>
      <c r="F33" s="89"/>
      <c r="G33" s="89"/>
      <c r="H33" s="89"/>
      <c r="I33" s="89"/>
      <c r="J33" s="89"/>
      <c r="K33" s="89"/>
      <c r="L33" s="89"/>
      <c r="M33" s="89"/>
      <c r="N33" s="89"/>
      <c r="O33" s="89"/>
      <c r="P33" s="89"/>
      <c r="Q33" s="89"/>
      <c r="R33" s="89"/>
      <c r="S33" s="89"/>
      <c r="T33" s="89"/>
      <c r="U33" s="89"/>
      <c r="V33" s="89"/>
      <c r="W33" s="89"/>
      <c r="X33" s="89"/>
      <c r="Y33" s="89"/>
      <c r="Z33" s="89"/>
      <c r="AA33" s="89"/>
      <c r="AB33" s="89"/>
      <c r="AC33" s="89"/>
    </row>
    <row r="34" spans="1:29" ht="13.5" customHeight="1" x14ac:dyDescent="0.2">
      <c r="A34" s="89"/>
      <c r="B34" s="109"/>
      <c r="C34" s="117" t="s">
        <v>44</v>
      </c>
      <c r="D34" s="118">
        <f t="shared" ref="D34:E34" si="2">D33*$D29*$D28*$D26</f>
        <v>30</v>
      </c>
      <c r="E34" s="118">
        <f t="shared" si="2"/>
        <v>120</v>
      </c>
      <c r="F34" s="89"/>
      <c r="G34" s="89"/>
      <c r="H34" s="89"/>
      <c r="I34" s="89"/>
      <c r="J34" s="89"/>
      <c r="K34" s="89"/>
      <c r="L34" s="89"/>
      <c r="M34" s="89"/>
      <c r="N34" s="89"/>
      <c r="O34" s="89"/>
      <c r="P34" s="89"/>
      <c r="Q34" s="89"/>
      <c r="R34" s="89"/>
      <c r="S34" s="89"/>
      <c r="T34" s="89"/>
      <c r="U34" s="89"/>
      <c r="V34" s="89"/>
      <c r="W34" s="89"/>
      <c r="X34" s="89"/>
      <c r="Y34" s="89"/>
      <c r="Z34" s="89"/>
      <c r="AA34" s="89"/>
      <c r="AB34" s="89"/>
      <c r="AC34" s="89"/>
    </row>
    <row r="35" spans="1:29" ht="13.5" customHeight="1" x14ac:dyDescent="0.2">
      <c r="A35" s="89"/>
      <c r="B35" s="119"/>
      <c r="C35" s="117" t="s">
        <v>45</v>
      </c>
      <c r="D35" s="120">
        <f t="shared" ref="D35:E35" si="3">D33*$D30</f>
        <v>6216</v>
      </c>
      <c r="E35" s="120">
        <f t="shared" si="3"/>
        <v>24864</v>
      </c>
      <c r="F35" s="89"/>
      <c r="G35" s="89"/>
      <c r="H35" s="89"/>
      <c r="I35" s="89"/>
      <c r="J35" s="89"/>
      <c r="K35" s="89"/>
      <c r="L35" s="89"/>
      <c r="M35" s="89"/>
      <c r="N35" s="89"/>
      <c r="O35" s="89"/>
      <c r="P35" s="89"/>
      <c r="Q35" s="89"/>
      <c r="R35" s="89"/>
      <c r="S35" s="89"/>
      <c r="T35" s="89"/>
      <c r="U35" s="89"/>
      <c r="V35" s="89"/>
      <c r="W35" s="89"/>
      <c r="X35" s="89"/>
      <c r="Y35" s="89"/>
      <c r="Z35" s="89"/>
      <c r="AA35" s="89"/>
      <c r="AB35" s="89"/>
      <c r="AC35" s="89"/>
    </row>
    <row r="36" spans="1:29" ht="13.5" customHeight="1" x14ac:dyDescent="0.2">
      <c r="A36" s="89"/>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row>
    <row r="37" spans="1:29" ht="13.5" customHeight="1" x14ac:dyDescent="0.2">
      <c r="A37" s="89"/>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row>
    <row r="38" spans="1:29" ht="13.5" customHeight="1" x14ac:dyDescent="0.2">
      <c r="A38" s="89"/>
      <c r="B38" s="106" t="s">
        <v>50</v>
      </c>
      <c r="C38" s="107" t="s">
        <v>26</v>
      </c>
      <c r="D38" s="107" t="s">
        <v>27</v>
      </c>
      <c r="E38" s="108" t="s">
        <v>28</v>
      </c>
      <c r="F38" s="89"/>
      <c r="G38" s="89"/>
      <c r="H38" s="89"/>
      <c r="I38" s="89"/>
      <c r="J38" s="89"/>
      <c r="K38" s="89"/>
      <c r="L38" s="89"/>
      <c r="M38" s="89"/>
      <c r="N38" s="89"/>
      <c r="O38" s="89"/>
      <c r="P38" s="89"/>
      <c r="Q38" s="89"/>
      <c r="R38" s="89"/>
      <c r="S38" s="89"/>
      <c r="T38" s="89"/>
      <c r="U38" s="89"/>
      <c r="V38" s="89"/>
      <c r="W38" s="89"/>
      <c r="X38" s="89"/>
      <c r="Y38" s="89"/>
      <c r="Z38" s="89"/>
      <c r="AA38" s="89"/>
      <c r="AB38" s="89"/>
      <c r="AC38" s="89"/>
    </row>
    <row r="39" spans="1:29" ht="13.5" customHeight="1" x14ac:dyDescent="0.2">
      <c r="A39" s="89"/>
      <c r="B39" s="109"/>
      <c r="C39" s="110" t="s">
        <v>47</v>
      </c>
      <c r="D39" s="123">
        <v>27</v>
      </c>
      <c r="E39" s="111" t="s">
        <v>51</v>
      </c>
      <c r="F39" s="89"/>
      <c r="G39" s="89"/>
      <c r="H39" s="89"/>
      <c r="I39" s="89"/>
      <c r="J39" s="89"/>
      <c r="K39" s="89"/>
      <c r="L39" s="89"/>
      <c r="M39" s="89"/>
      <c r="N39" s="89"/>
      <c r="O39" s="89"/>
      <c r="P39" s="89"/>
      <c r="Q39" s="89"/>
      <c r="R39" s="89"/>
      <c r="S39" s="89"/>
      <c r="T39" s="89"/>
      <c r="U39" s="89"/>
      <c r="V39" s="89"/>
      <c r="W39" s="89"/>
      <c r="X39" s="89"/>
      <c r="Y39" s="89"/>
      <c r="Z39" s="89"/>
      <c r="AA39" s="89"/>
      <c r="AB39" s="89"/>
      <c r="AC39" s="89"/>
    </row>
    <row r="40" spans="1:29" ht="13.5" customHeight="1" x14ac:dyDescent="0.2">
      <c r="A40" s="89"/>
      <c r="B40" s="109"/>
      <c r="C40" s="110" t="s">
        <v>32</v>
      </c>
      <c r="D40" s="124">
        <v>37900</v>
      </c>
      <c r="E40" s="122" t="s">
        <v>34</v>
      </c>
      <c r="F40" s="89"/>
      <c r="G40" s="89"/>
      <c r="H40" s="89"/>
      <c r="I40" s="89"/>
      <c r="J40" s="89"/>
      <c r="K40" s="89"/>
      <c r="L40" s="89"/>
      <c r="M40" s="89"/>
      <c r="N40" s="89"/>
      <c r="O40" s="89"/>
      <c r="P40" s="89"/>
      <c r="Q40" s="89"/>
      <c r="R40" s="89"/>
      <c r="S40" s="89"/>
      <c r="T40" s="89"/>
      <c r="U40" s="89"/>
      <c r="V40" s="89"/>
      <c r="W40" s="89"/>
      <c r="X40" s="89"/>
      <c r="Y40" s="89"/>
      <c r="Z40" s="89"/>
      <c r="AA40" s="89"/>
      <c r="AB40" s="89"/>
      <c r="AC40" s="89"/>
    </row>
    <row r="41" spans="1:29" ht="13.5" customHeight="1" x14ac:dyDescent="0.2">
      <c r="A41" s="89"/>
      <c r="B41" s="109"/>
      <c r="C41" s="110" t="s">
        <v>35</v>
      </c>
      <c r="D41" s="125">
        <v>0.125</v>
      </c>
      <c r="E41" s="113" t="s">
        <v>36</v>
      </c>
      <c r="F41" s="89"/>
      <c r="G41" s="89"/>
      <c r="H41" s="89"/>
      <c r="I41" s="89"/>
      <c r="J41" s="89"/>
      <c r="K41" s="89"/>
      <c r="L41" s="89"/>
      <c r="M41" s="89"/>
      <c r="N41" s="89"/>
      <c r="O41" s="89"/>
      <c r="P41" s="89"/>
      <c r="Q41" s="89"/>
      <c r="R41" s="89"/>
      <c r="S41" s="89"/>
      <c r="T41" s="89"/>
      <c r="U41" s="89"/>
      <c r="V41" s="89"/>
      <c r="W41" s="89"/>
      <c r="X41" s="89"/>
      <c r="Y41" s="89"/>
      <c r="Z41" s="89"/>
      <c r="AA41" s="89"/>
      <c r="AB41" s="89"/>
      <c r="AC41" s="89"/>
    </row>
    <row r="42" spans="1:29" ht="13.5" customHeight="1" x14ac:dyDescent="0.2">
      <c r="A42" s="89"/>
      <c r="B42" s="109"/>
      <c r="C42" s="110" t="s">
        <v>37</v>
      </c>
      <c r="D42" s="127">
        <v>250</v>
      </c>
      <c r="E42" s="113"/>
      <c r="F42" s="89"/>
      <c r="G42" s="89"/>
      <c r="H42" s="89"/>
      <c r="I42" s="89"/>
      <c r="J42" s="89"/>
      <c r="K42" s="89"/>
      <c r="L42" s="89"/>
      <c r="M42" s="89"/>
      <c r="N42" s="89"/>
      <c r="O42" s="89"/>
      <c r="P42" s="89"/>
      <c r="Q42" s="89"/>
      <c r="R42" s="89"/>
      <c r="S42" s="89"/>
      <c r="T42" s="89"/>
      <c r="U42" s="89"/>
      <c r="V42" s="89"/>
      <c r="W42" s="89"/>
      <c r="X42" s="89"/>
      <c r="Y42" s="89"/>
      <c r="Z42" s="89"/>
      <c r="AA42" s="89"/>
      <c r="AB42" s="89"/>
      <c r="AC42" s="89"/>
    </row>
    <row r="43" spans="1:29" ht="13.5" customHeight="1" x14ac:dyDescent="0.2">
      <c r="A43" s="89"/>
      <c r="B43" s="109"/>
      <c r="C43" s="107" t="s">
        <v>38</v>
      </c>
      <c r="D43" s="114">
        <f>D39*D40*D41</f>
        <v>127912.5</v>
      </c>
      <c r="E43" s="113" t="s">
        <v>39</v>
      </c>
      <c r="F43" s="89"/>
      <c r="G43" s="89"/>
      <c r="H43" s="89"/>
      <c r="I43" s="89"/>
      <c r="J43" s="89"/>
      <c r="K43" s="89"/>
      <c r="L43" s="89"/>
      <c r="M43" s="89"/>
      <c r="N43" s="89"/>
      <c r="O43" s="89"/>
      <c r="P43" s="89"/>
      <c r="Q43" s="89"/>
      <c r="R43" s="89"/>
      <c r="S43" s="89"/>
      <c r="T43" s="89"/>
      <c r="U43" s="89"/>
      <c r="V43" s="89"/>
      <c r="W43" s="89"/>
      <c r="X43" s="89"/>
      <c r="Y43" s="89"/>
      <c r="Z43" s="89"/>
      <c r="AA43" s="89"/>
      <c r="AB43" s="89"/>
      <c r="AC43" s="89"/>
    </row>
    <row r="44" spans="1:29" ht="13.5" customHeight="1" x14ac:dyDescent="0.2">
      <c r="A44" s="89"/>
      <c r="B44" s="109"/>
      <c r="C44" s="115"/>
      <c r="D44" s="107"/>
      <c r="E44" s="108"/>
      <c r="F44" s="89"/>
      <c r="G44" s="89"/>
      <c r="H44" s="89"/>
      <c r="I44" s="89"/>
      <c r="J44" s="89"/>
      <c r="K44" s="89"/>
      <c r="L44" s="89"/>
      <c r="M44" s="89"/>
      <c r="N44" s="89"/>
      <c r="O44" s="89"/>
      <c r="P44" s="89"/>
      <c r="Q44" s="89"/>
      <c r="R44" s="89"/>
      <c r="S44" s="89"/>
      <c r="T44" s="89"/>
      <c r="U44" s="89"/>
      <c r="V44" s="89"/>
      <c r="W44" s="89"/>
      <c r="X44" s="89"/>
      <c r="Y44" s="89"/>
      <c r="Z44" s="89"/>
      <c r="AA44" s="89"/>
      <c r="AB44" s="89"/>
      <c r="AC44" s="89"/>
    </row>
    <row r="45" spans="1:29" ht="13.5" customHeight="1" x14ac:dyDescent="0.2">
      <c r="A45" s="89"/>
      <c r="B45" s="109"/>
      <c r="C45" s="115" t="s">
        <v>40</v>
      </c>
      <c r="D45" s="107" t="s">
        <v>41</v>
      </c>
      <c r="E45" s="108" t="s">
        <v>42</v>
      </c>
      <c r="F45" s="89"/>
      <c r="G45" s="89"/>
      <c r="H45" s="89"/>
      <c r="I45" s="89"/>
      <c r="J45" s="89"/>
      <c r="K45" s="89"/>
      <c r="L45" s="89"/>
      <c r="M45" s="89"/>
      <c r="N45" s="89"/>
      <c r="O45" s="89"/>
      <c r="P45" s="89"/>
      <c r="Q45" s="89"/>
      <c r="R45" s="89"/>
      <c r="S45" s="89"/>
      <c r="T45" s="89"/>
      <c r="U45" s="89"/>
      <c r="V45" s="89"/>
      <c r="W45" s="89"/>
      <c r="X45" s="89"/>
      <c r="Y45" s="89"/>
      <c r="Z45" s="89"/>
      <c r="AA45" s="89"/>
      <c r="AB45" s="89"/>
      <c r="AC45" s="89"/>
    </row>
    <row r="46" spans="1:29" ht="13.5" customHeight="1" x14ac:dyDescent="0.2">
      <c r="A46" s="89"/>
      <c r="B46" s="109"/>
      <c r="C46" s="110" t="s">
        <v>43</v>
      </c>
      <c r="D46" s="116">
        <v>0.05</v>
      </c>
      <c r="E46" s="116">
        <v>0.2</v>
      </c>
      <c r="F46" s="89"/>
      <c r="G46" s="89"/>
      <c r="H46" s="89"/>
      <c r="I46" s="89"/>
      <c r="J46" s="89"/>
      <c r="K46" s="89"/>
      <c r="L46" s="89"/>
      <c r="M46" s="89"/>
      <c r="N46" s="89"/>
      <c r="O46" s="89"/>
      <c r="P46" s="89"/>
      <c r="Q46" s="89"/>
      <c r="R46" s="89"/>
      <c r="S46" s="89"/>
      <c r="T46" s="89"/>
      <c r="U46" s="89"/>
      <c r="V46" s="89"/>
      <c r="W46" s="89"/>
      <c r="X46" s="89"/>
      <c r="Y46" s="89"/>
      <c r="Z46" s="89"/>
      <c r="AA46" s="89"/>
      <c r="AB46" s="89"/>
      <c r="AC46" s="89"/>
    </row>
    <row r="47" spans="1:29" ht="13.5" customHeight="1" x14ac:dyDescent="0.2">
      <c r="A47" s="89"/>
      <c r="B47" s="109"/>
      <c r="C47" s="117" t="s">
        <v>44</v>
      </c>
      <c r="D47" s="118">
        <f t="shared" ref="D47:E47" si="4">D46*$D42*$D41*$D39</f>
        <v>42.1875</v>
      </c>
      <c r="E47" s="118">
        <f t="shared" si="4"/>
        <v>168.75</v>
      </c>
      <c r="F47" s="89"/>
      <c r="G47" s="89"/>
      <c r="H47" s="89"/>
      <c r="I47" s="89"/>
      <c r="J47" s="89"/>
      <c r="K47" s="89"/>
      <c r="L47" s="89"/>
      <c r="M47" s="89"/>
      <c r="N47" s="89"/>
      <c r="O47" s="89"/>
      <c r="P47" s="89"/>
      <c r="Q47" s="89"/>
      <c r="R47" s="89"/>
      <c r="S47" s="89"/>
      <c r="T47" s="89"/>
      <c r="U47" s="89"/>
      <c r="V47" s="89"/>
      <c r="W47" s="89"/>
      <c r="X47" s="89"/>
      <c r="Y47" s="89"/>
      <c r="Z47" s="89"/>
      <c r="AA47" s="89"/>
      <c r="AB47" s="89"/>
      <c r="AC47" s="89"/>
    </row>
    <row r="48" spans="1:29" ht="13.5" customHeight="1" x14ac:dyDescent="0.2">
      <c r="A48" s="89"/>
      <c r="B48" s="119"/>
      <c r="C48" s="117" t="s">
        <v>45</v>
      </c>
      <c r="D48" s="120">
        <f t="shared" ref="D48:E48" si="5">D46*$D43</f>
        <v>6395.625</v>
      </c>
      <c r="E48" s="120">
        <f t="shared" si="5"/>
        <v>25582.5</v>
      </c>
      <c r="F48" s="89"/>
      <c r="G48" s="89"/>
      <c r="H48" s="89"/>
      <c r="I48" s="89"/>
      <c r="J48" s="89"/>
      <c r="K48" s="89"/>
      <c r="L48" s="89"/>
      <c r="M48" s="89"/>
      <c r="N48" s="89"/>
      <c r="O48" s="89"/>
      <c r="P48" s="89"/>
      <c r="Q48" s="89"/>
      <c r="R48" s="89"/>
      <c r="S48" s="89"/>
      <c r="T48" s="89"/>
      <c r="U48" s="89"/>
      <c r="V48" s="89"/>
      <c r="W48" s="89"/>
      <c r="X48" s="89"/>
      <c r="Y48" s="89"/>
      <c r="Z48" s="89"/>
      <c r="AA48" s="89"/>
      <c r="AB48" s="89"/>
      <c r="AC48" s="89"/>
    </row>
    <row r="49" spans="1:29" ht="13.5" customHeight="1" x14ac:dyDescent="0.2">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row>
    <row r="50" spans="1:29" ht="13.5" customHeight="1" x14ac:dyDescent="0.2">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row>
    <row r="51" spans="1:29" ht="13.5" customHeight="1" x14ac:dyDescent="0.2">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row>
    <row r="52" spans="1:29" ht="13.5" customHeight="1" x14ac:dyDescent="0.2">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row>
    <row r="53" spans="1:29" ht="13.5" customHeight="1" x14ac:dyDescent="0.2">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row>
    <row r="54" spans="1:29" ht="13.5" customHeight="1" x14ac:dyDescent="0.2">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row>
    <row r="55" spans="1:29" ht="13.5" customHeight="1" x14ac:dyDescent="0.2">
      <c r="A55" s="89"/>
      <c r="B55" s="89"/>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row>
    <row r="56" spans="1:29" ht="13.5" customHeight="1" x14ac:dyDescent="0.2">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row>
    <row r="57" spans="1:29" ht="13.5" customHeight="1" x14ac:dyDescent="0.2">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row>
    <row r="58" spans="1:29" ht="13.5" customHeight="1" x14ac:dyDescent="0.2">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row>
    <row r="59" spans="1:29" ht="13.5" customHeight="1" x14ac:dyDescent="0.2">
      <c r="A59" s="89"/>
      <c r="B59" s="89"/>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row>
    <row r="60" spans="1:29" ht="13.5" customHeight="1" x14ac:dyDescent="0.2">
      <c r="A60" s="89"/>
      <c r="B60" s="89"/>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row>
    <row r="61" spans="1:29" ht="13.5" customHeight="1" x14ac:dyDescent="0.2">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row>
    <row r="62" spans="1:29" ht="13.5" customHeight="1" x14ac:dyDescent="0.2">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row>
    <row r="63" spans="1:29" ht="13.5" customHeight="1" x14ac:dyDescent="0.2">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row>
    <row r="64" spans="1:29" ht="13.5" customHeight="1" x14ac:dyDescent="0.2">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row>
    <row r="65" spans="1:29" ht="13.5" customHeight="1" x14ac:dyDescent="0.2">
      <c r="A65" s="89"/>
      <c r="B65" s="89"/>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row>
    <row r="66" spans="1:29" ht="13.5" customHeight="1" x14ac:dyDescent="0.2">
      <c r="A66" s="89"/>
      <c r="B66" s="89"/>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row>
    <row r="67" spans="1:29" ht="13.5" customHeight="1" x14ac:dyDescent="0.2">
      <c r="A67" s="89"/>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row>
    <row r="68" spans="1:29" ht="13.5" customHeight="1" x14ac:dyDescent="0.2">
      <c r="A68" s="89"/>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row>
    <row r="69" spans="1:29" ht="13.5" customHeight="1" x14ac:dyDescent="0.2">
      <c r="A69" s="89"/>
      <c r="B69" s="89"/>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row>
    <row r="70" spans="1:29" ht="13.5" customHeight="1" x14ac:dyDescent="0.2">
      <c r="A70" s="89"/>
      <c r="B70" s="89"/>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row>
    <row r="71" spans="1:29" ht="13.5" customHeight="1" x14ac:dyDescent="0.2">
      <c r="A71" s="89"/>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row>
    <row r="72" spans="1:29" ht="13.5" customHeight="1" x14ac:dyDescent="0.2">
      <c r="A72" s="89"/>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row>
    <row r="73" spans="1:29" ht="13.5" customHeight="1" x14ac:dyDescent="0.2">
      <c r="A73" s="89"/>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row>
    <row r="74" spans="1:29" ht="13.5" customHeight="1" x14ac:dyDescent="0.2">
      <c r="A74" s="89"/>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row>
    <row r="75" spans="1:29" ht="13.5" customHeight="1" x14ac:dyDescent="0.2">
      <c r="A75" s="89"/>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row>
    <row r="76" spans="1:29" ht="13.5" customHeight="1" x14ac:dyDescent="0.2">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row>
    <row r="77" spans="1:29" ht="13.5" customHeight="1" x14ac:dyDescent="0.2">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row>
    <row r="78" spans="1:29" ht="13.5" customHeight="1" x14ac:dyDescent="0.2">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row>
    <row r="79" spans="1:29" ht="13.5" customHeight="1" x14ac:dyDescent="0.2">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row>
    <row r="80" spans="1:29" ht="13.5" customHeight="1" x14ac:dyDescent="0.2">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row>
    <row r="81" spans="1:29" ht="13.5" customHeight="1" x14ac:dyDescent="0.2">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row>
    <row r="82" spans="1:29" ht="13.5" customHeight="1" x14ac:dyDescent="0.2">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row>
    <row r="83" spans="1:29" ht="13.5" customHeight="1" x14ac:dyDescent="0.2">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c r="AA83" s="89"/>
      <c r="AB83" s="89"/>
      <c r="AC83" s="89"/>
    </row>
    <row r="84" spans="1:29" ht="13.5" customHeight="1" x14ac:dyDescent="0.2">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row>
    <row r="85" spans="1:29" ht="13.5" customHeight="1" x14ac:dyDescent="0.2">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row>
    <row r="86" spans="1:29" ht="13.5" customHeight="1" x14ac:dyDescent="0.2">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row>
    <row r="87" spans="1:29" ht="13.5" customHeight="1" x14ac:dyDescent="0.2">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row>
    <row r="88" spans="1:29" ht="13.5" customHeight="1" x14ac:dyDescent="0.2">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row>
    <row r="89" spans="1:29" ht="13.5" customHeight="1" x14ac:dyDescent="0.2">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row>
    <row r="90" spans="1:29" ht="13.5" customHeight="1" x14ac:dyDescent="0.2">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row>
    <row r="91" spans="1:29" ht="13.5" customHeight="1" x14ac:dyDescent="0.2">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row>
    <row r="92" spans="1:29" ht="13.5" customHeight="1" x14ac:dyDescent="0.2">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row>
    <row r="93" spans="1:29" ht="13.5" customHeight="1" x14ac:dyDescent="0.2">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row>
    <row r="94" spans="1:29" ht="13.5" customHeight="1" x14ac:dyDescent="0.2">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row>
    <row r="95" spans="1:29" ht="13.5" customHeight="1" x14ac:dyDescent="0.2">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row>
    <row r="96" spans="1:29" ht="13.5" customHeight="1" x14ac:dyDescent="0.2">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row>
    <row r="97" spans="1:29" ht="13.5" customHeight="1" x14ac:dyDescent="0.2">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row>
    <row r="98" spans="1:29" ht="13.5" customHeight="1" x14ac:dyDescent="0.2">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row>
    <row r="99" spans="1:29" ht="13.5" customHeight="1" x14ac:dyDescent="0.2">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row>
    <row r="100" spans="1:29" ht="13.5" customHeight="1" x14ac:dyDescent="0.2">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row>
    <row r="101" spans="1:29" ht="13.5" customHeight="1" x14ac:dyDescent="0.2">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row>
    <row r="102" spans="1:29" ht="13.5" customHeight="1" x14ac:dyDescent="0.2">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row>
    <row r="103" spans="1:29" ht="13.5" customHeight="1" x14ac:dyDescent="0.2">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row>
    <row r="104" spans="1:29" ht="13.5" customHeight="1" x14ac:dyDescent="0.2">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row>
    <row r="105" spans="1:29" ht="13.5" customHeight="1" x14ac:dyDescent="0.2">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row>
    <row r="106" spans="1:29" ht="13.5" customHeight="1" x14ac:dyDescent="0.2">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row>
    <row r="107" spans="1:29" ht="13.5" customHeight="1" x14ac:dyDescent="0.2">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row>
    <row r="108" spans="1:29" ht="13.5" customHeight="1" x14ac:dyDescent="0.2">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row>
    <row r="109" spans="1:29" ht="13.5" customHeight="1" x14ac:dyDescent="0.2">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row>
    <row r="110" spans="1:29" ht="13.5" customHeight="1" x14ac:dyDescent="0.2">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row>
    <row r="111" spans="1:29" ht="13.5" customHeight="1" x14ac:dyDescent="0.2">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row>
    <row r="112" spans="1:29" ht="13.5" customHeight="1" x14ac:dyDescent="0.2">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row>
    <row r="113" spans="1:29" ht="13.5" customHeight="1" x14ac:dyDescent="0.2">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row>
    <row r="114" spans="1:29" ht="13.5" customHeight="1" x14ac:dyDescent="0.2">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row>
    <row r="115" spans="1:29" ht="13.5" customHeight="1" x14ac:dyDescent="0.2">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row>
    <row r="116" spans="1:29" ht="13.5" customHeight="1" x14ac:dyDescent="0.2">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row>
    <row r="117" spans="1:29" ht="13.5" customHeight="1" x14ac:dyDescent="0.2">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row>
    <row r="118" spans="1:29" ht="13.5" customHeight="1" x14ac:dyDescent="0.2">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row>
    <row r="119" spans="1:29" ht="13.5" customHeight="1" x14ac:dyDescent="0.2">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row>
    <row r="120" spans="1:29" ht="13.5" customHeight="1" x14ac:dyDescent="0.2">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row>
    <row r="121" spans="1:29" ht="13.5" customHeight="1" x14ac:dyDescent="0.2">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row>
    <row r="122" spans="1:29" ht="13.5" customHeight="1" x14ac:dyDescent="0.2">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row>
    <row r="123" spans="1:29" ht="13.5" customHeight="1" x14ac:dyDescent="0.2">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row>
    <row r="124" spans="1:29" ht="13.5" customHeight="1" x14ac:dyDescent="0.2">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row>
    <row r="125" spans="1:29" ht="13.5" customHeight="1" x14ac:dyDescent="0.2">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row>
    <row r="126" spans="1:29" ht="13.5" customHeight="1" x14ac:dyDescent="0.2">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row>
    <row r="127" spans="1:29" ht="13.5" customHeight="1" x14ac:dyDescent="0.2">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row>
    <row r="128" spans="1:29" ht="13.5" customHeight="1" x14ac:dyDescent="0.2">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row>
    <row r="129" spans="1:29" ht="13.5" customHeight="1" x14ac:dyDescent="0.2">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row>
    <row r="130" spans="1:29" ht="13.5" customHeight="1" x14ac:dyDescent="0.2">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row>
    <row r="131" spans="1:29" ht="13.5" customHeight="1" x14ac:dyDescent="0.2">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row>
    <row r="132" spans="1:29" ht="13.5" customHeight="1" x14ac:dyDescent="0.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row>
    <row r="133" spans="1:29" ht="13.5" customHeight="1" x14ac:dyDescent="0.2">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row>
    <row r="134" spans="1:29" ht="13.5" customHeight="1" x14ac:dyDescent="0.2">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row>
    <row r="135" spans="1:29" ht="13.5" customHeight="1" x14ac:dyDescent="0.2">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row>
    <row r="136" spans="1:29" ht="13.5" customHeight="1" x14ac:dyDescent="0.2">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row>
    <row r="137" spans="1:29" ht="13.5" customHeight="1" x14ac:dyDescent="0.2">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row>
    <row r="138" spans="1:29" ht="13.5" customHeight="1" x14ac:dyDescent="0.2">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row>
    <row r="139" spans="1:29" ht="13.5" customHeight="1" x14ac:dyDescent="0.2">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row>
    <row r="140" spans="1:29" ht="13.5" customHeight="1" x14ac:dyDescent="0.2">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row>
    <row r="141" spans="1:29" ht="13.5" customHeight="1" x14ac:dyDescent="0.2">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row>
    <row r="142" spans="1:29" ht="13.5" customHeight="1" x14ac:dyDescent="0.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row>
    <row r="143" spans="1:29" ht="13.5" customHeight="1" x14ac:dyDescent="0.2">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row>
    <row r="144" spans="1:29" ht="13.5" customHeight="1" x14ac:dyDescent="0.2">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row>
    <row r="145" spans="1:29" ht="13.5" customHeight="1" x14ac:dyDescent="0.2">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row>
    <row r="146" spans="1:29" ht="13.5" customHeight="1" x14ac:dyDescent="0.2">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row>
    <row r="147" spans="1:29" ht="13.5" customHeight="1" x14ac:dyDescent="0.2">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row>
    <row r="148" spans="1:29" ht="13.5" customHeight="1" x14ac:dyDescent="0.2">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row>
    <row r="149" spans="1:29" ht="13.5" customHeight="1" x14ac:dyDescent="0.2">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row>
    <row r="150" spans="1:29" ht="13.5" customHeight="1" x14ac:dyDescent="0.2">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row>
    <row r="151" spans="1:29" ht="13.5" customHeight="1" x14ac:dyDescent="0.2">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row>
    <row r="152" spans="1:29" ht="13.5" customHeight="1" x14ac:dyDescent="0.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row>
    <row r="153" spans="1:29" ht="13.5" customHeight="1" x14ac:dyDescent="0.2">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row>
    <row r="154" spans="1:29" ht="13.5" customHeight="1" x14ac:dyDescent="0.2">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row>
    <row r="155" spans="1:29" ht="13.5" customHeight="1" x14ac:dyDescent="0.2">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row>
    <row r="156" spans="1:29" ht="13.5" customHeight="1" x14ac:dyDescent="0.2">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row>
    <row r="157" spans="1:29" ht="13.5" customHeight="1" x14ac:dyDescent="0.2">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row>
    <row r="158" spans="1:29" ht="13.5" customHeight="1" x14ac:dyDescent="0.2">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row>
    <row r="159" spans="1:29" ht="13.5" customHeight="1" x14ac:dyDescent="0.2">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row>
    <row r="160" spans="1:29" ht="13.5" customHeight="1" x14ac:dyDescent="0.2">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row>
    <row r="161" spans="1:29" ht="13.5" customHeight="1" x14ac:dyDescent="0.2">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row>
    <row r="162" spans="1:29" ht="13.5" customHeight="1" x14ac:dyDescent="0.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row>
    <row r="163" spans="1:29" ht="13.5" customHeight="1" x14ac:dyDescent="0.2">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row>
    <row r="164" spans="1:29" ht="13.5" customHeight="1" x14ac:dyDescent="0.2">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row>
    <row r="165" spans="1:29" ht="13.5" customHeight="1" x14ac:dyDescent="0.2">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row>
    <row r="166" spans="1:29" ht="13.5" customHeight="1" x14ac:dyDescent="0.2">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row>
    <row r="167" spans="1:29" ht="13.5" customHeight="1" x14ac:dyDescent="0.2">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row>
    <row r="168" spans="1:29" ht="13.5" customHeight="1" x14ac:dyDescent="0.2">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row>
    <row r="169" spans="1:29" ht="13.5" customHeight="1" x14ac:dyDescent="0.2">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row>
    <row r="170" spans="1:29" ht="13.5" customHeight="1" x14ac:dyDescent="0.2">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row>
    <row r="171" spans="1:29" ht="13.5" customHeight="1" x14ac:dyDescent="0.2">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row>
    <row r="172" spans="1:29" ht="13.5" customHeight="1" x14ac:dyDescent="0.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row>
    <row r="173" spans="1:29" ht="13.5" customHeight="1" x14ac:dyDescent="0.2">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row>
    <row r="174" spans="1:29" ht="13.5" customHeight="1" x14ac:dyDescent="0.2">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row>
    <row r="175" spans="1:29" ht="13.5" customHeight="1" x14ac:dyDescent="0.2">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row>
    <row r="176" spans="1:29" ht="13.5" customHeight="1" x14ac:dyDescent="0.2">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row>
    <row r="177" spans="1:29" ht="13.5" customHeight="1" x14ac:dyDescent="0.2">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row>
    <row r="178" spans="1:29" ht="13.5" customHeight="1" x14ac:dyDescent="0.2">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row>
    <row r="179" spans="1:29" ht="13.5" customHeight="1" x14ac:dyDescent="0.2">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row>
    <row r="180" spans="1:29" ht="13.5" customHeight="1" x14ac:dyDescent="0.2">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row>
    <row r="181" spans="1:29" ht="13.5" customHeight="1" x14ac:dyDescent="0.2">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row>
    <row r="182" spans="1:29" ht="13.5" customHeight="1" x14ac:dyDescent="0.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row>
    <row r="183" spans="1:29" ht="13.5" customHeight="1" x14ac:dyDescent="0.2">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row>
    <row r="184" spans="1:29" ht="13.5" customHeight="1" x14ac:dyDescent="0.2">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row>
    <row r="185" spans="1:29" ht="13.5" customHeight="1" x14ac:dyDescent="0.2">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row>
    <row r="186" spans="1:29" ht="13.5" customHeight="1" x14ac:dyDescent="0.2">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row>
    <row r="187" spans="1:29" ht="13.5" customHeight="1" x14ac:dyDescent="0.2">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row>
    <row r="188" spans="1:29" ht="13.5" customHeight="1" x14ac:dyDescent="0.2">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row>
    <row r="189" spans="1:29" ht="13.5" customHeight="1" x14ac:dyDescent="0.2">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row>
    <row r="190" spans="1:29" ht="13.5" customHeight="1" x14ac:dyDescent="0.2">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row>
    <row r="191" spans="1:29" ht="13.5" customHeight="1" x14ac:dyDescent="0.2">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row>
    <row r="192" spans="1:29" ht="13.5" customHeight="1" x14ac:dyDescent="0.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row>
    <row r="193" spans="1:29" ht="13.5" customHeight="1" x14ac:dyDescent="0.2">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row>
    <row r="194" spans="1:29" ht="13.5" customHeight="1" x14ac:dyDescent="0.2">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row>
    <row r="195" spans="1:29" ht="13.5" customHeight="1" x14ac:dyDescent="0.2">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row>
    <row r="196" spans="1:29" ht="13.5" customHeight="1" x14ac:dyDescent="0.2">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row>
    <row r="197" spans="1:29" ht="13.5" customHeight="1" x14ac:dyDescent="0.2">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row>
    <row r="198" spans="1:29" ht="13.5" customHeight="1" x14ac:dyDescent="0.2">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row>
    <row r="199" spans="1:29" ht="13.5" customHeight="1" x14ac:dyDescent="0.2">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row>
    <row r="200" spans="1:29" ht="13.5" customHeight="1" x14ac:dyDescent="0.2">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row>
    <row r="201" spans="1:29" ht="13.5" customHeight="1" x14ac:dyDescent="0.2">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row>
    <row r="202" spans="1:29" ht="13.5" customHeight="1" x14ac:dyDescent="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row>
    <row r="203" spans="1:29" ht="13.5" customHeight="1" x14ac:dyDescent="0.2">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row>
    <row r="204" spans="1:29" ht="13.5" customHeight="1" x14ac:dyDescent="0.2">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row>
    <row r="205" spans="1:29" ht="13.5" customHeight="1" x14ac:dyDescent="0.2">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row>
    <row r="206" spans="1:29" ht="13.5" customHeight="1" x14ac:dyDescent="0.2">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row>
    <row r="207" spans="1:29" ht="13.5" customHeight="1" x14ac:dyDescent="0.2">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row>
    <row r="208" spans="1:29" ht="13.5" customHeight="1" x14ac:dyDescent="0.2">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row>
    <row r="209" spans="1:29" ht="13.5" customHeight="1" x14ac:dyDescent="0.2">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row>
    <row r="210" spans="1:29" ht="13.5" customHeight="1" x14ac:dyDescent="0.2">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row>
    <row r="211" spans="1:29" ht="13.5" customHeight="1" x14ac:dyDescent="0.2">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row>
    <row r="212" spans="1:29" ht="13.5" customHeight="1" x14ac:dyDescent="0.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row>
    <row r="213" spans="1:29" ht="13.5" customHeight="1" x14ac:dyDescent="0.2">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row>
    <row r="214" spans="1:29" ht="13.5" customHeight="1" x14ac:dyDescent="0.2">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row>
    <row r="215" spans="1:29" ht="13.5" customHeight="1" x14ac:dyDescent="0.2">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row>
    <row r="216" spans="1:29" ht="13.5" customHeight="1" x14ac:dyDescent="0.2">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row>
    <row r="217" spans="1:29" ht="13.5" customHeight="1" x14ac:dyDescent="0.2">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row>
    <row r="218" spans="1:29" ht="13.5" customHeight="1" x14ac:dyDescent="0.2">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row>
    <row r="219" spans="1:29" ht="13.5" customHeight="1" x14ac:dyDescent="0.2">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row>
    <row r="220" spans="1:29" ht="13.5" customHeight="1" x14ac:dyDescent="0.2">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row>
    <row r="221" spans="1:29" ht="13.5" customHeight="1" x14ac:dyDescent="0.2">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row>
    <row r="222" spans="1:29" ht="13.5" customHeight="1" x14ac:dyDescent="0.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row>
    <row r="223" spans="1:29" ht="13.5" customHeight="1" x14ac:dyDescent="0.2">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row>
    <row r="224" spans="1:29" ht="13.5" customHeight="1" x14ac:dyDescent="0.2">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row>
    <row r="225" spans="1:29" ht="13.5" customHeight="1" x14ac:dyDescent="0.2">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row>
    <row r="226" spans="1:29" ht="13.5" customHeight="1" x14ac:dyDescent="0.2">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row>
    <row r="227" spans="1:29" ht="13.5" customHeight="1" x14ac:dyDescent="0.2">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row>
    <row r="228" spans="1:29" ht="13.5" customHeight="1" x14ac:dyDescent="0.2">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row>
    <row r="229" spans="1:29" ht="13.5" customHeight="1" x14ac:dyDescent="0.2">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row>
    <row r="230" spans="1:29" ht="13.5" customHeight="1" x14ac:dyDescent="0.2">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c r="AC230" s="89"/>
    </row>
    <row r="231" spans="1:29" ht="13.5" customHeight="1" x14ac:dyDescent="0.2">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row>
    <row r="232" spans="1:29" ht="13.5" customHeight="1" x14ac:dyDescent="0.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row>
    <row r="233" spans="1:29" ht="13.5" customHeight="1" x14ac:dyDescent="0.2">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row>
    <row r="234" spans="1:29" ht="13.5" customHeight="1" x14ac:dyDescent="0.2">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row>
    <row r="235" spans="1:29" ht="13.5" customHeight="1" x14ac:dyDescent="0.2">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c r="AC235" s="89"/>
    </row>
    <row r="236" spans="1:29" ht="13.5" customHeight="1" x14ac:dyDescent="0.2">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row>
    <row r="237" spans="1:29" ht="13.5" customHeight="1" x14ac:dyDescent="0.2">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row>
    <row r="238" spans="1:29" ht="13.5" customHeight="1" x14ac:dyDescent="0.2">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c r="AA238" s="89"/>
      <c r="AB238" s="89"/>
      <c r="AC238" s="89"/>
    </row>
    <row r="239" spans="1:29" ht="13.5" customHeight="1" x14ac:dyDescent="0.2">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c r="AC239" s="89"/>
    </row>
    <row r="240" spans="1:29" ht="13.5" customHeight="1" x14ac:dyDescent="0.2">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89"/>
      <c r="AB240" s="89"/>
      <c r="AC240" s="89"/>
    </row>
    <row r="241" spans="1:29" ht="13.5" customHeight="1" x14ac:dyDescent="0.2">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c r="AC241" s="89"/>
    </row>
    <row r="242" spans="1:29" ht="13.5" customHeight="1" x14ac:dyDescent="0.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89"/>
      <c r="AB242" s="89"/>
      <c r="AC242" s="89"/>
    </row>
    <row r="243" spans="1:29" ht="13.5" customHeight="1" x14ac:dyDescent="0.2">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row>
    <row r="244" spans="1:29" ht="13.5" customHeight="1" x14ac:dyDescent="0.2">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row>
    <row r="245" spans="1:29" ht="13.5" customHeight="1" x14ac:dyDescent="0.2">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row>
    <row r="246" spans="1:29" ht="13.5" customHeight="1" x14ac:dyDescent="0.2">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row>
    <row r="247" spans="1:29" ht="13.5" customHeight="1" x14ac:dyDescent="0.2">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row>
    <row r="248" spans="1:29" ht="13.5" customHeight="1" x14ac:dyDescent="0.2">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row>
    <row r="249" spans="1:29" ht="13.5" customHeight="1" x14ac:dyDescent="0.2">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row>
    <row r="250" spans="1:29" ht="13.5" customHeight="1" x14ac:dyDescent="0.2">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row>
    <row r="251" spans="1:29" ht="13.5" customHeight="1" x14ac:dyDescent="0.2">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row>
    <row r="252" spans="1:29" ht="13.5" customHeight="1" x14ac:dyDescent="0.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row>
    <row r="253" spans="1:29" ht="13.5" customHeight="1" x14ac:dyDescent="0.2">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row>
    <row r="254" spans="1:29" ht="13.5" customHeight="1" x14ac:dyDescent="0.2">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c r="AC254" s="89"/>
    </row>
    <row r="255" spans="1:29" ht="13.5" customHeight="1" x14ac:dyDescent="0.2">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row>
    <row r="256" spans="1:29" ht="13.5" customHeight="1" x14ac:dyDescent="0.2">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row>
    <row r="257" spans="1:29" ht="13.5" customHeight="1" x14ac:dyDescent="0.2">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c r="AC257" s="89"/>
    </row>
    <row r="258" spans="1:29" ht="13.5" customHeight="1" x14ac:dyDescent="0.2">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1"/>
    </row>
    <row r="259" spans="1:29" ht="13.5" customHeight="1" x14ac:dyDescent="0.2">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1"/>
    </row>
    <row r="260" spans="1:29" ht="13.5" customHeight="1" x14ac:dyDescent="0.2">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1"/>
    </row>
    <row r="261" spans="1:29" ht="13.5" customHeight="1" x14ac:dyDescent="0.2">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1"/>
    </row>
    <row r="262" spans="1:29" ht="13.5" customHeight="1" x14ac:dyDescent="0.2">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c r="AA262" s="111"/>
      <c r="AB262" s="111"/>
      <c r="AC262" s="111"/>
    </row>
    <row r="263" spans="1:29" ht="13.5" customHeight="1" x14ac:dyDescent="0.2">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c r="AA263" s="111"/>
      <c r="AB263" s="111"/>
      <c r="AC263" s="111"/>
    </row>
    <row r="264" spans="1:29" ht="13.5" customHeight="1" x14ac:dyDescent="0.2">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c r="AA264" s="111"/>
      <c r="AB264" s="111"/>
      <c r="AC264" s="111"/>
    </row>
    <row r="265" spans="1:29" ht="13.5" customHeight="1" x14ac:dyDescent="0.2">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c r="AA265" s="111"/>
      <c r="AB265" s="111"/>
      <c r="AC265" s="111"/>
    </row>
    <row r="266" spans="1:29" ht="13.5" customHeight="1" x14ac:dyDescent="0.2">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c r="AA266" s="111"/>
      <c r="AB266" s="111"/>
      <c r="AC266" s="111"/>
    </row>
    <row r="267" spans="1:29" ht="13.5" customHeight="1" x14ac:dyDescent="0.2">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c r="AA267" s="111"/>
      <c r="AB267" s="111"/>
      <c r="AC267" s="111"/>
    </row>
    <row r="268" spans="1:29" ht="13.5" customHeight="1" x14ac:dyDescent="0.2">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c r="AA268" s="111"/>
      <c r="AB268" s="111"/>
      <c r="AC268" s="111"/>
    </row>
    <row r="269" spans="1:29" ht="13.5" customHeight="1" x14ac:dyDescent="0.2">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c r="AA269" s="111"/>
      <c r="AB269" s="111"/>
      <c r="AC269" s="111"/>
    </row>
    <row r="270" spans="1:29" ht="13.5" customHeight="1" x14ac:dyDescent="0.2">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c r="AB270" s="111"/>
      <c r="AC270" s="111"/>
    </row>
    <row r="271" spans="1:29" ht="13.5" customHeight="1" x14ac:dyDescent="0.2">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c r="AA271" s="111"/>
      <c r="AB271" s="111"/>
      <c r="AC271" s="111"/>
    </row>
    <row r="272" spans="1:29" ht="13.5" customHeight="1" x14ac:dyDescent="0.2">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c r="AA272" s="111"/>
      <c r="AB272" s="111"/>
      <c r="AC272" s="111"/>
    </row>
    <row r="273" spans="1:29" ht="13.5" customHeight="1" x14ac:dyDescent="0.2">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c r="AB273" s="111"/>
      <c r="AC273" s="111"/>
    </row>
    <row r="274" spans="1:29" ht="13.5" customHeight="1" x14ac:dyDescent="0.2">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1"/>
    </row>
    <row r="275" spans="1:29" ht="13.5" customHeight="1" x14ac:dyDescent="0.2">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1"/>
    </row>
    <row r="276" spans="1:29" ht="13.5" customHeight="1" x14ac:dyDescent="0.2">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1"/>
    </row>
    <row r="277" spans="1:29" ht="13.5" customHeight="1" x14ac:dyDescent="0.2">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1"/>
    </row>
    <row r="278" spans="1:29" ht="13.5" customHeight="1" x14ac:dyDescent="0.2">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1"/>
    </row>
    <row r="279" spans="1:29" ht="13.5" customHeight="1" x14ac:dyDescent="0.2">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row>
    <row r="280" spans="1:29" ht="13.5" customHeight="1" x14ac:dyDescent="0.2">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c r="AA280" s="111"/>
      <c r="AB280" s="111"/>
      <c r="AC280" s="111"/>
    </row>
    <row r="281" spans="1:29" ht="13.5" customHeight="1" x14ac:dyDescent="0.2">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1"/>
    </row>
    <row r="282" spans="1:29" ht="13.5" customHeight="1" x14ac:dyDescent="0.2">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1"/>
    </row>
    <row r="283" spans="1:29" ht="13.5" customHeight="1" x14ac:dyDescent="0.2">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1"/>
    </row>
    <row r="284" spans="1:29" ht="13.5" customHeight="1" x14ac:dyDescent="0.2">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1"/>
    </row>
    <row r="285" spans="1:29" ht="13.5" customHeight="1" x14ac:dyDescent="0.2">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1"/>
    </row>
    <row r="286" spans="1:29" ht="13.5" customHeight="1" x14ac:dyDescent="0.2">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c r="AA286" s="111"/>
      <c r="AB286" s="111"/>
      <c r="AC286" s="111"/>
    </row>
    <row r="287" spans="1:29" ht="13.5" customHeight="1" x14ac:dyDescent="0.2">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c r="AA287" s="111"/>
      <c r="AB287" s="111"/>
      <c r="AC287" s="111"/>
    </row>
    <row r="288" spans="1:29" ht="13.5" customHeight="1" x14ac:dyDescent="0.2">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1"/>
    </row>
    <row r="289" spans="1:29" ht="13.5" customHeight="1" x14ac:dyDescent="0.2">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1"/>
    </row>
    <row r="290" spans="1:29" ht="13.5" customHeight="1" x14ac:dyDescent="0.2">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1"/>
    </row>
    <row r="291" spans="1:29" ht="13.5" customHeight="1" x14ac:dyDescent="0.2">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1"/>
    </row>
    <row r="292" spans="1:29" ht="13.5" customHeight="1" x14ac:dyDescent="0.2">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1"/>
    </row>
    <row r="293" spans="1:29" ht="13.5" customHeight="1" x14ac:dyDescent="0.2">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c r="AA293" s="111"/>
      <c r="AB293" s="111"/>
      <c r="AC293" s="111"/>
    </row>
    <row r="294" spans="1:29" ht="13.5" customHeight="1" x14ac:dyDescent="0.2">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c r="AA294" s="111"/>
      <c r="AB294" s="111"/>
      <c r="AC294" s="111"/>
    </row>
    <row r="295" spans="1:29" ht="13.5" customHeight="1" x14ac:dyDescent="0.2">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1"/>
    </row>
    <row r="296" spans="1:29" ht="13.5" customHeight="1" x14ac:dyDescent="0.2">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1"/>
    </row>
    <row r="297" spans="1:29" ht="13.5" customHeight="1" x14ac:dyDescent="0.2">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1"/>
    </row>
    <row r="298" spans="1:29" ht="13.5" customHeight="1" x14ac:dyDescent="0.2">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1"/>
    </row>
    <row r="299" spans="1:29" ht="13.5" customHeight="1" x14ac:dyDescent="0.2">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c r="AA299" s="111"/>
      <c r="AB299" s="111"/>
      <c r="AC299" s="111"/>
    </row>
    <row r="300" spans="1:29" ht="13.5" customHeight="1" x14ac:dyDescent="0.2">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c r="AA300" s="111"/>
      <c r="AB300" s="111"/>
      <c r="AC300" s="111"/>
    </row>
    <row r="301" spans="1:29" ht="13.5" customHeight="1" x14ac:dyDescent="0.2">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c r="AA301" s="111"/>
      <c r="AB301" s="111"/>
      <c r="AC301" s="111"/>
    </row>
    <row r="302" spans="1:29" ht="13.5" customHeight="1" x14ac:dyDescent="0.2">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1"/>
    </row>
    <row r="303" spans="1:29" ht="13.5" customHeight="1" x14ac:dyDescent="0.2">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1"/>
    </row>
    <row r="304" spans="1:29" ht="13.5" customHeight="1" x14ac:dyDescent="0.2">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1"/>
    </row>
    <row r="305" spans="1:29" ht="13.5" customHeight="1" x14ac:dyDescent="0.2">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c r="AA305" s="111"/>
      <c r="AB305" s="111"/>
      <c r="AC305" s="111"/>
    </row>
    <row r="306" spans="1:29" ht="13.5" customHeight="1" x14ac:dyDescent="0.2">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c r="AA306" s="111"/>
      <c r="AB306" s="111"/>
      <c r="AC306" s="111"/>
    </row>
    <row r="307" spans="1:29" ht="13.5" customHeight="1" x14ac:dyDescent="0.2">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c r="AA307" s="111"/>
      <c r="AB307" s="111"/>
      <c r="AC307" s="111"/>
    </row>
    <row r="308" spans="1:29" ht="13.5" customHeight="1" x14ac:dyDescent="0.2">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c r="AA308" s="111"/>
      <c r="AB308" s="111"/>
      <c r="AC308" s="111"/>
    </row>
    <row r="309" spans="1:29" ht="13.5" customHeight="1" x14ac:dyDescent="0.2">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c r="AA309" s="111"/>
      <c r="AB309" s="111"/>
      <c r="AC309" s="111"/>
    </row>
    <row r="310" spans="1:29" ht="13.5" customHeight="1" x14ac:dyDescent="0.2">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c r="AA310" s="111"/>
      <c r="AB310" s="111"/>
      <c r="AC310" s="111"/>
    </row>
    <row r="311" spans="1:29" ht="13.5" customHeight="1" x14ac:dyDescent="0.2">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c r="AA311" s="111"/>
      <c r="AB311" s="111"/>
      <c r="AC311" s="111"/>
    </row>
    <row r="312" spans="1:29" ht="13.5" customHeight="1" x14ac:dyDescent="0.2">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c r="AA312" s="111"/>
      <c r="AB312" s="111"/>
      <c r="AC312" s="111"/>
    </row>
    <row r="313" spans="1:29" ht="13.5" customHeight="1" x14ac:dyDescent="0.2">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1"/>
    </row>
    <row r="314" spans="1:29" ht="13.5" customHeight="1" x14ac:dyDescent="0.2">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c r="AA314" s="111"/>
      <c r="AB314" s="111"/>
      <c r="AC314" s="111"/>
    </row>
    <row r="315" spans="1:29" ht="13.5" customHeight="1" x14ac:dyDescent="0.2">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c r="AA315" s="111"/>
      <c r="AB315" s="111"/>
      <c r="AC315" s="111"/>
    </row>
    <row r="316" spans="1:29" ht="13.5" customHeight="1" x14ac:dyDescent="0.2">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c r="AA316" s="111"/>
      <c r="AB316" s="111"/>
      <c r="AC316" s="111"/>
    </row>
    <row r="317" spans="1:29" ht="13.5" customHeight="1" x14ac:dyDescent="0.2">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1"/>
    </row>
    <row r="318" spans="1:29" ht="13.5" customHeight="1" x14ac:dyDescent="0.2">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1"/>
    </row>
    <row r="319" spans="1:29" ht="13.5" customHeight="1" x14ac:dyDescent="0.2">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1"/>
    </row>
    <row r="320" spans="1:29" ht="13.5" customHeight="1" x14ac:dyDescent="0.2">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c r="AA320" s="111"/>
      <c r="AB320" s="111"/>
      <c r="AC320" s="111"/>
    </row>
    <row r="321" spans="1:29" ht="13.5" customHeight="1" x14ac:dyDescent="0.2">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c r="AA321" s="111"/>
      <c r="AB321" s="111"/>
      <c r="AC321" s="111"/>
    </row>
    <row r="322" spans="1:29" ht="13.5" customHeight="1" x14ac:dyDescent="0.2">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c r="AA322" s="111"/>
      <c r="AB322" s="111"/>
      <c r="AC322" s="111"/>
    </row>
    <row r="323" spans="1:29" ht="13.5" customHeight="1" x14ac:dyDescent="0.2">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c r="AA323" s="111"/>
      <c r="AB323" s="111"/>
      <c r="AC323" s="111"/>
    </row>
    <row r="324" spans="1:29" ht="13.5" customHeight="1" x14ac:dyDescent="0.2">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c r="AA324" s="111"/>
      <c r="AB324" s="111"/>
      <c r="AC324" s="111"/>
    </row>
    <row r="325" spans="1:29" ht="13.5" customHeight="1" x14ac:dyDescent="0.2">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c r="AA325" s="111"/>
      <c r="AB325" s="111"/>
      <c r="AC325" s="111"/>
    </row>
    <row r="326" spans="1:29" ht="13.5" customHeight="1" x14ac:dyDescent="0.2">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c r="AA326" s="111"/>
      <c r="AB326" s="111"/>
      <c r="AC326" s="111"/>
    </row>
    <row r="327" spans="1:29" ht="13.5" customHeight="1" x14ac:dyDescent="0.2">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c r="AA327" s="111"/>
      <c r="AB327" s="111"/>
      <c r="AC327" s="111"/>
    </row>
    <row r="328" spans="1:29" ht="13.5" customHeight="1" x14ac:dyDescent="0.2">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1"/>
    </row>
    <row r="329" spans="1:29" ht="13.5" customHeight="1" x14ac:dyDescent="0.2">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1"/>
    </row>
    <row r="330" spans="1:29" ht="13.5" customHeight="1" x14ac:dyDescent="0.2">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c r="AA330" s="111"/>
      <c r="AB330" s="111"/>
      <c r="AC330" s="111"/>
    </row>
    <row r="331" spans="1:29" ht="13.5" customHeight="1" x14ac:dyDescent="0.2">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c r="AA331" s="111"/>
      <c r="AB331" s="111"/>
      <c r="AC331" s="111"/>
    </row>
    <row r="332" spans="1:29" ht="13.5" customHeight="1" x14ac:dyDescent="0.2">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c r="AA332" s="111"/>
      <c r="AB332" s="111"/>
      <c r="AC332" s="111"/>
    </row>
    <row r="333" spans="1:29" ht="13.5" customHeight="1" x14ac:dyDescent="0.2">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c r="AA333" s="111"/>
      <c r="AB333" s="111"/>
      <c r="AC333" s="111"/>
    </row>
    <row r="334" spans="1:29" ht="13.5" customHeight="1" x14ac:dyDescent="0.2">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c r="AA334" s="111"/>
      <c r="AB334" s="111"/>
      <c r="AC334" s="111"/>
    </row>
    <row r="335" spans="1:29" ht="13.5" customHeight="1" x14ac:dyDescent="0.2">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c r="AA335" s="111"/>
      <c r="AB335" s="111"/>
      <c r="AC335" s="111"/>
    </row>
    <row r="336" spans="1:29" ht="13.5" customHeight="1" x14ac:dyDescent="0.2">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c r="AA336" s="111"/>
      <c r="AB336" s="111"/>
      <c r="AC336" s="111"/>
    </row>
    <row r="337" spans="1:29" ht="13.5" customHeight="1" x14ac:dyDescent="0.2">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c r="AA337" s="111"/>
      <c r="AB337" s="111"/>
      <c r="AC337" s="111"/>
    </row>
    <row r="338" spans="1:29" ht="13.5" customHeight="1" x14ac:dyDescent="0.2">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c r="AA338" s="111"/>
      <c r="AB338" s="111"/>
      <c r="AC338" s="111"/>
    </row>
    <row r="339" spans="1:29" ht="13.5" customHeight="1" x14ac:dyDescent="0.2">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c r="AA339" s="111"/>
      <c r="AB339" s="111"/>
      <c r="AC339" s="111"/>
    </row>
    <row r="340" spans="1:29" ht="13.5" customHeight="1" x14ac:dyDescent="0.2">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1"/>
    </row>
    <row r="341" spans="1:29" ht="13.5" customHeight="1" x14ac:dyDescent="0.2">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1"/>
    </row>
    <row r="342" spans="1:29" ht="13.5" customHeight="1" x14ac:dyDescent="0.2">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1"/>
    </row>
    <row r="343" spans="1:29" ht="13.5" customHeight="1" x14ac:dyDescent="0.2">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1"/>
    </row>
    <row r="344" spans="1:29" ht="13.5" customHeight="1" x14ac:dyDescent="0.2">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1"/>
    </row>
    <row r="345" spans="1:29" ht="13.5" customHeight="1" x14ac:dyDescent="0.2">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c r="AA345" s="111"/>
      <c r="AB345" s="111"/>
      <c r="AC345" s="111"/>
    </row>
    <row r="346" spans="1:29" ht="13.5" customHeight="1" x14ac:dyDescent="0.2">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c r="AA346" s="111"/>
      <c r="AB346" s="111"/>
      <c r="AC346" s="111"/>
    </row>
    <row r="347" spans="1:29" ht="13.5" customHeight="1" x14ac:dyDescent="0.2">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c r="AA347" s="111"/>
      <c r="AB347" s="111"/>
      <c r="AC347" s="111"/>
    </row>
    <row r="348" spans="1:29" ht="13.5" customHeight="1" x14ac:dyDescent="0.2">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c r="AA348" s="111"/>
      <c r="AB348" s="111"/>
      <c r="AC348" s="111"/>
    </row>
    <row r="349" spans="1:29" ht="13.5" customHeight="1" x14ac:dyDescent="0.2">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c r="AA349" s="111"/>
      <c r="AB349" s="111"/>
      <c r="AC349" s="111"/>
    </row>
    <row r="350" spans="1:29" ht="13.5" customHeight="1" x14ac:dyDescent="0.2">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c r="AA350" s="111"/>
      <c r="AB350" s="111"/>
      <c r="AC350" s="111"/>
    </row>
    <row r="351" spans="1:29" ht="13.5" customHeight="1" x14ac:dyDescent="0.2">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c r="AA351" s="111"/>
      <c r="AB351" s="111"/>
      <c r="AC351" s="111"/>
    </row>
    <row r="352" spans="1:29" ht="13.5" customHeight="1" x14ac:dyDescent="0.2">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c r="AA352" s="111"/>
      <c r="AB352" s="111"/>
      <c r="AC352" s="111"/>
    </row>
    <row r="353" spans="1:29" ht="13.5" customHeight="1" x14ac:dyDescent="0.2">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c r="AA353" s="111"/>
      <c r="AB353" s="111"/>
      <c r="AC353" s="111"/>
    </row>
    <row r="354" spans="1:29" ht="13.5" customHeight="1" x14ac:dyDescent="0.2">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c r="AA354" s="111"/>
      <c r="AB354" s="111"/>
      <c r="AC354" s="111"/>
    </row>
    <row r="355" spans="1:29" ht="13.5" customHeight="1" x14ac:dyDescent="0.2">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1"/>
    </row>
    <row r="356" spans="1:29" ht="13.5" customHeight="1" x14ac:dyDescent="0.2">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1"/>
    </row>
    <row r="357" spans="1:29" ht="13.5" customHeight="1" x14ac:dyDescent="0.2">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1"/>
    </row>
    <row r="358" spans="1:29" ht="13.5" customHeight="1" x14ac:dyDescent="0.2">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1"/>
    </row>
    <row r="359" spans="1:29" ht="13.5" customHeight="1" x14ac:dyDescent="0.2">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1"/>
    </row>
    <row r="360" spans="1:29" ht="13.5" customHeight="1" x14ac:dyDescent="0.2">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c r="AA360" s="111"/>
      <c r="AB360" s="111"/>
      <c r="AC360" s="111"/>
    </row>
    <row r="361" spans="1:29" ht="13.5" customHeight="1" x14ac:dyDescent="0.2">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c r="AA361" s="111"/>
      <c r="AB361" s="111"/>
      <c r="AC361" s="111"/>
    </row>
    <row r="362" spans="1:29" ht="13.5" customHeight="1" x14ac:dyDescent="0.2">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c r="AA362" s="111"/>
      <c r="AB362" s="111"/>
      <c r="AC362" s="111"/>
    </row>
    <row r="363" spans="1:29" ht="13.5" customHeight="1" x14ac:dyDescent="0.2">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c r="AA363" s="111"/>
      <c r="AB363" s="111"/>
      <c r="AC363" s="111"/>
    </row>
    <row r="364" spans="1:29" ht="13.5" customHeight="1" x14ac:dyDescent="0.2">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c r="AA364" s="111"/>
      <c r="AB364" s="111"/>
      <c r="AC364" s="111"/>
    </row>
    <row r="365" spans="1:29" ht="13.5" customHeight="1" x14ac:dyDescent="0.2">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c r="AA365" s="111"/>
      <c r="AB365" s="111"/>
      <c r="AC365" s="111"/>
    </row>
    <row r="366" spans="1:29" ht="13.5" customHeight="1" x14ac:dyDescent="0.2">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c r="AA366" s="111"/>
      <c r="AB366" s="111"/>
      <c r="AC366" s="111"/>
    </row>
    <row r="367" spans="1:29" ht="13.5" customHeight="1" x14ac:dyDescent="0.2">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c r="AA367" s="111"/>
      <c r="AB367" s="111"/>
      <c r="AC367" s="111"/>
    </row>
    <row r="368" spans="1:29" ht="13.5" customHeight="1" x14ac:dyDescent="0.2">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c r="AA368" s="111"/>
      <c r="AB368" s="111"/>
      <c r="AC368" s="111"/>
    </row>
    <row r="369" spans="1:29" ht="13.5" customHeight="1" x14ac:dyDescent="0.2">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c r="AA369" s="111"/>
      <c r="AB369" s="111"/>
      <c r="AC369" s="111"/>
    </row>
    <row r="370" spans="1:29" ht="13.5" customHeight="1" x14ac:dyDescent="0.2">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1"/>
    </row>
    <row r="371" spans="1:29" ht="13.5" customHeight="1" x14ac:dyDescent="0.2">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1"/>
    </row>
    <row r="372" spans="1:29" ht="13.5" customHeight="1" x14ac:dyDescent="0.2">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1"/>
    </row>
    <row r="373" spans="1:29" ht="13.5" customHeight="1" x14ac:dyDescent="0.2">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1"/>
    </row>
    <row r="374" spans="1:29" ht="13.5" customHeight="1" x14ac:dyDescent="0.2">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1"/>
    </row>
    <row r="375" spans="1:29" ht="13.5" customHeight="1" x14ac:dyDescent="0.2">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c r="AA375" s="111"/>
      <c r="AB375" s="111"/>
      <c r="AC375" s="111"/>
    </row>
    <row r="376" spans="1:29" ht="13.5" customHeight="1" x14ac:dyDescent="0.2">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c r="AA376" s="111"/>
      <c r="AB376" s="111"/>
      <c r="AC376" s="111"/>
    </row>
    <row r="377" spans="1:29" ht="13.5" customHeight="1" x14ac:dyDescent="0.2">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c r="AA377" s="111"/>
      <c r="AB377" s="111"/>
      <c r="AC377" s="111"/>
    </row>
    <row r="378" spans="1:29" ht="13.5" customHeight="1" x14ac:dyDescent="0.2">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c r="AA378" s="111"/>
      <c r="AB378" s="111"/>
      <c r="AC378" s="111"/>
    </row>
    <row r="379" spans="1:29" ht="13.5" customHeight="1" x14ac:dyDescent="0.2">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c r="AA379" s="111"/>
      <c r="AB379" s="111"/>
      <c r="AC379" s="111"/>
    </row>
    <row r="380" spans="1:29" ht="13.5" customHeight="1" x14ac:dyDescent="0.2">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c r="AA380" s="111"/>
      <c r="AB380" s="111"/>
      <c r="AC380" s="111"/>
    </row>
    <row r="381" spans="1:29" ht="13.5" customHeight="1" x14ac:dyDescent="0.2">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c r="AB381" s="111"/>
      <c r="AC381" s="111"/>
    </row>
    <row r="382" spans="1:29" ht="13.5" customHeight="1" x14ac:dyDescent="0.2">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c r="AA382" s="111"/>
      <c r="AB382" s="111"/>
      <c r="AC382" s="111"/>
    </row>
    <row r="383" spans="1:29" ht="13.5" customHeight="1" x14ac:dyDescent="0.2">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c r="AA383" s="111"/>
      <c r="AB383" s="111"/>
      <c r="AC383" s="111"/>
    </row>
    <row r="384" spans="1:29" ht="13.5" customHeight="1" x14ac:dyDescent="0.2">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c r="AA384" s="111"/>
      <c r="AB384" s="111"/>
      <c r="AC384" s="111"/>
    </row>
    <row r="385" spans="1:29" ht="13.5" customHeight="1" x14ac:dyDescent="0.2">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c r="AA385" s="111"/>
      <c r="AB385" s="111"/>
      <c r="AC385" s="111"/>
    </row>
    <row r="386" spans="1:29" ht="13.5" customHeight="1" x14ac:dyDescent="0.2">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c r="AA386" s="111"/>
      <c r="AB386" s="111"/>
      <c r="AC386" s="111"/>
    </row>
    <row r="387" spans="1:29" ht="13.5" customHeight="1" x14ac:dyDescent="0.2">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c r="AA387" s="111"/>
      <c r="AB387" s="111"/>
      <c r="AC387" s="111"/>
    </row>
    <row r="388" spans="1:29" ht="13.5" customHeight="1" x14ac:dyDescent="0.2">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c r="AA388" s="111"/>
      <c r="AB388" s="111"/>
      <c r="AC388" s="111"/>
    </row>
    <row r="389" spans="1:29" ht="13.5" customHeight="1" x14ac:dyDescent="0.2">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c r="AA389" s="111"/>
      <c r="AB389" s="111"/>
      <c r="AC389" s="111"/>
    </row>
    <row r="390" spans="1:29" ht="13.5" customHeight="1" x14ac:dyDescent="0.2">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1"/>
    </row>
    <row r="391" spans="1:29" ht="13.5" customHeight="1" x14ac:dyDescent="0.2">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c r="AA391" s="111"/>
      <c r="AB391" s="111"/>
      <c r="AC391" s="111"/>
    </row>
    <row r="392" spans="1:29" ht="13.5" customHeight="1" x14ac:dyDescent="0.2">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c r="AA392" s="111"/>
      <c r="AB392" s="111"/>
      <c r="AC392" s="111"/>
    </row>
    <row r="393" spans="1:29" ht="13.5" customHeight="1" x14ac:dyDescent="0.2">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c r="AA393" s="111"/>
      <c r="AB393" s="111"/>
      <c r="AC393" s="111"/>
    </row>
    <row r="394" spans="1:29" ht="13.5" customHeight="1" x14ac:dyDescent="0.2">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c r="AA394" s="111"/>
      <c r="AB394" s="111"/>
      <c r="AC394" s="111"/>
    </row>
    <row r="395" spans="1:29" ht="13.5" customHeight="1" x14ac:dyDescent="0.2">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c r="AA395" s="111"/>
      <c r="AB395" s="111"/>
      <c r="AC395" s="111"/>
    </row>
    <row r="396" spans="1:29" ht="13.5" customHeight="1" x14ac:dyDescent="0.2">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c r="AA396" s="111"/>
      <c r="AB396" s="111"/>
      <c r="AC396" s="111"/>
    </row>
    <row r="397" spans="1:29" ht="13.5" customHeight="1" x14ac:dyDescent="0.2">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c r="AA397" s="111"/>
      <c r="AB397" s="111"/>
      <c r="AC397" s="111"/>
    </row>
    <row r="398" spans="1:29" ht="13.5" customHeight="1" x14ac:dyDescent="0.2">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c r="AA398" s="111"/>
      <c r="AB398" s="111"/>
      <c r="AC398" s="111"/>
    </row>
    <row r="399" spans="1:29" ht="13.5" customHeight="1" x14ac:dyDescent="0.2">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c r="AA399" s="111"/>
      <c r="AB399" s="111"/>
      <c r="AC399" s="111"/>
    </row>
    <row r="400" spans="1:29" ht="13.5" customHeight="1" x14ac:dyDescent="0.2">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c r="AA400" s="111"/>
      <c r="AB400" s="111"/>
      <c r="AC400" s="111"/>
    </row>
    <row r="401" spans="1:29" ht="13.5" customHeight="1" x14ac:dyDescent="0.2">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c r="AA401" s="111"/>
      <c r="AB401" s="111"/>
      <c r="AC401" s="111"/>
    </row>
    <row r="402" spans="1:29" ht="13.5" customHeight="1" x14ac:dyDescent="0.2">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c r="AA402" s="111"/>
      <c r="AB402" s="111"/>
      <c r="AC402" s="111"/>
    </row>
    <row r="403" spans="1:29" ht="13.5" customHeight="1" x14ac:dyDescent="0.2">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c r="AA403" s="111"/>
      <c r="AB403" s="111"/>
      <c r="AC403" s="111"/>
    </row>
    <row r="404" spans="1:29" ht="13.5" customHeight="1" x14ac:dyDescent="0.2">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c r="AA404" s="111"/>
      <c r="AB404" s="111"/>
      <c r="AC404" s="111"/>
    </row>
    <row r="405" spans="1:29" ht="13.5" customHeight="1" x14ac:dyDescent="0.2">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c r="AA405" s="111"/>
      <c r="AB405" s="111"/>
      <c r="AC405" s="111"/>
    </row>
    <row r="406" spans="1:29" ht="13.5" customHeight="1" x14ac:dyDescent="0.2">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c r="AA406" s="111"/>
      <c r="AB406" s="111"/>
      <c r="AC406" s="111"/>
    </row>
    <row r="407" spans="1:29" ht="13.5" customHeight="1" x14ac:dyDescent="0.2">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c r="AA407" s="111"/>
      <c r="AB407" s="111"/>
      <c r="AC407" s="111"/>
    </row>
    <row r="408" spans="1:29" ht="13.5" customHeight="1" x14ac:dyDescent="0.2">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c r="AA408" s="111"/>
      <c r="AB408" s="111"/>
      <c r="AC408" s="111"/>
    </row>
    <row r="409" spans="1:29" ht="13.5" customHeight="1" x14ac:dyDescent="0.2">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c r="AA409" s="111"/>
      <c r="AB409" s="111"/>
      <c r="AC409" s="111"/>
    </row>
    <row r="410" spans="1:29" ht="13.5" customHeight="1" x14ac:dyDescent="0.2">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c r="AA410" s="111"/>
      <c r="AB410" s="111"/>
      <c r="AC410" s="111"/>
    </row>
    <row r="411" spans="1:29" ht="13.5" customHeight="1" x14ac:dyDescent="0.2">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c r="AA411" s="111"/>
      <c r="AB411" s="111"/>
      <c r="AC411" s="111"/>
    </row>
    <row r="412" spans="1:29" ht="13.5" customHeight="1" x14ac:dyDescent="0.2">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c r="AA412" s="111"/>
      <c r="AB412" s="111"/>
      <c r="AC412" s="111"/>
    </row>
    <row r="413" spans="1:29" ht="13.5" customHeight="1" x14ac:dyDescent="0.2">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c r="AA413" s="111"/>
      <c r="AB413" s="111"/>
      <c r="AC413" s="111"/>
    </row>
    <row r="414" spans="1:29" ht="13.5" customHeight="1" x14ac:dyDescent="0.2">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c r="AA414" s="111"/>
      <c r="AB414" s="111"/>
      <c r="AC414" s="111"/>
    </row>
    <row r="415" spans="1:29" ht="13.5" customHeight="1" x14ac:dyDescent="0.2">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c r="AA415" s="111"/>
      <c r="AB415" s="111"/>
      <c r="AC415" s="111"/>
    </row>
    <row r="416" spans="1:29" ht="13.5" customHeight="1" x14ac:dyDescent="0.2">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c r="AA416" s="111"/>
      <c r="AB416" s="111"/>
      <c r="AC416" s="111"/>
    </row>
    <row r="417" spans="1:29" ht="13.5" customHeight="1" x14ac:dyDescent="0.2">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c r="AA417" s="111"/>
      <c r="AB417" s="111"/>
      <c r="AC417" s="111"/>
    </row>
    <row r="418" spans="1:29" ht="13.5" customHeight="1" x14ac:dyDescent="0.2">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c r="AA418" s="111"/>
      <c r="AB418" s="111"/>
      <c r="AC418" s="111"/>
    </row>
    <row r="419" spans="1:29" ht="13.5" customHeight="1" x14ac:dyDescent="0.2">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c r="AA419" s="111"/>
      <c r="AB419" s="111"/>
      <c r="AC419" s="111"/>
    </row>
    <row r="420" spans="1:29" ht="13.5" customHeight="1" x14ac:dyDescent="0.2">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c r="AA420" s="111"/>
      <c r="AB420" s="111"/>
      <c r="AC420" s="111"/>
    </row>
    <row r="421" spans="1:29" ht="13.5" customHeight="1" x14ac:dyDescent="0.2">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c r="AA421" s="111"/>
      <c r="AB421" s="111"/>
      <c r="AC421" s="111"/>
    </row>
    <row r="422" spans="1:29" ht="13.5" customHeight="1" x14ac:dyDescent="0.2">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c r="AA422" s="111"/>
      <c r="AB422" s="111"/>
      <c r="AC422" s="111"/>
    </row>
    <row r="423" spans="1:29" ht="13.5" customHeight="1" x14ac:dyDescent="0.2">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c r="AA423" s="111"/>
      <c r="AB423" s="111"/>
      <c r="AC423" s="111"/>
    </row>
    <row r="424" spans="1:29" ht="13.5" customHeight="1" x14ac:dyDescent="0.2">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c r="AA424" s="111"/>
      <c r="AB424" s="111"/>
      <c r="AC424" s="111"/>
    </row>
    <row r="425" spans="1:29" ht="13.5" customHeight="1" x14ac:dyDescent="0.2">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c r="AA425" s="111"/>
      <c r="AB425" s="111"/>
      <c r="AC425" s="111"/>
    </row>
    <row r="426" spans="1:29" ht="13.5" customHeight="1" x14ac:dyDescent="0.2">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c r="AA426" s="111"/>
      <c r="AB426" s="111"/>
      <c r="AC426" s="111"/>
    </row>
    <row r="427" spans="1:29" ht="13.5" customHeight="1" x14ac:dyDescent="0.2">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c r="AA427" s="111"/>
      <c r="AB427" s="111"/>
      <c r="AC427" s="111"/>
    </row>
    <row r="428" spans="1:29" ht="13.5" customHeight="1" x14ac:dyDescent="0.2">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c r="AA428" s="111"/>
      <c r="AB428" s="111"/>
      <c r="AC428" s="111"/>
    </row>
    <row r="429" spans="1:29" ht="13.5" customHeight="1" x14ac:dyDescent="0.2">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c r="AA429" s="111"/>
      <c r="AB429" s="111"/>
      <c r="AC429" s="111"/>
    </row>
    <row r="430" spans="1:29" ht="13.5" customHeight="1" x14ac:dyDescent="0.2">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c r="AA430" s="111"/>
      <c r="AB430" s="111"/>
      <c r="AC430" s="111"/>
    </row>
    <row r="431" spans="1:29" ht="13.5" customHeight="1" x14ac:dyDescent="0.2">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c r="AA431" s="111"/>
      <c r="AB431" s="111"/>
      <c r="AC431" s="111"/>
    </row>
    <row r="432" spans="1:29" ht="13.5" customHeight="1" x14ac:dyDescent="0.2">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c r="AA432" s="111"/>
      <c r="AB432" s="111"/>
      <c r="AC432" s="111"/>
    </row>
    <row r="433" spans="1:29" ht="13.5" customHeight="1" x14ac:dyDescent="0.2">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c r="AA433" s="111"/>
      <c r="AB433" s="111"/>
      <c r="AC433" s="111"/>
    </row>
    <row r="434" spans="1:29" ht="13.5" customHeight="1" x14ac:dyDescent="0.2">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c r="AA434" s="111"/>
      <c r="AB434" s="111"/>
      <c r="AC434" s="111"/>
    </row>
    <row r="435" spans="1:29" ht="13.5" customHeight="1" x14ac:dyDescent="0.2">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c r="AB435" s="111"/>
      <c r="AC435" s="111"/>
    </row>
    <row r="436" spans="1:29" ht="13.5" customHeight="1" x14ac:dyDescent="0.2">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c r="AA436" s="111"/>
      <c r="AB436" s="111"/>
      <c r="AC436" s="111"/>
    </row>
    <row r="437" spans="1:29" ht="13.5" customHeight="1" x14ac:dyDescent="0.2">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c r="AA437" s="111"/>
      <c r="AB437" s="111"/>
      <c r="AC437" s="111"/>
    </row>
    <row r="438" spans="1:29" ht="13.5" customHeight="1" x14ac:dyDescent="0.2">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c r="AA438" s="111"/>
      <c r="AB438" s="111"/>
      <c r="AC438" s="111"/>
    </row>
    <row r="439" spans="1:29" ht="13.5" customHeight="1" x14ac:dyDescent="0.2">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c r="AA439" s="111"/>
      <c r="AB439" s="111"/>
      <c r="AC439" s="111"/>
    </row>
    <row r="440" spans="1:29" ht="13.5" customHeight="1" x14ac:dyDescent="0.2">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c r="AA440" s="111"/>
      <c r="AB440" s="111"/>
      <c r="AC440" s="111"/>
    </row>
    <row r="441" spans="1:29" ht="13.5" customHeight="1" x14ac:dyDescent="0.2">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c r="AA441" s="111"/>
      <c r="AB441" s="111"/>
      <c r="AC441" s="111"/>
    </row>
    <row r="442" spans="1:29" ht="13.5" customHeight="1" x14ac:dyDescent="0.2">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c r="AA442" s="111"/>
      <c r="AB442" s="111"/>
      <c r="AC442" s="111"/>
    </row>
    <row r="443" spans="1:29" ht="13.5" customHeight="1" x14ac:dyDescent="0.2">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c r="AA443" s="111"/>
      <c r="AB443" s="111"/>
      <c r="AC443" s="111"/>
    </row>
    <row r="444" spans="1:29" ht="13.5" customHeight="1" x14ac:dyDescent="0.2">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c r="AA444" s="111"/>
      <c r="AB444" s="111"/>
      <c r="AC444" s="111"/>
    </row>
    <row r="445" spans="1:29" ht="13.5" customHeight="1" x14ac:dyDescent="0.2">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c r="AA445" s="111"/>
      <c r="AB445" s="111"/>
      <c r="AC445" s="111"/>
    </row>
    <row r="446" spans="1:29" ht="13.5" customHeight="1" x14ac:dyDescent="0.2">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c r="AA446" s="111"/>
      <c r="AB446" s="111"/>
      <c r="AC446" s="111"/>
    </row>
    <row r="447" spans="1:29" ht="13.5" customHeight="1" x14ac:dyDescent="0.2">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c r="AA447" s="111"/>
      <c r="AB447" s="111"/>
      <c r="AC447" s="111"/>
    </row>
    <row r="448" spans="1:29" ht="13.5" customHeight="1" x14ac:dyDescent="0.2">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c r="AA448" s="111"/>
      <c r="AB448" s="111"/>
      <c r="AC448" s="111"/>
    </row>
    <row r="449" spans="1:29" ht="13.5" customHeight="1" x14ac:dyDescent="0.2">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c r="AA449" s="111"/>
      <c r="AB449" s="111"/>
      <c r="AC449" s="111"/>
    </row>
    <row r="450" spans="1:29" ht="13.5" customHeight="1" x14ac:dyDescent="0.2">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c r="AA450" s="111"/>
      <c r="AB450" s="111"/>
      <c r="AC450" s="111"/>
    </row>
    <row r="451" spans="1:29" ht="13.5" customHeight="1" x14ac:dyDescent="0.2">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c r="AA451" s="111"/>
      <c r="AB451" s="111"/>
      <c r="AC451" s="111"/>
    </row>
    <row r="452" spans="1:29" ht="13.5" customHeight="1" x14ac:dyDescent="0.2">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c r="AA452" s="111"/>
      <c r="AB452" s="111"/>
      <c r="AC452" s="111"/>
    </row>
    <row r="453" spans="1:29" ht="13.5" customHeight="1" x14ac:dyDescent="0.2">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c r="AA453" s="111"/>
      <c r="AB453" s="111"/>
      <c r="AC453" s="111"/>
    </row>
    <row r="454" spans="1:29" ht="13.5" customHeight="1" x14ac:dyDescent="0.2">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c r="AA454" s="111"/>
      <c r="AB454" s="111"/>
      <c r="AC454" s="111"/>
    </row>
    <row r="455" spans="1:29" ht="13.5" customHeight="1" x14ac:dyDescent="0.2">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c r="AA455" s="111"/>
      <c r="AB455" s="111"/>
      <c r="AC455" s="111"/>
    </row>
    <row r="456" spans="1:29" ht="13.5" customHeight="1" x14ac:dyDescent="0.2">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c r="AA456" s="111"/>
      <c r="AB456" s="111"/>
      <c r="AC456" s="111"/>
    </row>
    <row r="457" spans="1:29" ht="13.5" customHeight="1" x14ac:dyDescent="0.2">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c r="AA457" s="111"/>
      <c r="AB457" s="111"/>
      <c r="AC457" s="111"/>
    </row>
    <row r="458" spans="1:29" ht="13.5" customHeight="1" x14ac:dyDescent="0.2">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c r="AA458" s="111"/>
      <c r="AB458" s="111"/>
      <c r="AC458" s="111"/>
    </row>
    <row r="459" spans="1:29" ht="13.5" customHeight="1" x14ac:dyDescent="0.2">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c r="AA459" s="111"/>
      <c r="AB459" s="111"/>
      <c r="AC459" s="111"/>
    </row>
    <row r="460" spans="1:29" ht="13.5" customHeight="1" x14ac:dyDescent="0.2">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c r="AA460" s="111"/>
      <c r="AB460" s="111"/>
      <c r="AC460" s="111"/>
    </row>
    <row r="461" spans="1:29" ht="13.5" customHeight="1" x14ac:dyDescent="0.2">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c r="AA461" s="111"/>
      <c r="AB461" s="111"/>
      <c r="AC461" s="111"/>
    </row>
    <row r="462" spans="1:29" ht="13.5" customHeight="1" x14ac:dyDescent="0.2">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c r="AA462" s="111"/>
      <c r="AB462" s="111"/>
      <c r="AC462" s="111"/>
    </row>
    <row r="463" spans="1:29" ht="13.5" customHeight="1" x14ac:dyDescent="0.2">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c r="AA463" s="111"/>
      <c r="AB463" s="111"/>
      <c r="AC463" s="111"/>
    </row>
    <row r="464" spans="1:29" ht="13.5" customHeight="1" x14ac:dyDescent="0.2">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c r="AA464" s="111"/>
      <c r="AB464" s="111"/>
      <c r="AC464" s="111"/>
    </row>
    <row r="465" spans="1:29" ht="13.5" customHeight="1" x14ac:dyDescent="0.2">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c r="AA465" s="111"/>
      <c r="AB465" s="111"/>
      <c r="AC465" s="111"/>
    </row>
    <row r="466" spans="1:29" ht="13.5" customHeight="1" x14ac:dyDescent="0.2">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c r="AA466" s="111"/>
      <c r="AB466" s="111"/>
      <c r="AC466" s="111"/>
    </row>
    <row r="467" spans="1:29" ht="13.5" customHeight="1" x14ac:dyDescent="0.2">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c r="AA467" s="111"/>
      <c r="AB467" s="111"/>
      <c r="AC467" s="111"/>
    </row>
    <row r="468" spans="1:29" ht="13.5" customHeight="1" x14ac:dyDescent="0.2">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c r="AA468" s="111"/>
      <c r="AB468" s="111"/>
      <c r="AC468" s="111"/>
    </row>
    <row r="469" spans="1:29" ht="13.5" customHeight="1" x14ac:dyDescent="0.2">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c r="AA469" s="111"/>
      <c r="AB469" s="111"/>
      <c r="AC469" s="111"/>
    </row>
    <row r="470" spans="1:29" ht="13.5" customHeight="1" x14ac:dyDescent="0.2">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c r="AA470" s="111"/>
      <c r="AB470" s="111"/>
      <c r="AC470" s="111"/>
    </row>
    <row r="471" spans="1:29" ht="13.5" customHeight="1" x14ac:dyDescent="0.2">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c r="AA471" s="111"/>
      <c r="AB471" s="111"/>
      <c r="AC471" s="111"/>
    </row>
    <row r="472" spans="1:29" ht="13.5" customHeight="1" x14ac:dyDescent="0.2">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c r="AA472" s="111"/>
      <c r="AB472" s="111"/>
      <c r="AC472" s="111"/>
    </row>
    <row r="473" spans="1:29" ht="13.5" customHeight="1" x14ac:dyDescent="0.2">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c r="AA473" s="111"/>
      <c r="AB473" s="111"/>
      <c r="AC473" s="111"/>
    </row>
    <row r="474" spans="1:29" ht="13.5" customHeight="1" x14ac:dyDescent="0.2">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c r="AA474" s="111"/>
      <c r="AB474" s="111"/>
      <c r="AC474" s="111"/>
    </row>
    <row r="475" spans="1:29" ht="13.5" customHeight="1" x14ac:dyDescent="0.2">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c r="AA475" s="111"/>
      <c r="AB475" s="111"/>
      <c r="AC475" s="111"/>
    </row>
    <row r="476" spans="1:29" ht="13.5" customHeight="1" x14ac:dyDescent="0.2">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c r="AA476" s="111"/>
      <c r="AB476" s="111"/>
      <c r="AC476" s="111"/>
    </row>
    <row r="477" spans="1:29" ht="13.5" customHeight="1" x14ac:dyDescent="0.2">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c r="AA477" s="111"/>
      <c r="AB477" s="111"/>
      <c r="AC477" s="111"/>
    </row>
    <row r="478" spans="1:29" ht="13.5" customHeight="1" x14ac:dyDescent="0.2">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c r="AA478" s="111"/>
      <c r="AB478" s="111"/>
      <c r="AC478" s="111"/>
    </row>
    <row r="479" spans="1:29" ht="13.5" customHeight="1" x14ac:dyDescent="0.2">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c r="AA479" s="111"/>
      <c r="AB479" s="111"/>
      <c r="AC479" s="111"/>
    </row>
    <row r="480" spans="1:29" ht="13.5" customHeight="1" x14ac:dyDescent="0.2">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c r="AA480" s="111"/>
      <c r="AB480" s="111"/>
      <c r="AC480" s="111"/>
    </row>
    <row r="481" spans="1:29" ht="13.5" customHeight="1" x14ac:dyDescent="0.2">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c r="AA481" s="111"/>
      <c r="AB481" s="111"/>
      <c r="AC481" s="111"/>
    </row>
    <row r="482" spans="1:29" ht="13.5" customHeight="1" x14ac:dyDescent="0.2">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c r="AA482" s="111"/>
      <c r="AB482" s="111"/>
      <c r="AC482" s="111"/>
    </row>
    <row r="483" spans="1:29" ht="13.5" customHeight="1" x14ac:dyDescent="0.2">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c r="AA483" s="111"/>
      <c r="AB483" s="111"/>
      <c r="AC483" s="111"/>
    </row>
    <row r="484" spans="1:29" ht="13.5" customHeight="1" x14ac:dyDescent="0.2">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c r="AA484" s="111"/>
      <c r="AB484" s="111"/>
      <c r="AC484" s="111"/>
    </row>
    <row r="485" spans="1:29" ht="13.5" customHeight="1" x14ac:dyDescent="0.2">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1"/>
    </row>
    <row r="486" spans="1:29" ht="13.5" customHeight="1" x14ac:dyDescent="0.2">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c r="AA486" s="111"/>
      <c r="AB486" s="111"/>
      <c r="AC486" s="111"/>
    </row>
    <row r="487" spans="1:29" ht="13.5" customHeight="1" x14ac:dyDescent="0.2">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c r="AA487" s="111"/>
      <c r="AB487" s="111"/>
      <c r="AC487" s="111"/>
    </row>
    <row r="488" spans="1:29" ht="13.5" customHeight="1" x14ac:dyDescent="0.2">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c r="AA488" s="111"/>
      <c r="AB488" s="111"/>
      <c r="AC488" s="111"/>
    </row>
    <row r="489" spans="1:29" ht="13.5" customHeight="1" x14ac:dyDescent="0.2">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c r="AA489" s="111"/>
      <c r="AB489" s="111"/>
      <c r="AC489" s="111"/>
    </row>
    <row r="490" spans="1:29" ht="13.5" customHeight="1" x14ac:dyDescent="0.2">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c r="AA490" s="111"/>
      <c r="AB490" s="111"/>
      <c r="AC490" s="111"/>
    </row>
    <row r="491" spans="1:29" ht="13.5" customHeight="1" x14ac:dyDescent="0.2">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c r="AA491" s="111"/>
      <c r="AB491" s="111"/>
      <c r="AC491" s="111"/>
    </row>
    <row r="492" spans="1:29" ht="13.5" customHeight="1" x14ac:dyDescent="0.2">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c r="AA492" s="111"/>
      <c r="AB492" s="111"/>
      <c r="AC492" s="111"/>
    </row>
    <row r="493" spans="1:29" ht="13.5" customHeight="1" x14ac:dyDescent="0.2">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c r="AA493" s="111"/>
      <c r="AB493" s="111"/>
      <c r="AC493" s="111"/>
    </row>
    <row r="494" spans="1:29" ht="13.5" customHeight="1" x14ac:dyDescent="0.2">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c r="AA494" s="111"/>
      <c r="AB494" s="111"/>
      <c r="AC494" s="111"/>
    </row>
    <row r="495" spans="1:29" ht="13.5" customHeight="1" x14ac:dyDescent="0.2">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c r="AA495" s="111"/>
      <c r="AB495" s="111"/>
      <c r="AC495" s="111"/>
    </row>
    <row r="496" spans="1:29" ht="13.5" customHeight="1" x14ac:dyDescent="0.2">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c r="AA496" s="111"/>
      <c r="AB496" s="111"/>
      <c r="AC496" s="111"/>
    </row>
    <row r="497" spans="1:29" ht="13.5" customHeight="1" x14ac:dyDescent="0.2">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c r="AA497" s="111"/>
      <c r="AB497" s="111"/>
      <c r="AC497" s="111"/>
    </row>
    <row r="498" spans="1:29" ht="13.5" customHeight="1" x14ac:dyDescent="0.2">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c r="AA498" s="111"/>
      <c r="AB498" s="111"/>
      <c r="AC498" s="111"/>
    </row>
    <row r="499" spans="1:29" ht="13.5" customHeight="1" x14ac:dyDescent="0.2">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c r="AA499" s="111"/>
      <c r="AB499" s="111"/>
      <c r="AC499" s="111"/>
    </row>
    <row r="500" spans="1:29" ht="13.5" customHeight="1" x14ac:dyDescent="0.2">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c r="AA500" s="111"/>
      <c r="AB500" s="111"/>
      <c r="AC500" s="111"/>
    </row>
    <row r="501" spans="1:29" ht="13.5" customHeight="1" x14ac:dyDescent="0.2">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c r="AA501" s="111"/>
      <c r="AB501" s="111"/>
      <c r="AC501" s="111"/>
    </row>
    <row r="502" spans="1:29" ht="13.5" customHeight="1" x14ac:dyDescent="0.2">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c r="AA502" s="111"/>
      <c r="AB502" s="111"/>
      <c r="AC502" s="111"/>
    </row>
    <row r="503" spans="1:29" ht="13.5" customHeight="1" x14ac:dyDescent="0.2">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c r="AA503" s="111"/>
      <c r="AB503" s="111"/>
      <c r="AC503" s="111"/>
    </row>
    <row r="504" spans="1:29" ht="13.5" customHeight="1" x14ac:dyDescent="0.2">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c r="AA504" s="111"/>
      <c r="AB504" s="111"/>
      <c r="AC504" s="111"/>
    </row>
    <row r="505" spans="1:29" ht="13.5" customHeight="1" x14ac:dyDescent="0.2">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c r="AA505" s="111"/>
      <c r="AB505" s="111"/>
      <c r="AC505" s="111"/>
    </row>
    <row r="506" spans="1:29" ht="13.5" customHeight="1" x14ac:dyDescent="0.2">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c r="AA506" s="111"/>
      <c r="AB506" s="111"/>
      <c r="AC506" s="111"/>
    </row>
    <row r="507" spans="1:29" ht="13.5" customHeight="1" x14ac:dyDescent="0.2">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c r="AA507" s="111"/>
      <c r="AB507" s="111"/>
      <c r="AC507" s="111"/>
    </row>
    <row r="508" spans="1:29" ht="13.5" customHeight="1" x14ac:dyDescent="0.2">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c r="AA508" s="111"/>
      <c r="AB508" s="111"/>
      <c r="AC508" s="111"/>
    </row>
    <row r="509" spans="1:29" ht="13.5" customHeight="1" x14ac:dyDescent="0.2">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c r="AA509" s="111"/>
      <c r="AB509" s="111"/>
      <c r="AC509" s="111"/>
    </row>
    <row r="510" spans="1:29" ht="13.5" customHeight="1" x14ac:dyDescent="0.2">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c r="AA510" s="111"/>
      <c r="AB510" s="111"/>
      <c r="AC510" s="111"/>
    </row>
    <row r="511" spans="1:29" ht="13.5" customHeight="1" x14ac:dyDescent="0.2">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c r="AA511" s="111"/>
      <c r="AB511" s="111"/>
      <c r="AC511" s="111"/>
    </row>
    <row r="512" spans="1:29" ht="13.5" customHeight="1" x14ac:dyDescent="0.2">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c r="AA512" s="111"/>
      <c r="AB512" s="111"/>
      <c r="AC512" s="111"/>
    </row>
    <row r="513" spans="1:29" ht="13.5" customHeight="1" x14ac:dyDescent="0.2">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c r="AA513" s="111"/>
      <c r="AB513" s="111"/>
      <c r="AC513" s="111"/>
    </row>
    <row r="514" spans="1:29" ht="13.5" customHeight="1" x14ac:dyDescent="0.2">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c r="AA514" s="111"/>
      <c r="AB514" s="111"/>
      <c r="AC514" s="111"/>
    </row>
    <row r="515" spans="1:29" ht="13.5" customHeight="1" x14ac:dyDescent="0.2">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c r="AA515" s="111"/>
      <c r="AB515" s="111"/>
      <c r="AC515" s="111"/>
    </row>
    <row r="516" spans="1:29" ht="13.5" customHeight="1" x14ac:dyDescent="0.2">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c r="AA516" s="111"/>
      <c r="AB516" s="111"/>
      <c r="AC516" s="111"/>
    </row>
    <row r="517" spans="1:29" ht="13.5" customHeight="1" x14ac:dyDescent="0.2">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c r="AA517" s="111"/>
      <c r="AB517" s="111"/>
      <c r="AC517" s="111"/>
    </row>
    <row r="518" spans="1:29" ht="13.5" customHeight="1" x14ac:dyDescent="0.2">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c r="AA518" s="111"/>
      <c r="AB518" s="111"/>
      <c r="AC518" s="111"/>
    </row>
    <row r="519" spans="1:29" ht="13.5" customHeight="1" x14ac:dyDescent="0.2">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c r="AA519" s="111"/>
      <c r="AB519" s="111"/>
      <c r="AC519" s="111"/>
    </row>
    <row r="520" spans="1:29" ht="13.5" customHeight="1" x14ac:dyDescent="0.2">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c r="AA520" s="111"/>
      <c r="AB520" s="111"/>
      <c r="AC520" s="111"/>
    </row>
    <row r="521" spans="1:29" ht="13.5" customHeight="1" x14ac:dyDescent="0.2">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c r="AA521" s="111"/>
      <c r="AB521" s="111"/>
      <c r="AC521" s="111"/>
    </row>
    <row r="522" spans="1:29" ht="13.5" customHeight="1" x14ac:dyDescent="0.2">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c r="AA522" s="111"/>
      <c r="AB522" s="111"/>
      <c r="AC522" s="111"/>
    </row>
    <row r="523" spans="1:29" ht="13.5" customHeight="1" x14ac:dyDescent="0.2">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c r="AA523" s="111"/>
      <c r="AB523" s="111"/>
      <c r="AC523" s="111"/>
    </row>
    <row r="524" spans="1:29" ht="13.5" customHeight="1" x14ac:dyDescent="0.2">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c r="AA524" s="111"/>
      <c r="AB524" s="111"/>
      <c r="AC524" s="111"/>
    </row>
    <row r="525" spans="1:29" ht="13.5" customHeight="1" x14ac:dyDescent="0.2">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c r="AA525" s="111"/>
      <c r="AB525" s="111"/>
      <c r="AC525" s="111"/>
    </row>
    <row r="526" spans="1:29" ht="13.5" customHeight="1" x14ac:dyDescent="0.2">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c r="AA526" s="111"/>
      <c r="AB526" s="111"/>
      <c r="AC526" s="111"/>
    </row>
    <row r="527" spans="1:29" ht="13.5" customHeight="1" x14ac:dyDescent="0.2">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c r="AA527" s="111"/>
      <c r="AB527" s="111"/>
      <c r="AC527" s="111"/>
    </row>
    <row r="528" spans="1:29" ht="13.5" customHeight="1" x14ac:dyDescent="0.2">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c r="AA528" s="111"/>
      <c r="AB528" s="111"/>
      <c r="AC528" s="111"/>
    </row>
    <row r="529" spans="1:29" ht="13.5" customHeight="1" x14ac:dyDescent="0.2">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c r="AA529" s="111"/>
      <c r="AB529" s="111"/>
      <c r="AC529" s="111"/>
    </row>
    <row r="530" spans="1:29" ht="13.5" customHeight="1" x14ac:dyDescent="0.2">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c r="AA530" s="111"/>
      <c r="AB530" s="111"/>
      <c r="AC530" s="111"/>
    </row>
    <row r="531" spans="1:29" ht="13.5" customHeight="1" x14ac:dyDescent="0.2">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c r="AA531" s="111"/>
      <c r="AB531" s="111"/>
      <c r="AC531" s="111"/>
    </row>
    <row r="532" spans="1:29" ht="13.5" customHeight="1" x14ac:dyDescent="0.2">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c r="AA532" s="111"/>
      <c r="AB532" s="111"/>
      <c r="AC532" s="111"/>
    </row>
    <row r="533" spans="1:29" ht="13.5" customHeight="1" x14ac:dyDescent="0.2">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c r="AA533" s="111"/>
      <c r="AB533" s="111"/>
      <c r="AC533" s="111"/>
    </row>
    <row r="534" spans="1:29" ht="13.5" customHeight="1" x14ac:dyDescent="0.2">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c r="AA534" s="111"/>
      <c r="AB534" s="111"/>
      <c r="AC534" s="111"/>
    </row>
    <row r="535" spans="1:29" ht="13.5" customHeight="1" x14ac:dyDescent="0.2">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c r="AA535" s="111"/>
      <c r="AB535" s="111"/>
      <c r="AC535" s="111"/>
    </row>
    <row r="536" spans="1:29" ht="13.5" customHeight="1" x14ac:dyDescent="0.2">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c r="AA536" s="111"/>
      <c r="AB536" s="111"/>
      <c r="AC536" s="111"/>
    </row>
    <row r="537" spans="1:29" ht="13.5" customHeight="1" x14ac:dyDescent="0.2">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c r="AA537" s="111"/>
      <c r="AB537" s="111"/>
      <c r="AC537" s="111"/>
    </row>
    <row r="538" spans="1:29" ht="13.5" customHeight="1" x14ac:dyDescent="0.2">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c r="AA538" s="111"/>
      <c r="AB538" s="111"/>
      <c r="AC538" s="111"/>
    </row>
    <row r="539" spans="1:29" ht="13.5" customHeight="1" x14ac:dyDescent="0.2">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c r="AA539" s="111"/>
      <c r="AB539" s="111"/>
      <c r="AC539" s="111"/>
    </row>
    <row r="540" spans="1:29" ht="13.5" customHeight="1" x14ac:dyDescent="0.2">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c r="AA540" s="111"/>
      <c r="AB540" s="111"/>
      <c r="AC540" s="111"/>
    </row>
    <row r="541" spans="1:29" ht="13.5" customHeight="1" x14ac:dyDescent="0.2">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c r="AA541" s="111"/>
      <c r="AB541" s="111"/>
      <c r="AC541" s="111"/>
    </row>
    <row r="542" spans="1:29" ht="13.5" customHeight="1" x14ac:dyDescent="0.2">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c r="AA542" s="111"/>
      <c r="AB542" s="111"/>
      <c r="AC542" s="111"/>
    </row>
    <row r="543" spans="1:29" ht="13.5" customHeight="1" x14ac:dyDescent="0.2">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c r="AA543" s="111"/>
      <c r="AB543" s="111"/>
      <c r="AC543" s="111"/>
    </row>
    <row r="544" spans="1:29" ht="13.5" customHeight="1" x14ac:dyDescent="0.2">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c r="AA544" s="111"/>
      <c r="AB544" s="111"/>
      <c r="AC544" s="111"/>
    </row>
    <row r="545" spans="1:29" ht="13.5" customHeight="1" x14ac:dyDescent="0.2">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c r="AA545" s="111"/>
      <c r="AB545" s="111"/>
      <c r="AC545" s="111"/>
    </row>
    <row r="546" spans="1:29" ht="13.5" customHeight="1" x14ac:dyDescent="0.2">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c r="AA546" s="111"/>
      <c r="AB546" s="111"/>
      <c r="AC546" s="111"/>
    </row>
    <row r="547" spans="1:29" ht="13.5" customHeight="1" x14ac:dyDescent="0.2">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c r="AA547" s="111"/>
      <c r="AB547" s="111"/>
      <c r="AC547" s="111"/>
    </row>
    <row r="548" spans="1:29" ht="13.5" customHeight="1" x14ac:dyDescent="0.2">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c r="AA548" s="111"/>
      <c r="AB548" s="111"/>
      <c r="AC548" s="111"/>
    </row>
    <row r="549" spans="1:29" ht="13.5" customHeight="1" x14ac:dyDescent="0.2">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c r="AA549" s="111"/>
      <c r="AB549" s="111"/>
      <c r="AC549" s="111"/>
    </row>
    <row r="550" spans="1:29" ht="13.5" customHeight="1" x14ac:dyDescent="0.2">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c r="AA550" s="111"/>
      <c r="AB550" s="111"/>
      <c r="AC550" s="111"/>
    </row>
    <row r="551" spans="1:29" ht="13.5" customHeight="1" x14ac:dyDescent="0.2">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c r="AA551" s="111"/>
      <c r="AB551" s="111"/>
      <c r="AC551" s="111"/>
    </row>
    <row r="552" spans="1:29" ht="13.5" customHeight="1" x14ac:dyDescent="0.2">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1"/>
    </row>
    <row r="553" spans="1:29" ht="13.5" customHeight="1" x14ac:dyDescent="0.2">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c r="AA553" s="111"/>
      <c r="AB553" s="111"/>
      <c r="AC553" s="111"/>
    </row>
    <row r="554" spans="1:29" ht="13.5" customHeight="1" x14ac:dyDescent="0.2">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c r="AA554" s="111"/>
      <c r="AB554" s="111"/>
      <c r="AC554" s="111"/>
    </row>
    <row r="555" spans="1:29" ht="13.5" customHeight="1" x14ac:dyDescent="0.2">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c r="AA555" s="111"/>
      <c r="AB555" s="111"/>
      <c r="AC555" s="111"/>
    </row>
    <row r="556" spans="1:29" ht="13.5" customHeight="1" x14ac:dyDescent="0.2">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c r="AA556" s="111"/>
      <c r="AB556" s="111"/>
      <c r="AC556" s="111"/>
    </row>
    <row r="557" spans="1:29" ht="13.5" customHeight="1" x14ac:dyDescent="0.2">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1"/>
    </row>
    <row r="558" spans="1:29" ht="13.5" customHeight="1" x14ac:dyDescent="0.2">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c r="AA558" s="111"/>
      <c r="AB558" s="111"/>
      <c r="AC558" s="111"/>
    </row>
    <row r="559" spans="1:29" ht="13.5" customHeight="1" x14ac:dyDescent="0.2">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c r="AA559" s="111"/>
      <c r="AB559" s="111"/>
      <c r="AC559" s="111"/>
    </row>
    <row r="560" spans="1:29" ht="13.5" customHeight="1" x14ac:dyDescent="0.2">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c r="AA560" s="111"/>
      <c r="AB560" s="111"/>
      <c r="AC560" s="111"/>
    </row>
    <row r="561" spans="1:29" ht="13.5" customHeight="1" x14ac:dyDescent="0.2">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c r="AA561" s="111"/>
      <c r="AB561" s="111"/>
      <c r="AC561" s="111"/>
    </row>
    <row r="562" spans="1:29" ht="13.5" customHeight="1" x14ac:dyDescent="0.2">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c r="AA562" s="111"/>
      <c r="AB562" s="111"/>
      <c r="AC562" s="111"/>
    </row>
    <row r="563" spans="1:29" ht="13.5" customHeight="1" x14ac:dyDescent="0.2">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c r="AA563" s="111"/>
      <c r="AB563" s="111"/>
      <c r="AC563" s="111"/>
    </row>
    <row r="564" spans="1:29" ht="13.5" customHeight="1" x14ac:dyDescent="0.2">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c r="AA564" s="111"/>
      <c r="AB564" s="111"/>
      <c r="AC564" s="111"/>
    </row>
    <row r="565" spans="1:29" ht="13.5" customHeight="1" x14ac:dyDescent="0.2">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c r="AA565" s="111"/>
      <c r="AB565" s="111"/>
      <c r="AC565" s="111"/>
    </row>
    <row r="566" spans="1:29" ht="13.5" customHeight="1" x14ac:dyDescent="0.2">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c r="AA566" s="111"/>
      <c r="AB566" s="111"/>
      <c r="AC566" s="111"/>
    </row>
    <row r="567" spans="1:29" ht="13.5" customHeight="1" x14ac:dyDescent="0.2">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c r="AA567" s="111"/>
      <c r="AB567" s="111"/>
      <c r="AC567" s="111"/>
    </row>
    <row r="568" spans="1:29" ht="13.5" customHeight="1" x14ac:dyDescent="0.2">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c r="AA568" s="111"/>
      <c r="AB568" s="111"/>
      <c r="AC568" s="111"/>
    </row>
    <row r="569" spans="1:29" ht="13.5" customHeight="1" x14ac:dyDescent="0.2">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c r="AA569" s="111"/>
      <c r="AB569" s="111"/>
      <c r="AC569" s="111"/>
    </row>
    <row r="570" spans="1:29" ht="13.5" customHeight="1" x14ac:dyDescent="0.2">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c r="AA570" s="111"/>
      <c r="AB570" s="111"/>
      <c r="AC570" s="111"/>
    </row>
    <row r="571" spans="1:29" ht="13.5" customHeight="1" x14ac:dyDescent="0.2">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c r="AA571" s="111"/>
      <c r="AB571" s="111"/>
      <c r="AC571" s="111"/>
    </row>
    <row r="572" spans="1:29" ht="13.5" customHeight="1" x14ac:dyDescent="0.2">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c r="AA572" s="111"/>
      <c r="AB572" s="111"/>
      <c r="AC572" s="111"/>
    </row>
    <row r="573" spans="1:29" ht="13.5" customHeight="1" x14ac:dyDescent="0.2">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c r="AA573" s="111"/>
      <c r="AB573" s="111"/>
      <c r="AC573" s="111"/>
    </row>
    <row r="574" spans="1:29" ht="13.5" customHeight="1" x14ac:dyDescent="0.2">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c r="AA574" s="111"/>
      <c r="AB574" s="111"/>
      <c r="AC574" s="111"/>
    </row>
    <row r="575" spans="1:29" ht="13.5" customHeight="1" x14ac:dyDescent="0.2">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c r="AA575" s="111"/>
      <c r="AB575" s="111"/>
      <c r="AC575" s="111"/>
    </row>
    <row r="576" spans="1:29" ht="13.5" customHeight="1" x14ac:dyDescent="0.2">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c r="AA576" s="111"/>
      <c r="AB576" s="111"/>
      <c r="AC576" s="111"/>
    </row>
    <row r="577" spans="1:29" ht="13.5" customHeight="1" x14ac:dyDescent="0.2">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c r="AA577" s="111"/>
      <c r="AB577" s="111"/>
      <c r="AC577" s="111"/>
    </row>
    <row r="578" spans="1:29" ht="13.5" customHeight="1" x14ac:dyDescent="0.2">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c r="AA578" s="111"/>
      <c r="AB578" s="111"/>
      <c r="AC578" s="111"/>
    </row>
    <row r="579" spans="1:29" ht="13.5" customHeight="1" x14ac:dyDescent="0.2">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c r="AA579" s="111"/>
      <c r="AB579" s="111"/>
      <c r="AC579" s="111"/>
    </row>
    <row r="580" spans="1:29" ht="13.5" customHeight="1" x14ac:dyDescent="0.2">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c r="AA580" s="111"/>
      <c r="AB580" s="111"/>
      <c r="AC580" s="111"/>
    </row>
    <row r="581" spans="1:29" ht="13.5" customHeight="1" x14ac:dyDescent="0.2">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c r="AA581" s="111"/>
      <c r="AB581" s="111"/>
      <c r="AC581" s="111"/>
    </row>
    <row r="582" spans="1:29" ht="13.5" customHeight="1" x14ac:dyDescent="0.2">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c r="AA582" s="111"/>
      <c r="AB582" s="111"/>
      <c r="AC582" s="111"/>
    </row>
    <row r="583" spans="1:29" ht="13.5" customHeight="1" x14ac:dyDescent="0.2">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c r="AA583" s="111"/>
      <c r="AB583" s="111"/>
      <c r="AC583" s="111"/>
    </row>
    <row r="584" spans="1:29" ht="13.5" customHeight="1" x14ac:dyDescent="0.2">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c r="AA584" s="111"/>
      <c r="AB584" s="111"/>
      <c r="AC584" s="111"/>
    </row>
    <row r="585" spans="1:29" ht="13.5" customHeight="1" x14ac:dyDescent="0.2">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c r="AA585" s="111"/>
      <c r="AB585" s="111"/>
      <c r="AC585" s="111"/>
    </row>
    <row r="586" spans="1:29" ht="13.5" customHeight="1" x14ac:dyDescent="0.2">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c r="AA586" s="111"/>
      <c r="AB586" s="111"/>
      <c r="AC586" s="111"/>
    </row>
    <row r="587" spans="1:29" ht="13.5" customHeight="1" x14ac:dyDescent="0.2">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c r="AA587" s="111"/>
      <c r="AB587" s="111"/>
      <c r="AC587" s="111"/>
    </row>
    <row r="588" spans="1:29" ht="13.5" customHeight="1" x14ac:dyDescent="0.2">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c r="AA588" s="111"/>
      <c r="AB588" s="111"/>
      <c r="AC588" s="111"/>
    </row>
    <row r="589" spans="1:29" ht="13.5" customHeight="1" x14ac:dyDescent="0.2">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c r="AA589" s="111"/>
      <c r="AB589" s="111"/>
      <c r="AC589" s="111"/>
    </row>
    <row r="590" spans="1:29" ht="13.5" customHeight="1" x14ac:dyDescent="0.2">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c r="AA590" s="111"/>
      <c r="AB590" s="111"/>
      <c r="AC590" s="111"/>
    </row>
    <row r="591" spans="1:29" ht="13.5" customHeight="1" x14ac:dyDescent="0.2">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c r="AA591" s="111"/>
      <c r="AB591" s="111"/>
      <c r="AC591" s="111"/>
    </row>
    <row r="592" spans="1:29" ht="13.5" customHeight="1" x14ac:dyDescent="0.2">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c r="AA592" s="111"/>
      <c r="AB592" s="111"/>
      <c r="AC592" s="111"/>
    </row>
    <row r="593" spans="1:29" ht="13.5" customHeight="1" x14ac:dyDescent="0.2">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c r="AA593" s="111"/>
      <c r="AB593" s="111"/>
      <c r="AC593" s="111"/>
    </row>
    <row r="594" spans="1:29" ht="13.5" customHeight="1" x14ac:dyDescent="0.2">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c r="AA594" s="111"/>
      <c r="AB594" s="111"/>
      <c r="AC594" s="111"/>
    </row>
    <row r="595" spans="1:29" ht="13.5" customHeight="1" x14ac:dyDescent="0.2">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c r="AA595" s="111"/>
      <c r="AB595" s="111"/>
      <c r="AC595" s="111"/>
    </row>
    <row r="596" spans="1:29" ht="13.5" customHeight="1" x14ac:dyDescent="0.2">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c r="AA596" s="111"/>
      <c r="AB596" s="111"/>
      <c r="AC596" s="111"/>
    </row>
    <row r="597" spans="1:29" ht="13.5" customHeight="1" x14ac:dyDescent="0.2">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c r="AA597" s="111"/>
      <c r="AB597" s="111"/>
      <c r="AC597" s="111"/>
    </row>
    <row r="598" spans="1:29" ht="13.5" customHeight="1" x14ac:dyDescent="0.2">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c r="AA598" s="111"/>
      <c r="AB598" s="111"/>
      <c r="AC598" s="111"/>
    </row>
    <row r="599" spans="1:29" ht="13.5" customHeight="1" x14ac:dyDescent="0.2">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c r="AA599" s="111"/>
      <c r="AB599" s="111"/>
      <c r="AC599" s="111"/>
    </row>
    <row r="600" spans="1:29" ht="13.5" customHeight="1" x14ac:dyDescent="0.2">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c r="AA600" s="111"/>
      <c r="AB600" s="111"/>
      <c r="AC600" s="111"/>
    </row>
    <row r="601" spans="1:29" ht="13.5" customHeight="1" x14ac:dyDescent="0.2">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c r="AA601" s="111"/>
      <c r="AB601" s="111"/>
      <c r="AC601" s="111"/>
    </row>
    <row r="602" spans="1:29" ht="13.5" customHeight="1" x14ac:dyDescent="0.2">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c r="AA602" s="111"/>
      <c r="AB602" s="111"/>
      <c r="AC602" s="111"/>
    </row>
    <row r="603" spans="1:29" ht="13.5" customHeight="1" x14ac:dyDescent="0.2">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c r="AA603" s="111"/>
      <c r="AB603" s="111"/>
      <c r="AC603" s="111"/>
    </row>
    <row r="604" spans="1:29" ht="13.5" customHeight="1" x14ac:dyDescent="0.2">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c r="AA604" s="111"/>
      <c r="AB604" s="111"/>
      <c r="AC604" s="111"/>
    </row>
    <row r="605" spans="1:29" ht="13.5" customHeight="1" x14ac:dyDescent="0.2">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c r="AA605" s="111"/>
      <c r="AB605" s="111"/>
      <c r="AC605" s="111"/>
    </row>
    <row r="606" spans="1:29" ht="13.5" customHeight="1" x14ac:dyDescent="0.2">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c r="AA606" s="111"/>
      <c r="AB606" s="111"/>
      <c r="AC606" s="111"/>
    </row>
    <row r="607" spans="1:29" ht="13.5" customHeight="1" x14ac:dyDescent="0.2">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c r="AA607" s="111"/>
      <c r="AB607" s="111"/>
      <c r="AC607" s="111"/>
    </row>
    <row r="608" spans="1:29" ht="13.5" customHeight="1" x14ac:dyDescent="0.2">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c r="AA608" s="111"/>
      <c r="AB608" s="111"/>
      <c r="AC608" s="111"/>
    </row>
    <row r="609" spans="1:29" ht="13.5" customHeight="1" x14ac:dyDescent="0.2">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c r="AA609" s="111"/>
      <c r="AB609" s="111"/>
      <c r="AC609" s="111"/>
    </row>
    <row r="610" spans="1:29" ht="13.5" customHeight="1" x14ac:dyDescent="0.2">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c r="AA610" s="111"/>
      <c r="AB610" s="111"/>
      <c r="AC610" s="111"/>
    </row>
    <row r="611" spans="1:29" ht="13.5" customHeight="1" x14ac:dyDescent="0.2">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c r="AA611" s="111"/>
      <c r="AB611" s="111"/>
      <c r="AC611" s="111"/>
    </row>
    <row r="612" spans="1:29" ht="13.5" customHeight="1" x14ac:dyDescent="0.2">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c r="AA612" s="111"/>
      <c r="AB612" s="111"/>
      <c r="AC612" s="111"/>
    </row>
    <row r="613" spans="1:29" ht="13.5" customHeight="1" x14ac:dyDescent="0.2">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c r="AA613" s="111"/>
      <c r="AB613" s="111"/>
      <c r="AC613" s="111"/>
    </row>
    <row r="614" spans="1:29" ht="13.5" customHeight="1" x14ac:dyDescent="0.2">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c r="AA614" s="111"/>
      <c r="AB614" s="111"/>
      <c r="AC614" s="111"/>
    </row>
    <row r="615" spans="1:29" ht="13.5" customHeight="1" x14ac:dyDescent="0.2">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c r="AA615" s="111"/>
      <c r="AB615" s="111"/>
      <c r="AC615" s="111"/>
    </row>
    <row r="616" spans="1:29" ht="13.5" customHeight="1" x14ac:dyDescent="0.2">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c r="AA616" s="111"/>
      <c r="AB616" s="111"/>
      <c r="AC616" s="111"/>
    </row>
    <row r="617" spans="1:29" ht="13.5" customHeight="1" x14ac:dyDescent="0.2">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c r="AA617" s="111"/>
      <c r="AB617" s="111"/>
      <c r="AC617" s="111"/>
    </row>
    <row r="618" spans="1:29" ht="13.5" customHeight="1" x14ac:dyDescent="0.2">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c r="AA618" s="111"/>
      <c r="AB618" s="111"/>
      <c r="AC618" s="111"/>
    </row>
    <row r="619" spans="1:29" ht="13.5" customHeight="1" x14ac:dyDescent="0.2">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c r="AA619" s="111"/>
      <c r="AB619" s="111"/>
      <c r="AC619" s="111"/>
    </row>
    <row r="620" spans="1:29" ht="13.5" customHeight="1" x14ac:dyDescent="0.2">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c r="AA620" s="111"/>
      <c r="AB620" s="111"/>
      <c r="AC620" s="111"/>
    </row>
    <row r="621" spans="1:29" ht="13.5" customHeight="1" x14ac:dyDescent="0.2">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c r="AA621" s="111"/>
      <c r="AB621" s="111"/>
      <c r="AC621" s="111"/>
    </row>
    <row r="622" spans="1:29" ht="13.5" customHeight="1" x14ac:dyDescent="0.2">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c r="AA622" s="111"/>
      <c r="AB622" s="111"/>
      <c r="AC622" s="111"/>
    </row>
    <row r="623" spans="1:29" ht="13.5" customHeight="1" x14ac:dyDescent="0.2">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c r="AA623" s="111"/>
      <c r="AB623" s="111"/>
      <c r="AC623" s="111"/>
    </row>
    <row r="624" spans="1:29" ht="13.5" customHeight="1" x14ac:dyDescent="0.2">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c r="AA624" s="111"/>
      <c r="AB624" s="111"/>
      <c r="AC624" s="111"/>
    </row>
    <row r="625" spans="1:29" ht="13.5" customHeight="1" x14ac:dyDescent="0.2">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c r="AA625" s="111"/>
      <c r="AB625" s="111"/>
      <c r="AC625" s="111"/>
    </row>
    <row r="626" spans="1:29" ht="13.5" customHeight="1" x14ac:dyDescent="0.2">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c r="AA626" s="111"/>
      <c r="AB626" s="111"/>
      <c r="AC626" s="111"/>
    </row>
    <row r="627" spans="1:29" ht="13.5" customHeight="1" x14ac:dyDescent="0.2">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c r="AA627" s="111"/>
      <c r="AB627" s="111"/>
      <c r="AC627" s="111"/>
    </row>
    <row r="628" spans="1:29" ht="13.5" customHeight="1" x14ac:dyDescent="0.2">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c r="AA628" s="111"/>
      <c r="AB628" s="111"/>
      <c r="AC628" s="111"/>
    </row>
    <row r="629" spans="1:29" ht="13.5" customHeight="1" x14ac:dyDescent="0.2">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c r="AA629" s="111"/>
      <c r="AB629" s="111"/>
      <c r="AC629" s="111"/>
    </row>
    <row r="630" spans="1:29" ht="13.5" customHeight="1" x14ac:dyDescent="0.2">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c r="AA630" s="111"/>
      <c r="AB630" s="111"/>
      <c r="AC630" s="111"/>
    </row>
    <row r="631" spans="1:29" ht="13.5" customHeight="1" x14ac:dyDescent="0.2">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c r="AA631" s="111"/>
      <c r="AB631" s="111"/>
      <c r="AC631" s="111"/>
    </row>
    <row r="632" spans="1:29" ht="13.5" customHeight="1" x14ac:dyDescent="0.2">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c r="AA632" s="111"/>
      <c r="AB632" s="111"/>
      <c r="AC632" s="111"/>
    </row>
    <row r="633" spans="1:29" ht="13.5" customHeight="1" x14ac:dyDescent="0.2">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c r="AA633" s="111"/>
      <c r="AB633" s="111"/>
      <c r="AC633" s="111"/>
    </row>
    <row r="634" spans="1:29" ht="13.5" customHeight="1" x14ac:dyDescent="0.2">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c r="AA634" s="111"/>
      <c r="AB634" s="111"/>
      <c r="AC634" s="111"/>
    </row>
    <row r="635" spans="1:29" ht="13.5" customHeight="1" x14ac:dyDescent="0.2">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c r="AA635" s="111"/>
      <c r="AB635" s="111"/>
      <c r="AC635" s="111"/>
    </row>
    <row r="636" spans="1:29" ht="13.5" customHeight="1" x14ac:dyDescent="0.2">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c r="AA636" s="111"/>
      <c r="AB636" s="111"/>
      <c r="AC636" s="111"/>
    </row>
    <row r="637" spans="1:29" ht="13.5" customHeight="1" x14ac:dyDescent="0.2">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c r="AA637" s="111"/>
      <c r="AB637" s="111"/>
      <c r="AC637" s="111"/>
    </row>
    <row r="638" spans="1:29" ht="13.5" customHeight="1" x14ac:dyDescent="0.2">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c r="AA638" s="111"/>
      <c r="AB638" s="111"/>
      <c r="AC638" s="111"/>
    </row>
    <row r="639" spans="1:29" ht="13.5" customHeight="1" x14ac:dyDescent="0.2">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c r="AA639" s="111"/>
      <c r="AB639" s="111"/>
      <c r="AC639" s="111"/>
    </row>
    <row r="640" spans="1:29" ht="13.5" customHeight="1" x14ac:dyDescent="0.2">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c r="AA640" s="111"/>
      <c r="AB640" s="111"/>
      <c r="AC640" s="111"/>
    </row>
    <row r="641" spans="1:29" ht="13.5" customHeight="1" x14ac:dyDescent="0.2">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c r="AA641" s="111"/>
      <c r="AB641" s="111"/>
      <c r="AC641" s="111"/>
    </row>
    <row r="642" spans="1:29" ht="13.5" customHeight="1" x14ac:dyDescent="0.2">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c r="AA642" s="111"/>
      <c r="AB642" s="111"/>
      <c r="AC642" s="111"/>
    </row>
    <row r="643" spans="1:29" ht="13.5" customHeight="1" x14ac:dyDescent="0.2">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c r="AA643" s="111"/>
      <c r="AB643" s="111"/>
      <c r="AC643" s="111"/>
    </row>
    <row r="644" spans="1:29" ht="13.5" customHeight="1" x14ac:dyDescent="0.2">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c r="AA644" s="111"/>
      <c r="AB644" s="111"/>
      <c r="AC644" s="111"/>
    </row>
    <row r="645" spans="1:29" ht="13.5" customHeight="1" x14ac:dyDescent="0.2">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c r="AA645" s="111"/>
      <c r="AB645" s="111"/>
      <c r="AC645" s="111"/>
    </row>
    <row r="646" spans="1:29" ht="13.5" customHeight="1" x14ac:dyDescent="0.2">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c r="AA646" s="111"/>
      <c r="AB646" s="111"/>
      <c r="AC646" s="111"/>
    </row>
    <row r="647" spans="1:29" ht="13.5" customHeight="1" x14ac:dyDescent="0.2">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c r="AA647" s="111"/>
      <c r="AB647" s="111"/>
      <c r="AC647" s="111"/>
    </row>
    <row r="648" spans="1:29" ht="13.5" customHeight="1" x14ac:dyDescent="0.2">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c r="AA648" s="111"/>
      <c r="AB648" s="111"/>
      <c r="AC648" s="111"/>
    </row>
    <row r="649" spans="1:29" ht="13.5" customHeight="1" x14ac:dyDescent="0.2">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c r="AA649" s="111"/>
      <c r="AB649" s="111"/>
      <c r="AC649" s="111"/>
    </row>
    <row r="650" spans="1:29" ht="13.5" customHeight="1" x14ac:dyDescent="0.2">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c r="AA650" s="111"/>
      <c r="AB650" s="111"/>
      <c r="AC650" s="111"/>
    </row>
    <row r="651" spans="1:29" ht="13.5" customHeight="1" x14ac:dyDescent="0.2">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c r="AA651" s="111"/>
      <c r="AB651" s="111"/>
      <c r="AC651" s="111"/>
    </row>
    <row r="652" spans="1:29" ht="13.5" customHeight="1" x14ac:dyDescent="0.2">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c r="AA652" s="111"/>
      <c r="AB652" s="111"/>
      <c r="AC652" s="111"/>
    </row>
    <row r="653" spans="1:29" ht="13.5" customHeight="1" x14ac:dyDescent="0.2">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c r="AA653" s="111"/>
      <c r="AB653" s="111"/>
      <c r="AC653" s="111"/>
    </row>
    <row r="654" spans="1:29" ht="13.5" customHeight="1" x14ac:dyDescent="0.2">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c r="AA654" s="111"/>
      <c r="AB654" s="111"/>
      <c r="AC654" s="111"/>
    </row>
    <row r="655" spans="1:29" ht="13.5" customHeight="1" x14ac:dyDescent="0.2">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c r="AA655" s="111"/>
      <c r="AB655" s="111"/>
      <c r="AC655" s="111"/>
    </row>
    <row r="656" spans="1:29" ht="13.5" customHeight="1" x14ac:dyDescent="0.2">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c r="AA656" s="111"/>
      <c r="AB656" s="111"/>
      <c r="AC656" s="111"/>
    </row>
    <row r="657" spans="1:29" ht="13.5" customHeight="1" x14ac:dyDescent="0.2">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c r="AA657" s="111"/>
      <c r="AB657" s="111"/>
      <c r="AC657" s="111"/>
    </row>
    <row r="658" spans="1:29" ht="13.5" customHeight="1" x14ac:dyDescent="0.2">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c r="AA658" s="111"/>
      <c r="AB658" s="111"/>
      <c r="AC658" s="111"/>
    </row>
    <row r="659" spans="1:29" ht="13.5" customHeight="1" x14ac:dyDescent="0.2">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c r="AA659" s="111"/>
      <c r="AB659" s="111"/>
      <c r="AC659" s="111"/>
    </row>
    <row r="660" spans="1:29" ht="13.5" customHeight="1" x14ac:dyDescent="0.2">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c r="AA660" s="111"/>
      <c r="AB660" s="111"/>
      <c r="AC660" s="111"/>
    </row>
    <row r="661" spans="1:29" ht="13.5" customHeight="1" x14ac:dyDescent="0.2">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c r="AA661" s="111"/>
      <c r="AB661" s="111"/>
      <c r="AC661" s="111"/>
    </row>
    <row r="662" spans="1:29" ht="13.5" customHeight="1" x14ac:dyDescent="0.2">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c r="AA662" s="111"/>
      <c r="AB662" s="111"/>
      <c r="AC662" s="111"/>
    </row>
    <row r="663" spans="1:29" ht="13.5" customHeight="1" x14ac:dyDescent="0.2">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c r="AA663" s="111"/>
      <c r="AB663" s="111"/>
      <c r="AC663" s="111"/>
    </row>
    <row r="664" spans="1:29" ht="13.5" customHeight="1" x14ac:dyDescent="0.2">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c r="AA664" s="111"/>
      <c r="AB664" s="111"/>
      <c r="AC664" s="111"/>
    </row>
    <row r="665" spans="1:29" ht="13.5" customHeight="1" x14ac:dyDescent="0.2">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c r="AA665" s="111"/>
      <c r="AB665" s="111"/>
      <c r="AC665" s="111"/>
    </row>
    <row r="666" spans="1:29" ht="13.5" customHeight="1" x14ac:dyDescent="0.2">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c r="AA666" s="111"/>
      <c r="AB666" s="111"/>
      <c r="AC666" s="111"/>
    </row>
    <row r="667" spans="1:29" ht="13.5" customHeight="1" x14ac:dyDescent="0.2">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c r="AA667" s="111"/>
      <c r="AB667" s="111"/>
      <c r="AC667" s="111"/>
    </row>
    <row r="668" spans="1:29" ht="13.5" customHeight="1" x14ac:dyDescent="0.2">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c r="AA668" s="111"/>
      <c r="AB668" s="111"/>
      <c r="AC668" s="111"/>
    </row>
    <row r="669" spans="1:29" ht="13.5" customHeight="1" x14ac:dyDescent="0.2">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c r="AA669" s="111"/>
      <c r="AB669" s="111"/>
      <c r="AC669" s="111"/>
    </row>
    <row r="670" spans="1:29" ht="13.5" customHeight="1" x14ac:dyDescent="0.2">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c r="AA670" s="111"/>
      <c r="AB670" s="111"/>
      <c r="AC670" s="111"/>
    </row>
    <row r="671" spans="1:29" ht="13.5" customHeight="1" x14ac:dyDescent="0.2">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c r="AA671" s="111"/>
      <c r="AB671" s="111"/>
      <c r="AC671" s="111"/>
    </row>
    <row r="672" spans="1:29" ht="13.5" customHeight="1" x14ac:dyDescent="0.2">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c r="AA672" s="111"/>
      <c r="AB672" s="111"/>
      <c r="AC672" s="111"/>
    </row>
    <row r="673" spans="1:29" ht="13.5" customHeight="1" x14ac:dyDescent="0.2">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c r="AA673" s="111"/>
      <c r="AB673" s="111"/>
      <c r="AC673" s="111"/>
    </row>
    <row r="674" spans="1:29" ht="13.5" customHeight="1" x14ac:dyDescent="0.2">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c r="AA674" s="111"/>
      <c r="AB674" s="111"/>
      <c r="AC674" s="111"/>
    </row>
    <row r="675" spans="1:29" ht="13.5" customHeight="1" x14ac:dyDescent="0.2">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c r="AA675" s="111"/>
      <c r="AB675" s="111"/>
      <c r="AC675" s="111"/>
    </row>
    <row r="676" spans="1:29" ht="13.5" customHeight="1" x14ac:dyDescent="0.2">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c r="AA676" s="111"/>
      <c r="AB676" s="111"/>
      <c r="AC676" s="111"/>
    </row>
    <row r="677" spans="1:29" ht="13.5" customHeight="1" x14ac:dyDescent="0.2">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c r="AA677" s="111"/>
      <c r="AB677" s="111"/>
      <c r="AC677" s="111"/>
    </row>
    <row r="678" spans="1:29" ht="13.5" customHeight="1" x14ac:dyDescent="0.2">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c r="AA678" s="111"/>
      <c r="AB678" s="111"/>
      <c r="AC678" s="111"/>
    </row>
    <row r="679" spans="1:29" ht="13.5" customHeight="1" x14ac:dyDescent="0.2">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c r="AA679" s="111"/>
      <c r="AB679" s="111"/>
      <c r="AC679" s="111"/>
    </row>
    <row r="680" spans="1:29" ht="13.5" customHeight="1" x14ac:dyDescent="0.2">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c r="AA680" s="111"/>
      <c r="AB680" s="111"/>
      <c r="AC680" s="111"/>
    </row>
    <row r="681" spans="1:29" ht="13.5" customHeight="1" x14ac:dyDescent="0.2">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c r="AA681" s="111"/>
      <c r="AB681" s="111"/>
      <c r="AC681" s="111"/>
    </row>
    <row r="682" spans="1:29" ht="13.5" customHeight="1" x14ac:dyDescent="0.2">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c r="AA682" s="111"/>
      <c r="AB682" s="111"/>
      <c r="AC682" s="111"/>
    </row>
    <row r="683" spans="1:29" ht="13.5" customHeight="1" x14ac:dyDescent="0.2">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c r="AA683" s="111"/>
      <c r="AB683" s="111"/>
      <c r="AC683" s="111"/>
    </row>
    <row r="684" spans="1:29" ht="13.5" customHeight="1" x14ac:dyDescent="0.2">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c r="AA684" s="111"/>
      <c r="AB684" s="111"/>
      <c r="AC684" s="111"/>
    </row>
    <row r="685" spans="1:29" ht="13.5" customHeight="1" x14ac:dyDescent="0.2">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c r="AA685" s="111"/>
      <c r="AB685" s="111"/>
      <c r="AC685" s="111"/>
    </row>
    <row r="686" spans="1:29" ht="13.5" customHeight="1" x14ac:dyDescent="0.2">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c r="AA686" s="111"/>
      <c r="AB686" s="111"/>
      <c r="AC686" s="111"/>
    </row>
    <row r="687" spans="1:29" ht="13.5" customHeight="1" x14ac:dyDescent="0.2">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c r="AA687" s="111"/>
      <c r="AB687" s="111"/>
      <c r="AC687" s="111"/>
    </row>
    <row r="688" spans="1:29" ht="13.5" customHeight="1" x14ac:dyDescent="0.2">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c r="AA688" s="111"/>
      <c r="AB688" s="111"/>
      <c r="AC688" s="111"/>
    </row>
    <row r="689" spans="1:29" ht="13.5" customHeight="1" x14ac:dyDescent="0.2">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c r="AA689" s="111"/>
      <c r="AB689" s="111"/>
      <c r="AC689" s="111"/>
    </row>
    <row r="690" spans="1:29" ht="13.5" customHeight="1" x14ac:dyDescent="0.2">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c r="AA690" s="111"/>
      <c r="AB690" s="111"/>
      <c r="AC690" s="111"/>
    </row>
    <row r="691" spans="1:29" ht="13.5" customHeight="1" x14ac:dyDescent="0.2">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c r="AA691" s="111"/>
      <c r="AB691" s="111"/>
      <c r="AC691" s="111"/>
    </row>
    <row r="692" spans="1:29" ht="13.5" customHeight="1" x14ac:dyDescent="0.2">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c r="AA692" s="111"/>
      <c r="AB692" s="111"/>
      <c r="AC692" s="111"/>
    </row>
    <row r="693" spans="1:29" ht="13.5" customHeight="1" x14ac:dyDescent="0.2">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c r="AA693" s="111"/>
      <c r="AB693" s="111"/>
      <c r="AC693" s="111"/>
    </row>
    <row r="694" spans="1:29" ht="13.5" customHeight="1" x14ac:dyDescent="0.2">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c r="AA694" s="111"/>
      <c r="AB694" s="111"/>
      <c r="AC694" s="111"/>
    </row>
    <row r="695" spans="1:29" ht="13.5" customHeight="1" x14ac:dyDescent="0.2">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c r="AA695" s="111"/>
      <c r="AB695" s="111"/>
      <c r="AC695" s="111"/>
    </row>
    <row r="696" spans="1:29" ht="13.5" customHeight="1" x14ac:dyDescent="0.2">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c r="AA696" s="111"/>
      <c r="AB696" s="111"/>
      <c r="AC696" s="111"/>
    </row>
    <row r="697" spans="1:29" ht="13.5" customHeight="1" x14ac:dyDescent="0.2">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c r="AA697" s="111"/>
      <c r="AB697" s="111"/>
      <c r="AC697" s="111"/>
    </row>
    <row r="698" spans="1:29" ht="13.5" customHeight="1" x14ac:dyDescent="0.2">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c r="AA698" s="111"/>
      <c r="AB698" s="111"/>
      <c r="AC698" s="111"/>
    </row>
    <row r="699" spans="1:29" ht="13.5" customHeight="1" x14ac:dyDescent="0.2">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c r="AA699" s="111"/>
      <c r="AB699" s="111"/>
      <c r="AC699" s="111"/>
    </row>
    <row r="700" spans="1:29" ht="13.5" customHeight="1" x14ac:dyDescent="0.2">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c r="AA700" s="111"/>
      <c r="AB700" s="111"/>
      <c r="AC700" s="111"/>
    </row>
    <row r="701" spans="1:29" ht="13.5" customHeight="1" x14ac:dyDescent="0.2">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c r="AA701" s="111"/>
      <c r="AB701" s="111"/>
      <c r="AC701" s="111"/>
    </row>
    <row r="702" spans="1:29" ht="13.5" customHeight="1" x14ac:dyDescent="0.2">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c r="AA702" s="111"/>
      <c r="AB702" s="111"/>
      <c r="AC702" s="111"/>
    </row>
    <row r="703" spans="1:29" ht="13.5" customHeight="1" x14ac:dyDescent="0.2">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c r="AA703" s="111"/>
      <c r="AB703" s="111"/>
      <c r="AC703" s="111"/>
    </row>
    <row r="704" spans="1:29" ht="13.5" customHeight="1" x14ac:dyDescent="0.2">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c r="AA704" s="111"/>
      <c r="AB704" s="111"/>
      <c r="AC704" s="111"/>
    </row>
    <row r="705" spans="1:29" ht="13.5" customHeight="1" x14ac:dyDescent="0.2">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c r="AA705" s="111"/>
      <c r="AB705" s="111"/>
      <c r="AC705" s="111"/>
    </row>
    <row r="706" spans="1:29" ht="13.5" customHeight="1" x14ac:dyDescent="0.2">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c r="AA706" s="111"/>
      <c r="AB706" s="111"/>
      <c r="AC706" s="111"/>
    </row>
    <row r="707" spans="1:29" ht="13.5" customHeight="1" x14ac:dyDescent="0.2">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c r="AA707" s="111"/>
      <c r="AB707" s="111"/>
      <c r="AC707" s="111"/>
    </row>
    <row r="708" spans="1:29" ht="13.5" customHeight="1" x14ac:dyDescent="0.2">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1"/>
    </row>
    <row r="709" spans="1:29" ht="13.5" customHeight="1" x14ac:dyDescent="0.2">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c r="AA709" s="111"/>
      <c r="AB709" s="111"/>
      <c r="AC709" s="111"/>
    </row>
    <row r="710" spans="1:29" ht="13.5" customHeight="1" x14ac:dyDescent="0.2">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c r="AA710" s="111"/>
      <c r="AB710" s="111"/>
      <c r="AC710" s="111"/>
    </row>
    <row r="711" spans="1:29" ht="13.5" customHeight="1" x14ac:dyDescent="0.2">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c r="AA711" s="111"/>
      <c r="AB711" s="111"/>
      <c r="AC711" s="111"/>
    </row>
    <row r="712" spans="1:29" ht="13.5" customHeight="1" x14ac:dyDescent="0.2">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c r="AA712" s="111"/>
      <c r="AB712" s="111"/>
      <c r="AC712" s="111"/>
    </row>
    <row r="713" spans="1:29" ht="13.5" customHeight="1" x14ac:dyDescent="0.2">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c r="AA713" s="111"/>
      <c r="AB713" s="111"/>
      <c r="AC713" s="111"/>
    </row>
    <row r="714" spans="1:29" ht="13.5" customHeight="1" x14ac:dyDescent="0.2">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c r="AA714" s="111"/>
      <c r="AB714" s="111"/>
      <c r="AC714" s="111"/>
    </row>
    <row r="715" spans="1:29" ht="13.5" customHeight="1" x14ac:dyDescent="0.2">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c r="AA715" s="111"/>
      <c r="AB715" s="111"/>
      <c r="AC715" s="111"/>
    </row>
    <row r="716" spans="1:29" ht="13.5" customHeight="1" x14ac:dyDescent="0.2">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c r="AA716" s="111"/>
      <c r="AB716" s="111"/>
      <c r="AC716" s="111"/>
    </row>
    <row r="717" spans="1:29" ht="13.5" customHeight="1" x14ac:dyDescent="0.2">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c r="AA717" s="111"/>
      <c r="AB717" s="111"/>
      <c r="AC717" s="111"/>
    </row>
    <row r="718" spans="1:29" ht="13.5" customHeight="1" x14ac:dyDescent="0.2">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c r="AA718" s="111"/>
      <c r="AB718" s="111"/>
      <c r="AC718" s="111"/>
    </row>
    <row r="719" spans="1:29" ht="13.5" customHeight="1" x14ac:dyDescent="0.2">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c r="AA719" s="111"/>
      <c r="AB719" s="111"/>
      <c r="AC719" s="111"/>
    </row>
    <row r="720" spans="1:29" ht="13.5" customHeight="1" x14ac:dyDescent="0.2">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c r="AA720" s="111"/>
      <c r="AB720" s="111"/>
      <c r="AC720" s="111"/>
    </row>
    <row r="721" spans="1:29" ht="13.5" customHeight="1" x14ac:dyDescent="0.2">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c r="AA721" s="111"/>
      <c r="AB721" s="111"/>
      <c r="AC721" s="111"/>
    </row>
    <row r="722" spans="1:29" ht="13.5" customHeight="1" x14ac:dyDescent="0.2">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c r="AA722" s="111"/>
      <c r="AB722" s="111"/>
      <c r="AC722" s="111"/>
    </row>
    <row r="723" spans="1:29" ht="13.5" customHeight="1" x14ac:dyDescent="0.2">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c r="AA723" s="111"/>
      <c r="AB723" s="111"/>
      <c r="AC723" s="111"/>
    </row>
    <row r="724" spans="1:29" ht="13.5" customHeight="1" x14ac:dyDescent="0.2">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c r="AA724" s="111"/>
      <c r="AB724" s="111"/>
      <c r="AC724" s="111"/>
    </row>
    <row r="725" spans="1:29" ht="13.5" customHeight="1" x14ac:dyDescent="0.2">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c r="AA725" s="111"/>
      <c r="AB725" s="111"/>
      <c r="AC725" s="111"/>
    </row>
    <row r="726" spans="1:29" ht="13.5" customHeight="1" x14ac:dyDescent="0.2">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c r="AA726" s="111"/>
      <c r="AB726" s="111"/>
      <c r="AC726" s="111"/>
    </row>
    <row r="727" spans="1:29" ht="13.5" customHeight="1" x14ac:dyDescent="0.2">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c r="AA727" s="111"/>
      <c r="AB727" s="111"/>
      <c r="AC727" s="111"/>
    </row>
    <row r="728" spans="1:29" ht="13.5" customHeight="1" x14ac:dyDescent="0.2">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c r="AA728" s="111"/>
      <c r="AB728" s="111"/>
      <c r="AC728" s="111"/>
    </row>
    <row r="729" spans="1:29" ht="13.5" customHeight="1" x14ac:dyDescent="0.2">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c r="AA729" s="111"/>
      <c r="AB729" s="111"/>
      <c r="AC729" s="111"/>
    </row>
    <row r="730" spans="1:29" ht="13.5" customHeight="1" x14ac:dyDescent="0.2">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c r="AA730" s="111"/>
      <c r="AB730" s="111"/>
      <c r="AC730" s="111"/>
    </row>
    <row r="731" spans="1:29" ht="13.5" customHeight="1" x14ac:dyDescent="0.2">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c r="AA731" s="111"/>
      <c r="AB731" s="111"/>
      <c r="AC731" s="111"/>
    </row>
    <row r="732" spans="1:29" ht="13.5" customHeight="1" x14ac:dyDescent="0.2">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c r="AA732" s="111"/>
      <c r="AB732" s="111"/>
      <c r="AC732" s="111"/>
    </row>
    <row r="733" spans="1:29" ht="13.5" customHeight="1" x14ac:dyDescent="0.2">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c r="AA733" s="111"/>
      <c r="AB733" s="111"/>
      <c r="AC733" s="111"/>
    </row>
    <row r="734" spans="1:29" ht="13.5" customHeight="1" x14ac:dyDescent="0.2">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c r="AA734" s="111"/>
      <c r="AB734" s="111"/>
      <c r="AC734" s="111"/>
    </row>
    <row r="735" spans="1:29" ht="13.5" customHeight="1" x14ac:dyDescent="0.2">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c r="AA735" s="111"/>
      <c r="AB735" s="111"/>
      <c r="AC735" s="111"/>
    </row>
    <row r="736" spans="1:29" ht="13.5" customHeight="1" x14ac:dyDescent="0.2">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c r="AA736" s="111"/>
      <c r="AB736" s="111"/>
      <c r="AC736" s="111"/>
    </row>
    <row r="737" spans="1:29" ht="13.5" customHeight="1" x14ac:dyDescent="0.2">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c r="AA737" s="111"/>
      <c r="AB737" s="111"/>
      <c r="AC737" s="111"/>
    </row>
    <row r="738" spans="1:29" ht="13.5" customHeight="1" x14ac:dyDescent="0.2">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c r="AA738" s="111"/>
      <c r="AB738" s="111"/>
      <c r="AC738" s="111"/>
    </row>
    <row r="739" spans="1:29" ht="13.5" customHeight="1" x14ac:dyDescent="0.2">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c r="AA739" s="111"/>
      <c r="AB739" s="111"/>
      <c r="AC739" s="111"/>
    </row>
    <row r="740" spans="1:29" ht="13.5" customHeight="1" x14ac:dyDescent="0.2">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c r="AA740" s="111"/>
      <c r="AB740" s="111"/>
      <c r="AC740" s="111"/>
    </row>
    <row r="741" spans="1:29" ht="13.5" customHeight="1" x14ac:dyDescent="0.2">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c r="AA741" s="111"/>
      <c r="AB741" s="111"/>
      <c r="AC741" s="111"/>
    </row>
    <row r="742" spans="1:29" ht="13.5" customHeight="1" x14ac:dyDescent="0.2">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c r="AA742" s="111"/>
      <c r="AB742" s="111"/>
      <c r="AC742" s="111"/>
    </row>
    <row r="743" spans="1:29" ht="13.5" customHeight="1" x14ac:dyDescent="0.2">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c r="AA743" s="111"/>
      <c r="AB743" s="111"/>
      <c r="AC743" s="111"/>
    </row>
    <row r="744" spans="1:29" ht="13.5" customHeight="1" x14ac:dyDescent="0.2">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c r="AA744" s="111"/>
      <c r="AB744" s="111"/>
      <c r="AC744" s="111"/>
    </row>
    <row r="745" spans="1:29" ht="13.5" customHeight="1" x14ac:dyDescent="0.2">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c r="AA745" s="111"/>
      <c r="AB745" s="111"/>
      <c r="AC745" s="111"/>
    </row>
    <row r="746" spans="1:29" ht="13.5" customHeight="1" x14ac:dyDescent="0.2">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c r="AA746" s="111"/>
      <c r="AB746" s="111"/>
      <c r="AC746" s="111"/>
    </row>
    <row r="747" spans="1:29" ht="13.5" customHeight="1" x14ac:dyDescent="0.2">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1"/>
    </row>
    <row r="748" spans="1:29" ht="13.5" customHeight="1" x14ac:dyDescent="0.2">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c r="AA748" s="111"/>
      <c r="AB748" s="111"/>
      <c r="AC748" s="111"/>
    </row>
    <row r="749" spans="1:29" ht="13.5" customHeight="1" x14ac:dyDescent="0.2">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c r="AA749" s="111"/>
      <c r="AB749" s="111"/>
      <c r="AC749" s="111"/>
    </row>
    <row r="750" spans="1:29" ht="13.5" customHeight="1" x14ac:dyDescent="0.2">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c r="AA750" s="111"/>
      <c r="AB750" s="111"/>
      <c r="AC750" s="111"/>
    </row>
    <row r="751" spans="1:29" ht="13.5" customHeight="1" x14ac:dyDescent="0.2">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c r="AA751" s="111"/>
      <c r="AB751" s="111"/>
      <c r="AC751" s="111"/>
    </row>
    <row r="752" spans="1:29" ht="13.5" customHeight="1" x14ac:dyDescent="0.2">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c r="AA752" s="111"/>
      <c r="AB752" s="111"/>
      <c r="AC752" s="111"/>
    </row>
    <row r="753" spans="1:29" ht="13.5" customHeight="1" x14ac:dyDescent="0.2">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c r="AA753" s="111"/>
      <c r="AB753" s="111"/>
      <c r="AC753" s="111"/>
    </row>
    <row r="754" spans="1:29" ht="13.5" customHeight="1" x14ac:dyDescent="0.2">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c r="AA754" s="111"/>
      <c r="AB754" s="111"/>
      <c r="AC754" s="111"/>
    </row>
    <row r="755" spans="1:29" ht="13.5" customHeight="1" x14ac:dyDescent="0.2">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c r="AA755" s="111"/>
      <c r="AB755" s="111"/>
      <c r="AC755" s="111"/>
    </row>
    <row r="756" spans="1:29" ht="13.5" customHeight="1" x14ac:dyDescent="0.2">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c r="AA756" s="111"/>
      <c r="AB756" s="111"/>
      <c r="AC756" s="111"/>
    </row>
    <row r="757" spans="1:29" ht="13.5" customHeight="1" x14ac:dyDescent="0.2">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c r="AA757" s="111"/>
      <c r="AB757" s="111"/>
      <c r="AC757" s="111"/>
    </row>
    <row r="758" spans="1:29" ht="13.5" customHeight="1" x14ac:dyDescent="0.2">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c r="AA758" s="111"/>
      <c r="AB758" s="111"/>
      <c r="AC758" s="111"/>
    </row>
    <row r="759" spans="1:29" ht="13.5" customHeight="1" x14ac:dyDescent="0.2">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c r="AA759" s="111"/>
      <c r="AB759" s="111"/>
      <c r="AC759" s="111"/>
    </row>
    <row r="760" spans="1:29" ht="13.5" customHeight="1" x14ac:dyDescent="0.2">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c r="AA760" s="111"/>
      <c r="AB760" s="111"/>
      <c r="AC760" s="111"/>
    </row>
    <row r="761" spans="1:29" ht="13.5" customHeight="1" x14ac:dyDescent="0.2">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c r="AA761" s="111"/>
      <c r="AB761" s="111"/>
      <c r="AC761" s="111"/>
    </row>
    <row r="762" spans="1:29" ht="13.5" customHeight="1" x14ac:dyDescent="0.2">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c r="AA762" s="111"/>
      <c r="AB762" s="111"/>
      <c r="AC762" s="111"/>
    </row>
    <row r="763" spans="1:29" ht="13.5" customHeight="1" x14ac:dyDescent="0.2">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c r="AA763" s="111"/>
      <c r="AB763" s="111"/>
      <c r="AC763" s="111"/>
    </row>
    <row r="764" spans="1:29" ht="13.5" customHeight="1" x14ac:dyDescent="0.2">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c r="AA764" s="111"/>
      <c r="AB764" s="111"/>
      <c r="AC764" s="111"/>
    </row>
    <row r="765" spans="1:29" ht="13.5" customHeight="1" x14ac:dyDescent="0.2">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c r="AA765" s="111"/>
      <c r="AB765" s="111"/>
      <c r="AC765" s="111"/>
    </row>
    <row r="766" spans="1:29" ht="13.5" customHeight="1" x14ac:dyDescent="0.2">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c r="AA766" s="111"/>
      <c r="AB766" s="111"/>
      <c r="AC766" s="111"/>
    </row>
    <row r="767" spans="1:29" ht="13.5" customHeight="1" x14ac:dyDescent="0.2">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c r="AA767" s="111"/>
      <c r="AB767" s="111"/>
      <c r="AC767" s="111"/>
    </row>
    <row r="768" spans="1:29" ht="13.5" customHeight="1" x14ac:dyDescent="0.2">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c r="AA768" s="111"/>
      <c r="AB768" s="111"/>
      <c r="AC768" s="111"/>
    </row>
    <row r="769" spans="1:29" ht="13.5" customHeight="1" x14ac:dyDescent="0.2">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c r="AA769" s="111"/>
      <c r="AB769" s="111"/>
      <c r="AC769" s="111"/>
    </row>
    <row r="770" spans="1:29" ht="13.5" customHeight="1" x14ac:dyDescent="0.2">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c r="AA770" s="111"/>
      <c r="AB770" s="111"/>
      <c r="AC770" s="111"/>
    </row>
    <row r="771" spans="1:29" ht="13.5" customHeight="1" x14ac:dyDescent="0.2">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c r="AA771" s="111"/>
      <c r="AB771" s="111"/>
      <c r="AC771" s="111"/>
    </row>
    <row r="772" spans="1:29" ht="13.5" customHeight="1" x14ac:dyDescent="0.2">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c r="AA772" s="111"/>
      <c r="AB772" s="111"/>
      <c r="AC772" s="111"/>
    </row>
    <row r="773" spans="1:29" ht="13.5" customHeight="1" x14ac:dyDescent="0.2">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c r="AA773" s="111"/>
      <c r="AB773" s="111"/>
      <c r="AC773" s="111"/>
    </row>
    <row r="774" spans="1:29" ht="13.5" customHeight="1" x14ac:dyDescent="0.2">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c r="AA774" s="111"/>
      <c r="AB774" s="111"/>
      <c r="AC774" s="111"/>
    </row>
    <row r="775" spans="1:29" ht="13.5" customHeight="1" x14ac:dyDescent="0.2">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c r="AA775" s="111"/>
      <c r="AB775" s="111"/>
      <c r="AC775" s="111"/>
    </row>
    <row r="776" spans="1:29" ht="13.5" customHeight="1" x14ac:dyDescent="0.2">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c r="AA776" s="111"/>
      <c r="AB776" s="111"/>
      <c r="AC776" s="111"/>
    </row>
    <row r="777" spans="1:29" ht="13.5" customHeight="1" x14ac:dyDescent="0.2">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c r="AA777" s="111"/>
      <c r="AB777" s="111"/>
      <c r="AC777" s="111"/>
    </row>
    <row r="778" spans="1:29" ht="13.5" customHeight="1" x14ac:dyDescent="0.2">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c r="AA778" s="111"/>
      <c r="AB778" s="111"/>
      <c r="AC778" s="111"/>
    </row>
    <row r="779" spans="1:29" ht="13.5" customHeight="1" x14ac:dyDescent="0.2">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c r="AA779" s="111"/>
      <c r="AB779" s="111"/>
      <c r="AC779" s="111"/>
    </row>
    <row r="780" spans="1:29" ht="13.5" customHeight="1" x14ac:dyDescent="0.2">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c r="AA780" s="111"/>
      <c r="AB780" s="111"/>
      <c r="AC780" s="111"/>
    </row>
    <row r="781" spans="1:29" ht="13.5" customHeight="1" x14ac:dyDescent="0.2">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c r="AA781" s="111"/>
      <c r="AB781" s="111"/>
      <c r="AC781" s="111"/>
    </row>
    <row r="782" spans="1:29" ht="13.5" customHeight="1" x14ac:dyDescent="0.2">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c r="AA782" s="111"/>
      <c r="AB782" s="111"/>
      <c r="AC782" s="111"/>
    </row>
    <row r="783" spans="1:29" ht="13.5" customHeight="1" x14ac:dyDescent="0.2">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c r="AA783" s="111"/>
      <c r="AB783" s="111"/>
      <c r="AC783" s="111"/>
    </row>
    <row r="784" spans="1:29" ht="13.5" customHeight="1" x14ac:dyDescent="0.2">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c r="AA784" s="111"/>
      <c r="AB784" s="111"/>
      <c r="AC784" s="111"/>
    </row>
    <row r="785" spans="1:29" ht="13.5" customHeight="1" x14ac:dyDescent="0.2">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c r="AA785" s="111"/>
      <c r="AB785" s="111"/>
      <c r="AC785" s="111"/>
    </row>
    <row r="786" spans="1:29" ht="13.5" customHeight="1" x14ac:dyDescent="0.2">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1"/>
    </row>
    <row r="787" spans="1:29" ht="13.5" customHeight="1" x14ac:dyDescent="0.2">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c r="AA787" s="111"/>
      <c r="AB787" s="111"/>
      <c r="AC787" s="111"/>
    </row>
    <row r="788" spans="1:29" ht="13.5" customHeight="1" x14ac:dyDescent="0.2">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c r="AA788" s="111"/>
      <c r="AB788" s="111"/>
      <c r="AC788" s="111"/>
    </row>
    <row r="789" spans="1:29" ht="13.5" customHeight="1" x14ac:dyDescent="0.2">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c r="AA789" s="111"/>
      <c r="AB789" s="111"/>
      <c r="AC789" s="111"/>
    </row>
    <row r="790" spans="1:29" ht="13.5" customHeight="1" x14ac:dyDescent="0.2">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c r="AA790" s="111"/>
      <c r="AB790" s="111"/>
      <c r="AC790" s="111"/>
    </row>
    <row r="791" spans="1:29" ht="13.5" customHeight="1" x14ac:dyDescent="0.2">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c r="AA791" s="111"/>
      <c r="AB791" s="111"/>
      <c r="AC791" s="111"/>
    </row>
    <row r="792" spans="1:29" ht="13.5" customHeight="1" x14ac:dyDescent="0.2">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c r="AA792" s="111"/>
      <c r="AB792" s="111"/>
      <c r="AC792" s="111"/>
    </row>
    <row r="793" spans="1:29" ht="13.5" customHeight="1" x14ac:dyDescent="0.2">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c r="AA793" s="111"/>
      <c r="AB793" s="111"/>
      <c r="AC793" s="111"/>
    </row>
    <row r="794" spans="1:29" ht="13.5" customHeight="1" x14ac:dyDescent="0.2">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c r="AA794" s="111"/>
      <c r="AB794" s="111"/>
      <c r="AC794" s="111"/>
    </row>
    <row r="795" spans="1:29" ht="13.5" customHeight="1" x14ac:dyDescent="0.2">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c r="AA795" s="111"/>
      <c r="AB795" s="111"/>
      <c r="AC795" s="111"/>
    </row>
    <row r="796" spans="1:29" ht="13.5" customHeight="1" x14ac:dyDescent="0.2">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c r="AA796" s="111"/>
      <c r="AB796" s="111"/>
      <c r="AC796" s="111"/>
    </row>
    <row r="797" spans="1:29" ht="13.5" customHeight="1" x14ac:dyDescent="0.2">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c r="AA797" s="111"/>
      <c r="AB797" s="111"/>
      <c r="AC797" s="111"/>
    </row>
    <row r="798" spans="1:29" ht="13.5" customHeight="1" x14ac:dyDescent="0.2">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c r="AA798" s="111"/>
      <c r="AB798" s="111"/>
      <c r="AC798" s="111"/>
    </row>
    <row r="799" spans="1:29" ht="13.5" customHeight="1" x14ac:dyDescent="0.2">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c r="AA799" s="111"/>
      <c r="AB799" s="111"/>
      <c r="AC799" s="111"/>
    </row>
    <row r="800" spans="1:29" ht="13.5" customHeight="1" x14ac:dyDescent="0.2">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c r="AA800" s="111"/>
      <c r="AB800" s="111"/>
      <c r="AC800" s="111"/>
    </row>
    <row r="801" spans="1:29" ht="13.5" customHeight="1" x14ac:dyDescent="0.2">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c r="AA801" s="111"/>
      <c r="AB801" s="111"/>
      <c r="AC801" s="111"/>
    </row>
    <row r="802" spans="1:29" ht="13.5" customHeight="1" x14ac:dyDescent="0.2">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c r="AA802" s="111"/>
      <c r="AB802" s="111"/>
      <c r="AC802" s="111"/>
    </row>
    <row r="803" spans="1:29" ht="13.5" customHeight="1" x14ac:dyDescent="0.2">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c r="AA803" s="111"/>
      <c r="AB803" s="111"/>
      <c r="AC803" s="111"/>
    </row>
    <row r="804" spans="1:29" ht="13.5" customHeight="1" x14ac:dyDescent="0.2">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c r="AA804" s="111"/>
      <c r="AB804" s="111"/>
      <c r="AC804" s="111"/>
    </row>
    <row r="805" spans="1:29" ht="13.5" customHeight="1" x14ac:dyDescent="0.2">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c r="AA805" s="111"/>
      <c r="AB805" s="111"/>
      <c r="AC805" s="111"/>
    </row>
    <row r="806" spans="1:29" ht="13.5" customHeight="1" x14ac:dyDescent="0.2">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c r="AA806" s="111"/>
      <c r="AB806" s="111"/>
      <c r="AC806" s="111"/>
    </row>
    <row r="807" spans="1:29" ht="13.5" customHeight="1" x14ac:dyDescent="0.2">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c r="AA807" s="111"/>
      <c r="AB807" s="111"/>
      <c r="AC807" s="111"/>
    </row>
    <row r="808" spans="1:29" ht="13.5" customHeight="1" x14ac:dyDescent="0.2">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c r="AA808" s="111"/>
      <c r="AB808" s="111"/>
      <c r="AC808" s="111"/>
    </row>
    <row r="809" spans="1:29" ht="13.5" customHeight="1" x14ac:dyDescent="0.2">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c r="AA809" s="111"/>
      <c r="AB809" s="111"/>
      <c r="AC809" s="111"/>
    </row>
    <row r="810" spans="1:29" ht="13.5" customHeight="1" x14ac:dyDescent="0.2">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c r="AA810" s="111"/>
      <c r="AB810" s="111"/>
      <c r="AC810" s="111"/>
    </row>
    <row r="811" spans="1:29" ht="13.5" customHeight="1" x14ac:dyDescent="0.2">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c r="AA811" s="111"/>
      <c r="AB811" s="111"/>
      <c r="AC811" s="111"/>
    </row>
    <row r="812" spans="1:29" ht="13.5" customHeight="1" x14ac:dyDescent="0.2">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c r="AA812" s="111"/>
      <c r="AB812" s="111"/>
      <c r="AC812" s="111"/>
    </row>
    <row r="813" spans="1:29" ht="13.5" customHeight="1" x14ac:dyDescent="0.2">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c r="AA813" s="111"/>
      <c r="AB813" s="111"/>
      <c r="AC813" s="111"/>
    </row>
    <row r="814" spans="1:29" ht="13.5" customHeight="1" x14ac:dyDescent="0.2">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c r="AA814" s="111"/>
      <c r="AB814" s="111"/>
      <c r="AC814" s="111"/>
    </row>
    <row r="815" spans="1:29" ht="13.5" customHeight="1" x14ac:dyDescent="0.2">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c r="AA815" s="111"/>
      <c r="AB815" s="111"/>
      <c r="AC815" s="111"/>
    </row>
    <row r="816" spans="1:29" ht="13.5" customHeight="1" x14ac:dyDescent="0.2">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c r="AA816" s="111"/>
      <c r="AB816" s="111"/>
      <c r="AC816" s="111"/>
    </row>
    <row r="817" spans="1:29" ht="13.5" customHeight="1" x14ac:dyDescent="0.2">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c r="AA817" s="111"/>
      <c r="AB817" s="111"/>
      <c r="AC817" s="111"/>
    </row>
    <row r="818" spans="1:29" ht="13.5" customHeight="1" x14ac:dyDescent="0.2">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c r="AA818" s="111"/>
      <c r="AB818" s="111"/>
      <c r="AC818" s="111"/>
    </row>
    <row r="819" spans="1:29" ht="13.5" customHeight="1" x14ac:dyDescent="0.2">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c r="AA819" s="111"/>
      <c r="AB819" s="111"/>
      <c r="AC819" s="111"/>
    </row>
    <row r="820" spans="1:29" ht="13.5" customHeight="1" x14ac:dyDescent="0.2">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c r="AA820" s="111"/>
      <c r="AB820" s="111"/>
      <c r="AC820" s="111"/>
    </row>
    <row r="821" spans="1:29" ht="13.5" customHeight="1" x14ac:dyDescent="0.2">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c r="AA821" s="111"/>
      <c r="AB821" s="111"/>
      <c r="AC821" s="111"/>
    </row>
    <row r="822" spans="1:29" ht="13.5" customHeight="1" x14ac:dyDescent="0.2">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c r="AA822" s="111"/>
      <c r="AB822" s="111"/>
      <c r="AC822" s="111"/>
    </row>
    <row r="823" spans="1:29" ht="13.5" customHeight="1" x14ac:dyDescent="0.2">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c r="AA823" s="111"/>
      <c r="AB823" s="111"/>
      <c r="AC823" s="111"/>
    </row>
    <row r="824" spans="1:29" ht="13.5" customHeight="1" x14ac:dyDescent="0.2">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c r="AA824" s="111"/>
      <c r="AB824" s="111"/>
      <c r="AC824" s="111"/>
    </row>
    <row r="825" spans="1:29" ht="13.5" customHeight="1" x14ac:dyDescent="0.2">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1"/>
    </row>
    <row r="826" spans="1:29" ht="13.5" customHeight="1" x14ac:dyDescent="0.2">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c r="AA826" s="111"/>
      <c r="AB826" s="111"/>
      <c r="AC826" s="111"/>
    </row>
    <row r="827" spans="1:29" ht="13.5" customHeight="1" x14ac:dyDescent="0.2">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c r="AA827" s="111"/>
      <c r="AB827" s="111"/>
      <c r="AC827" s="111"/>
    </row>
    <row r="828" spans="1:29" ht="13.5" customHeight="1" x14ac:dyDescent="0.2">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c r="AA828" s="111"/>
      <c r="AB828" s="111"/>
      <c r="AC828" s="111"/>
    </row>
    <row r="829" spans="1:29" ht="13.5" customHeight="1" x14ac:dyDescent="0.2">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c r="AA829" s="111"/>
      <c r="AB829" s="111"/>
      <c r="AC829" s="111"/>
    </row>
    <row r="830" spans="1:29" ht="13.5" customHeight="1" x14ac:dyDescent="0.2">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c r="AA830" s="111"/>
      <c r="AB830" s="111"/>
      <c r="AC830" s="111"/>
    </row>
    <row r="831" spans="1:29" ht="13.5" customHeight="1" x14ac:dyDescent="0.2">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c r="AA831" s="111"/>
      <c r="AB831" s="111"/>
      <c r="AC831" s="111"/>
    </row>
    <row r="832" spans="1:29" ht="13.5" customHeight="1" x14ac:dyDescent="0.2">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c r="AA832" s="111"/>
      <c r="AB832" s="111"/>
      <c r="AC832" s="111"/>
    </row>
    <row r="833" spans="1:29" ht="13.5" customHeight="1" x14ac:dyDescent="0.2">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c r="AA833" s="111"/>
      <c r="AB833" s="111"/>
      <c r="AC833" s="111"/>
    </row>
    <row r="834" spans="1:29" ht="13.5" customHeight="1" x14ac:dyDescent="0.2">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c r="AA834" s="111"/>
      <c r="AB834" s="111"/>
      <c r="AC834" s="111"/>
    </row>
    <row r="835" spans="1:29" ht="13.5" customHeight="1" x14ac:dyDescent="0.2">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c r="AA835" s="111"/>
      <c r="AB835" s="111"/>
      <c r="AC835" s="111"/>
    </row>
    <row r="836" spans="1:29" ht="13.5" customHeight="1" x14ac:dyDescent="0.2">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c r="AA836" s="111"/>
      <c r="AB836" s="111"/>
      <c r="AC836" s="111"/>
    </row>
    <row r="837" spans="1:29" ht="13.5" customHeight="1" x14ac:dyDescent="0.2">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c r="AA837" s="111"/>
      <c r="AB837" s="111"/>
      <c r="AC837" s="111"/>
    </row>
    <row r="838" spans="1:29" ht="13.5" customHeight="1" x14ac:dyDescent="0.2">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c r="AA838" s="111"/>
      <c r="AB838" s="111"/>
      <c r="AC838" s="111"/>
    </row>
    <row r="839" spans="1:29" ht="13.5" customHeight="1" x14ac:dyDescent="0.2">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c r="AA839" s="111"/>
      <c r="AB839" s="111"/>
      <c r="AC839" s="111"/>
    </row>
    <row r="840" spans="1:29" ht="13.5" customHeight="1" x14ac:dyDescent="0.2">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c r="AA840" s="111"/>
      <c r="AB840" s="111"/>
      <c r="AC840" s="111"/>
    </row>
    <row r="841" spans="1:29" ht="13.5" customHeight="1" x14ac:dyDescent="0.2">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c r="AA841" s="111"/>
      <c r="AB841" s="111"/>
      <c r="AC841" s="111"/>
    </row>
    <row r="842" spans="1:29" ht="13.5" customHeight="1" x14ac:dyDescent="0.2">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c r="AA842" s="111"/>
      <c r="AB842" s="111"/>
      <c r="AC842" s="111"/>
    </row>
    <row r="843" spans="1:29" ht="13.5" customHeight="1" x14ac:dyDescent="0.2">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c r="AA843" s="111"/>
      <c r="AB843" s="111"/>
      <c r="AC843" s="111"/>
    </row>
    <row r="844" spans="1:29" ht="13.5" customHeight="1" x14ac:dyDescent="0.2">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c r="AA844" s="111"/>
      <c r="AB844" s="111"/>
      <c r="AC844" s="111"/>
    </row>
    <row r="845" spans="1:29" ht="13.5" customHeight="1" x14ac:dyDescent="0.2">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c r="AA845" s="111"/>
      <c r="AB845" s="111"/>
      <c r="AC845" s="111"/>
    </row>
    <row r="846" spans="1:29" ht="13.5" customHeight="1" x14ac:dyDescent="0.2">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c r="AA846" s="111"/>
      <c r="AB846" s="111"/>
      <c r="AC846" s="111"/>
    </row>
    <row r="847" spans="1:29" ht="13.5" customHeight="1" x14ac:dyDescent="0.2">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c r="AA847" s="111"/>
      <c r="AB847" s="111"/>
      <c r="AC847" s="111"/>
    </row>
    <row r="848" spans="1:29" ht="13.5" customHeight="1" x14ac:dyDescent="0.2">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c r="AA848" s="111"/>
      <c r="AB848" s="111"/>
      <c r="AC848" s="111"/>
    </row>
    <row r="849" spans="1:29" ht="13.5" customHeight="1" x14ac:dyDescent="0.2">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c r="AA849" s="111"/>
      <c r="AB849" s="111"/>
      <c r="AC849" s="111"/>
    </row>
    <row r="850" spans="1:29" ht="13.5" customHeight="1" x14ac:dyDescent="0.2">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c r="AA850" s="111"/>
      <c r="AB850" s="111"/>
      <c r="AC850" s="111"/>
    </row>
    <row r="851" spans="1:29" ht="13.5" customHeight="1" x14ac:dyDescent="0.2">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c r="AA851" s="111"/>
      <c r="AB851" s="111"/>
      <c r="AC851" s="111"/>
    </row>
    <row r="852" spans="1:29" ht="13.5" customHeight="1" x14ac:dyDescent="0.2">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c r="AA852" s="111"/>
      <c r="AB852" s="111"/>
      <c r="AC852" s="111"/>
    </row>
    <row r="853" spans="1:29" ht="13.5" customHeight="1" x14ac:dyDescent="0.2">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c r="AA853" s="111"/>
      <c r="AB853" s="111"/>
      <c r="AC853" s="111"/>
    </row>
    <row r="854" spans="1:29" ht="13.5" customHeight="1" x14ac:dyDescent="0.2">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c r="AA854" s="111"/>
      <c r="AB854" s="111"/>
      <c r="AC854" s="111"/>
    </row>
    <row r="855" spans="1:29" ht="13.5" customHeight="1" x14ac:dyDescent="0.2">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c r="AA855" s="111"/>
      <c r="AB855" s="111"/>
      <c r="AC855" s="111"/>
    </row>
    <row r="856" spans="1:29" ht="13.5" customHeight="1" x14ac:dyDescent="0.2">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c r="AA856" s="111"/>
      <c r="AB856" s="111"/>
      <c r="AC856" s="111"/>
    </row>
    <row r="857" spans="1:29" ht="13.5" customHeight="1" x14ac:dyDescent="0.2">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c r="AA857" s="111"/>
      <c r="AB857" s="111"/>
      <c r="AC857" s="111"/>
    </row>
    <row r="858" spans="1:29" ht="13.5" customHeight="1" x14ac:dyDescent="0.2">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c r="AA858" s="111"/>
      <c r="AB858" s="111"/>
      <c r="AC858" s="111"/>
    </row>
    <row r="859" spans="1:29" ht="13.5" customHeight="1" x14ac:dyDescent="0.2">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c r="AA859" s="111"/>
      <c r="AB859" s="111"/>
      <c r="AC859" s="111"/>
    </row>
    <row r="860" spans="1:29" ht="13.5" customHeight="1" x14ac:dyDescent="0.2">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c r="AA860" s="111"/>
      <c r="AB860" s="111"/>
      <c r="AC860" s="111"/>
    </row>
    <row r="861" spans="1:29" ht="13.5" customHeight="1" x14ac:dyDescent="0.2">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c r="AA861" s="111"/>
      <c r="AB861" s="111"/>
      <c r="AC861" s="111"/>
    </row>
    <row r="862" spans="1:29" ht="13.5" customHeight="1" x14ac:dyDescent="0.2">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c r="AA862" s="111"/>
      <c r="AB862" s="111"/>
      <c r="AC862" s="111"/>
    </row>
    <row r="863" spans="1:29" ht="13.5" customHeight="1" x14ac:dyDescent="0.2">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c r="AA863" s="111"/>
      <c r="AB863" s="111"/>
      <c r="AC863" s="111"/>
    </row>
    <row r="864" spans="1:29" ht="13.5" customHeight="1" x14ac:dyDescent="0.2">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1"/>
    </row>
    <row r="865" spans="1:29" ht="13.5" customHeight="1" x14ac:dyDescent="0.2">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c r="AA865" s="111"/>
      <c r="AB865" s="111"/>
      <c r="AC865" s="111"/>
    </row>
    <row r="866" spans="1:29" ht="13.5" customHeight="1" x14ac:dyDescent="0.2">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c r="AA866" s="111"/>
      <c r="AB866" s="111"/>
      <c r="AC866" s="111"/>
    </row>
    <row r="867" spans="1:29" ht="13.5" customHeight="1" x14ac:dyDescent="0.2">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c r="AA867" s="111"/>
      <c r="AB867" s="111"/>
      <c r="AC867" s="111"/>
    </row>
    <row r="868" spans="1:29" ht="13.5" customHeight="1" x14ac:dyDescent="0.2">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c r="AA868" s="111"/>
      <c r="AB868" s="111"/>
      <c r="AC868" s="111"/>
    </row>
    <row r="869" spans="1:29" ht="13.5" customHeight="1" x14ac:dyDescent="0.2">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c r="AA869" s="111"/>
      <c r="AB869" s="111"/>
      <c r="AC869" s="111"/>
    </row>
    <row r="870" spans="1:29" ht="13.5" customHeight="1" x14ac:dyDescent="0.2">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c r="AA870" s="111"/>
      <c r="AB870" s="111"/>
      <c r="AC870" s="111"/>
    </row>
    <row r="871" spans="1:29" ht="13.5" customHeight="1" x14ac:dyDescent="0.2">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c r="AA871" s="111"/>
      <c r="AB871" s="111"/>
      <c r="AC871" s="111"/>
    </row>
    <row r="872" spans="1:29" ht="13.5" customHeight="1" x14ac:dyDescent="0.2">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c r="AA872" s="111"/>
      <c r="AB872" s="111"/>
      <c r="AC872" s="111"/>
    </row>
    <row r="873" spans="1:29" ht="13.5" customHeight="1" x14ac:dyDescent="0.2">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c r="AA873" s="111"/>
      <c r="AB873" s="111"/>
      <c r="AC873" s="111"/>
    </row>
    <row r="874" spans="1:29" ht="13.5" customHeight="1" x14ac:dyDescent="0.2">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c r="AA874" s="111"/>
      <c r="AB874" s="111"/>
      <c r="AC874" s="111"/>
    </row>
    <row r="875" spans="1:29" ht="13.5" customHeight="1" x14ac:dyDescent="0.2">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c r="AA875" s="111"/>
      <c r="AB875" s="111"/>
      <c r="AC875" s="111"/>
    </row>
    <row r="876" spans="1:29" ht="13.5" customHeight="1" x14ac:dyDescent="0.2">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c r="AA876" s="111"/>
      <c r="AB876" s="111"/>
      <c r="AC876" s="111"/>
    </row>
    <row r="877" spans="1:29" ht="13.5" customHeight="1" x14ac:dyDescent="0.2">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c r="AA877" s="111"/>
      <c r="AB877" s="111"/>
      <c r="AC877" s="111"/>
    </row>
    <row r="878" spans="1:29" ht="13.5" customHeight="1" x14ac:dyDescent="0.2">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c r="AA878" s="111"/>
      <c r="AB878" s="111"/>
      <c r="AC878" s="111"/>
    </row>
    <row r="879" spans="1:29" ht="13.5" customHeight="1" x14ac:dyDescent="0.2">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c r="AA879" s="111"/>
      <c r="AB879" s="111"/>
      <c r="AC879" s="111"/>
    </row>
    <row r="880" spans="1:29" ht="13.5" customHeight="1" x14ac:dyDescent="0.2">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c r="AA880" s="111"/>
      <c r="AB880" s="111"/>
      <c r="AC880" s="111"/>
    </row>
    <row r="881" spans="1:29" ht="13.5" customHeight="1" x14ac:dyDescent="0.2">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c r="AA881" s="111"/>
      <c r="AB881" s="111"/>
      <c r="AC881" s="111"/>
    </row>
    <row r="882" spans="1:29" ht="13.5" customHeight="1" x14ac:dyDescent="0.2">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c r="AA882" s="111"/>
      <c r="AB882" s="111"/>
      <c r="AC882" s="111"/>
    </row>
    <row r="883" spans="1:29" ht="13.5" customHeight="1" x14ac:dyDescent="0.2">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c r="AA883" s="111"/>
      <c r="AB883" s="111"/>
      <c r="AC883" s="111"/>
    </row>
    <row r="884" spans="1:29" ht="13.5" customHeight="1" x14ac:dyDescent="0.2">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c r="AA884" s="111"/>
      <c r="AB884" s="111"/>
      <c r="AC884" s="111"/>
    </row>
    <row r="885" spans="1:29" ht="13.5" customHeight="1" x14ac:dyDescent="0.2">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c r="AA885" s="111"/>
      <c r="AB885" s="111"/>
      <c r="AC885" s="111"/>
    </row>
    <row r="886" spans="1:29" ht="13.5" customHeight="1" x14ac:dyDescent="0.2">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c r="AA886" s="111"/>
      <c r="AB886" s="111"/>
      <c r="AC886" s="111"/>
    </row>
    <row r="887" spans="1:29" ht="13.5" customHeight="1" x14ac:dyDescent="0.2">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c r="AA887" s="111"/>
      <c r="AB887" s="111"/>
      <c r="AC887" s="111"/>
    </row>
    <row r="888" spans="1:29" ht="13.5" customHeight="1" x14ac:dyDescent="0.2">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c r="AA888" s="111"/>
      <c r="AB888" s="111"/>
      <c r="AC888" s="111"/>
    </row>
    <row r="889" spans="1:29" ht="13.5" customHeight="1" x14ac:dyDescent="0.2">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c r="AA889" s="111"/>
      <c r="AB889" s="111"/>
      <c r="AC889" s="111"/>
    </row>
    <row r="890" spans="1:29" ht="13.5" customHeight="1" x14ac:dyDescent="0.2">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c r="AA890" s="111"/>
      <c r="AB890" s="111"/>
      <c r="AC890" s="111"/>
    </row>
    <row r="891" spans="1:29" ht="13.5" customHeight="1" x14ac:dyDescent="0.2">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c r="AA891" s="111"/>
      <c r="AB891" s="111"/>
      <c r="AC891" s="111"/>
    </row>
    <row r="892" spans="1:29" ht="13.5" customHeight="1" x14ac:dyDescent="0.2">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c r="AA892" s="111"/>
      <c r="AB892" s="111"/>
      <c r="AC892" s="111"/>
    </row>
    <row r="893" spans="1:29" ht="13.5" customHeight="1" x14ac:dyDescent="0.2">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c r="AA893" s="111"/>
      <c r="AB893" s="111"/>
      <c r="AC893" s="111"/>
    </row>
    <row r="894" spans="1:29" ht="13.5" customHeight="1" x14ac:dyDescent="0.2">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c r="AA894" s="111"/>
      <c r="AB894" s="111"/>
      <c r="AC894" s="111"/>
    </row>
    <row r="895" spans="1:29" ht="13.5" customHeight="1" x14ac:dyDescent="0.2">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c r="AA895" s="111"/>
      <c r="AB895" s="111"/>
      <c r="AC895" s="111"/>
    </row>
    <row r="896" spans="1:29" ht="13.5" customHeight="1" x14ac:dyDescent="0.2">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c r="AA896" s="111"/>
      <c r="AB896" s="111"/>
      <c r="AC896" s="111"/>
    </row>
    <row r="897" spans="1:29" ht="13.5" customHeight="1" x14ac:dyDescent="0.2">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c r="AA897" s="111"/>
      <c r="AB897" s="111"/>
      <c r="AC897" s="111"/>
    </row>
    <row r="898" spans="1:29" ht="13.5" customHeight="1" x14ac:dyDescent="0.2">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c r="AA898" s="111"/>
      <c r="AB898" s="111"/>
      <c r="AC898" s="111"/>
    </row>
    <row r="899" spans="1:29" ht="13.5" customHeight="1" x14ac:dyDescent="0.2">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c r="AA899" s="111"/>
      <c r="AB899" s="111"/>
      <c r="AC899" s="111"/>
    </row>
    <row r="900" spans="1:29" ht="13.5" customHeight="1" x14ac:dyDescent="0.2">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c r="AA900" s="111"/>
      <c r="AB900" s="111"/>
      <c r="AC900" s="111"/>
    </row>
    <row r="901" spans="1:29" ht="13.5" customHeight="1" x14ac:dyDescent="0.2">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c r="AA901" s="111"/>
      <c r="AB901" s="111"/>
      <c r="AC901" s="111"/>
    </row>
    <row r="902" spans="1:29" ht="13.5" customHeight="1" x14ac:dyDescent="0.2">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c r="AA902" s="111"/>
      <c r="AB902" s="111"/>
      <c r="AC902" s="111"/>
    </row>
    <row r="903" spans="1:29" ht="13.5" customHeight="1" x14ac:dyDescent="0.2">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c r="AA903" s="111"/>
      <c r="AB903" s="111"/>
      <c r="AC903" s="111"/>
    </row>
    <row r="904" spans="1:29" ht="13.5" customHeight="1" x14ac:dyDescent="0.2">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c r="AA904" s="111"/>
      <c r="AB904" s="111"/>
      <c r="AC904" s="111"/>
    </row>
    <row r="905" spans="1:29" ht="13.5" customHeight="1" x14ac:dyDescent="0.2">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c r="AA905" s="111"/>
      <c r="AB905" s="111"/>
      <c r="AC905" s="111"/>
    </row>
    <row r="906" spans="1:29" ht="13.5" customHeight="1" x14ac:dyDescent="0.2">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c r="AA906" s="111"/>
      <c r="AB906" s="111"/>
      <c r="AC906" s="111"/>
    </row>
    <row r="907" spans="1:29" ht="13.5" customHeight="1" x14ac:dyDescent="0.2">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c r="AA907" s="111"/>
      <c r="AB907" s="111"/>
      <c r="AC907" s="111"/>
    </row>
    <row r="908" spans="1:29" ht="13.5" customHeight="1" x14ac:dyDescent="0.2">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c r="AA908" s="111"/>
      <c r="AB908" s="111"/>
      <c r="AC908" s="111"/>
    </row>
    <row r="909" spans="1:29" ht="13.5" customHeight="1" x14ac:dyDescent="0.2">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c r="AA909" s="111"/>
      <c r="AB909" s="111"/>
      <c r="AC909" s="111"/>
    </row>
    <row r="910" spans="1:29" ht="13.5" customHeight="1" x14ac:dyDescent="0.2">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c r="AA910" s="111"/>
      <c r="AB910" s="111"/>
      <c r="AC910" s="111"/>
    </row>
    <row r="911" spans="1:29" ht="13.5" customHeight="1" x14ac:dyDescent="0.2">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c r="AA911" s="111"/>
      <c r="AB911" s="111"/>
      <c r="AC911" s="111"/>
    </row>
    <row r="912" spans="1:29" ht="13.5" customHeight="1" x14ac:dyDescent="0.2">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c r="AA912" s="111"/>
      <c r="AB912" s="111"/>
      <c r="AC912" s="111"/>
    </row>
    <row r="913" spans="1:29" ht="13.5" customHeight="1" x14ac:dyDescent="0.2">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c r="AA913" s="111"/>
      <c r="AB913" s="111"/>
      <c r="AC913" s="111"/>
    </row>
    <row r="914" spans="1:29" ht="13.5" customHeight="1" x14ac:dyDescent="0.2">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c r="AA914" s="111"/>
      <c r="AB914" s="111"/>
      <c r="AC914" s="111"/>
    </row>
    <row r="915" spans="1:29" ht="13.5" customHeight="1" x14ac:dyDescent="0.2">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c r="AA915" s="111"/>
      <c r="AB915" s="111"/>
      <c r="AC915" s="111"/>
    </row>
    <row r="916" spans="1:29" ht="13.5" customHeight="1" x14ac:dyDescent="0.2">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c r="AA916" s="111"/>
      <c r="AB916" s="111"/>
      <c r="AC916" s="111"/>
    </row>
    <row r="917" spans="1:29" ht="13.5" customHeight="1" x14ac:dyDescent="0.2">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c r="AA917" s="111"/>
      <c r="AB917" s="111"/>
      <c r="AC917" s="111"/>
    </row>
    <row r="918" spans="1:29" ht="13.5" customHeight="1" x14ac:dyDescent="0.2">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c r="AA918" s="111"/>
      <c r="AB918" s="111"/>
      <c r="AC918" s="111"/>
    </row>
    <row r="919" spans="1:29" ht="13.5" customHeight="1" x14ac:dyDescent="0.2">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c r="AA919" s="111"/>
      <c r="AB919" s="111"/>
      <c r="AC919" s="111"/>
    </row>
    <row r="920" spans="1:29" ht="13.5" customHeight="1" x14ac:dyDescent="0.2">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c r="AA920" s="111"/>
      <c r="AB920" s="111"/>
      <c r="AC920" s="111"/>
    </row>
    <row r="921" spans="1:29" ht="13.5" customHeight="1" x14ac:dyDescent="0.2">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c r="AA921" s="111"/>
      <c r="AB921" s="111"/>
      <c r="AC921" s="111"/>
    </row>
    <row r="922" spans="1:29" ht="13.5" customHeight="1" x14ac:dyDescent="0.2">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c r="AA922" s="111"/>
      <c r="AB922" s="111"/>
      <c r="AC922" s="111"/>
    </row>
    <row r="923" spans="1:29" ht="13.5" customHeight="1" x14ac:dyDescent="0.2">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c r="AA923" s="111"/>
      <c r="AB923" s="111"/>
      <c r="AC923" s="111"/>
    </row>
    <row r="924" spans="1:29" ht="13.5" customHeight="1" x14ac:dyDescent="0.2">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c r="AA924" s="111"/>
      <c r="AB924" s="111"/>
      <c r="AC924" s="111"/>
    </row>
    <row r="925" spans="1:29" ht="13.5" customHeight="1" x14ac:dyDescent="0.2">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c r="AA925" s="111"/>
      <c r="AB925" s="111"/>
      <c r="AC925" s="111"/>
    </row>
    <row r="926" spans="1:29" ht="13.5" customHeight="1" x14ac:dyDescent="0.2">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c r="AA926" s="111"/>
      <c r="AB926" s="111"/>
      <c r="AC926" s="111"/>
    </row>
    <row r="927" spans="1:29" ht="13.5" customHeight="1" x14ac:dyDescent="0.2">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c r="AA927" s="111"/>
      <c r="AB927" s="111"/>
      <c r="AC927" s="111"/>
    </row>
    <row r="928" spans="1:29" ht="13.5" customHeight="1" x14ac:dyDescent="0.2">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c r="AA928" s="111"/>
      <c r="AB928" s="111"/>
      <c r="AC928" s="111"/>
    </row>
    <row r="929" spans="1:29" ht="13.5" customHeight="1" x14ac:dyDescent="0.2">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c r="AA929" s="111"/>
      <c r="AB929" s="111"/>
      <c r="AC929" s="111"/>
    </row>
    <row r="930" spans="1:29" ht="13.5" customHeight="1" x14ac:dyDescent="0.2">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c r="AA930" s="111"/>
      <c r="AB930" s="111"/>
      <c r="AC930" s="111"/>
    </row>
    <row r="931" spans="1:29" ht="13.5" customHeight="1" x14ac:dyDescent="0.2">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c r="AA931" s="111"/>
      <c r="AB931" s="111"/>
      <c r="AC931" s="111"/>
    </row>
    <row r="932" spans="1:29" ht="13.5" customHeight="1" x14ac:dyDescent="0.2">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c r="AA932" s="111"/>
      <c r="AB932" s="111"/>
      <c r="AC932" s="111"/>
    </row>
    <row r="933" spans="1:29" ht="13.5" customHeight="1" x14ac:dyDescent="0.2">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c r="AA933" s="111"/>
      <c r="AB933" s="111"/>
      <c r="AC933" s="111"/>
    </row>
    <row r="934" spans="1:29" ht="13.5" customHeight="1" x14ac:dyDescent="0.2">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c r="AA934" s="111"/>
      <c r="AB934" s="111"/>
      <c r="AC934" s="111"/>
    </row>
    <row r="935" spans="1:29" ht="13.5" customHeight="1" x14ac:dyDescent="0.2">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c r="AA935" s="111"/>
      <c r="AB935" s="111"/>
      <c r="AC935" s="111"/>
    </row>
    <row r="936" spans="1:29" ht="13.5" customHeight="1" x14ac:dyDescent="0.2">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c r="AA936" s="111"/>
      <c r="AB936" s="111"/>
      <c r="AC936" s="111"/>
    </row>
    <row r="937" spans="1:29" ht="13.5" customHeight="1" x14ac:dyDescent="0.2">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c r="AA937" s="111"/>
      <c r="AB937" s="111"/>
      <c r="AC937" s="111"/>
    </row>
    <row r="938" spans="1:29" ht="13.5" customHeight="1" x14ac:dyDescent="0.2">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c r="AA938" s="111"/>
      <c r="AB938" s="111"/>
      <c r="AC938" s="111"/>
    </row>
    <row r="939" spans="1:29" ht="13.5" customHeight="1" x14ac:dyDescent="0.2">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c r="AA939" s="111"/>
      <c r="AB939" s="111"/>
      <c r="AC939" s="111"/>
    </row>
    <row r="940" spans="1:29" ht="13.5" customHeight="1" x14ac:dyDescent="0.2">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c r="AA940" s="111"/>
      <c r="AB940" s="111"/>
      <c r="AC940" s="111"/>
    </row>
    <row r="941" spans="1:29" ht="13.5" customHeight="1" x14ac:dyDescent="0.2">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c r="AA941" s="111"/>
      <c r="AB941" s="111"/>
      <c r="AC941" s="111"/>
    </row>
    <row r="942" spans="1:29" ht="13.5" customHeight="1" x14ac:dyDescent="0.2">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c r="AA942" s="111"/>
      <c r="AB942" s="111"/>
      <c r="AC942" s="111"/>
    </row>
    <row r="943" spans="1:29" ht="13.5" customHeight="1" x14ac:dyDescent="0.2">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c r="AA943" s="111"/>
      <c r="AB943" s="111"/>
      <c r="AC943" s="111"/>
    </row>
    <row r="944" spans="1:29" ht="13.5" customHeight="1" x14ac:dyDescent="0.2">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c r="AA944" s="111"/>
      <c r="AB944" s="111"/>
      <c r="AC944" s="111"/>
    </row>
    <row r="945" spans="1:29" ht="13.5" customHeight="1" x14ac:dyDescent="0.2">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c r="AA945" s="111"/>
      <c r="AB945" s="111"/>
      <c r="AC945" s="111"/>
    </row>
    <row r="946" spans="1:29" ht="13.5" customHeight="1" x14ac:dyDescent="0.2">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c r="AA946" s="111"/>
      <c r="AB946" s="111"/>
      <c r="AC946" s="111"/>
    </row>
    <row r="947" spans="1:29" ht="13.5" customHeight="1" x14ac:dyDescent="0.2">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c r="AA947" s="111"/>
      <c r="AB947" s="111"/>
      <c r="AC947" s="111"/>
    </row>
    <row r="948" spans="1:29" ht="13.5" customHeight="1" x14ac:dyDescent="0.2">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c r="AA948" s="111"/>
      <c r="AB948" s="111"/>
      <c r="AC948" s="111"/>
    </row>
    <row r="949" spans="1:29" ht="13.5" customHeight="1" x14ac:dyDescent="0.2">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c r="AA949" s="111"/>
      <c r="AB949" s="111"/>
      <c r="AC949" s="111"/>
    </row>
    <row r="950" spans="1:29" ht="13.5" customHeight="1" x14ac:dyDescent="0.2">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c r="AA950" s="111"/>
      <c r="AB950" s="111"/>
      <c r="AC950" s="111"/>
    </row>
    <row r="951" spans="1:29" ht="13.5" customHeight="1" x14ac:dyDescent="0.2">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c r="AA951" s="111"/>
      <c r="AB951" s="111"/>
      <c r="AC951" s="111"/>
    </row>
    <row r="952" spans="1:29" ht="13.5" customHeight="1" x14ac:dyDescent="0.2">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c r="AA952" s="111"/>
      <c r="AB952" s="111"/>
      <c r="AC952" s="111"/>
    </row>
    <row r="953" spans="1:29" ht="13.5" customHeight="1" x14ac:dyDescent="0.2">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c r="AA953" s="111"/>
      <c r="AB953" s="111"/>
      <c r="AC953" s="111"/>
    </row>
    <row r="954" spans="1:29" ht="13.5" customHeight="1" x14ac:dyDescent="0.2">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c r="AA954" s="111"/>
      <c r="AB954" s="111"/>
      <c r="AC954" s="111"/>
    </row>
    <row r="955" spans="1:29" ht="13.5" customHeight="1" x14ac:dyDescent="0.2">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c r="AA955" s="111"/>
      <c r="AB955" s="111"/>
      <c r="AC955" s="111"/>
    </row>
    <row r="956" spans="1:29" ht="13.5" customHeight="1" x14ac:dyDescent="0.2">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c r="AA956" s="111"/>
      <c r="AB956" s="111"/>
      <c r="AC956" s="111"/>
    </row>
    <row r="957" spans="1:29" ht="13.5" customHeight="1" x14ac:dyDescent="0.2">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c r="AA957" s="111"/>
      <c r="AB957" s="111"/>
      <c r="AC957" s="111"/>
    </row>
    <row r="958" spans="1:29" ht="13.5" customHeight="1" x14ac:dyDescent="0.2">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c r="AA958" s="111"/>
      <c r="AB958" s="111"/>
      <c r="AC958" s="111"/>
    </row>
    <row r="959" spans="1:29" ht="13.5" customHeight="1" x14ac:dyDescent="0.2">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c r="AA959" s="111"/>
      <c r="AB959" s="111"/>
      <c r="AC959" s="111"/>
    </row>
    <row r="960" spans="1:29" ht="13.5" customHeight="1" x14ac:dyDescent="0.2">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c r="AA960" s="111"/>
      <c r="AB960" s="111"/>
      <c r="AC960" s="111"/>
    </row>
    <row r="961" spans="1:29" ht="13.5" customHeight="1" x14ac:dyDescent="0.2">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c r="AA961" s="111"/>
      <c r="AB961" s="111"/>
      <c r="AC961" s="111"/>
    </row>
    <row r="962" spans="1:29" ht="13.5" customHeight="1" x14ac:dyDescent="0.2">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c r="AA962" s="111"/>
      <c r="AB962" s="111"/>
      <c r="AC962" s="111"/>
    </row>
    <row r="963" spans="1:29" ht="13.5" customHeight="1" x14ac:dyDescent="0.2">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c r="AA963" s="111"/>
      <c r="AB963" s="111"/>
      <c r="AC963" s="111"/>
    </row>
    <row r="964" spans="1:29" ht="13.5" customHeight="1" x14ac:dyDescent="0.2">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c r="AA964" s="111"/>
      <c r="AB964" s="111"/>
      <c r="AC964" s="111"/>
    </row>
    <row r="965" spans="1:29" ht="13.5" customHeight="1" x14ac:dyDescent="0.2">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c r="AA965" s="111"/>
      <c r="AB965" s="111"/>
      <c r="AC965" s="111"/>
    </row>
    <row r="966" spans="1:29" ht="13.5" customHeight="1" x14ac:dyDescent="0.2">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c r="AA966" s="111"/>
      <c r="AB966" s="111"/>
      <c r="AC966" s="111"/>
    </row>
    <row r="967" spans="1:29" ht="13.5" customHeight="1" x14ac:dyDescent="0.2">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c r="AA967" s="111"/>
      <c r="AB967" s="111"/>
      <c r="AC967" s="111"/>
    </row>
    <row r="968" spans="1:29" ht="13.5" customHeight="1" x14ac:dyDescent="0.2">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c r="AA968" s="111"/>
      <c r="AB968" s="111"/>
      <c r="AC968" s="111"/>
    </row>
    <row r="969" spans="1:29" ht="13.5" customHeight="1" x14ac:dyDescent="0.2">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c r="AA969" s="111"/>
      <c r="AB969" s="111"/>
      <c r="AC969" s="111"/>
    </row>
    <row r="970" spans="1:29" ht="13.5" customHeight="1" x14ac:dyDescent="0.2">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c r="AA970" s="111"/>
      <c r="AB970" s="111"/>
      <c r="AC970" s="111"/>
    </row>
    <row r="971" spans="1:29" ht="13.5" customHeight="1" x14ac:dyDescent="0.2">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c r="AA971" s="111"/>
      <c r="AB971" s="111"/>
      <c r="AC971" s="111"/>
    </row>
    <row r="972" spans="1:29" ht="13.5" customHeight="1" x14ac:dyDescent="0.2">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c r="AA972" s="111"/>
      <c r="AB972" s="111"/>
      <c r="AC972" s="111"/>
    </row>
    <row r="973" spans="1:29" ht="13.5" customHeight="1" x14ac:dyDescent="0.2">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c r="AA973" s="111"/>
      <c r="AB973" s="111"/>
      <c r="AC973" s="111"/>
    </row>
    <row r="974" spans="1:29" ht="13.5" customHeight="1" x14ac:dyDescent="0.2">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c r="AA974" s="111"/>
      <c r="AB974" s="111"/>
      <c r="AC974" s="111"/>
    </row>
    <row r="975" spans="1:29" ht="13.5" customHeight="1" x14ac:dyDescent="0.2">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c r="AA975" s="111"/>
      <c r="AB975" s="111"/>
      <c r="AC975" s="111"/>
    </row>
    <row r="976" spans="1:29" ht="13.5" customHeight="1" x14ac:dyDescent="0.2">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c r="AA976" s="111"/>
      <c r="AB976" s="111"/>
      <c r="AC976" s="111"/>
    </row>
    <row r="977" spans="1:29" ht="13.5" customHeight="1" x14ac:dyDescent="0.2">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c r="AA977" s="111"/>
      <c r="AB977" s="111"/>
      <c r="AC977" s="111"/>
    </row>
    <row r="978" spans="1:29" ht="13.5" customHeight="1" x14ac:dyDescent="0.2">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c r="AA978" s="111"/>
      <c r="AB978" s="111"/>
      <c r="AC978" s="111"/>
    </row>
    <row r="979" spans="1:29" ht="13.5" customHeight="1" x14ac:dyDescent="0.2">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c r="AA979" s="111"/>
      <c r="AB979" s="111"/>
      <c r="AC979" s="111"/>
    </row>
    <row r="980" spans="1:29" ht="13.5" customHeight="1" x14ac:dyDescent="0.2">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c r="AA980" s="111"/>
      <c r="AB980" s="111"/>
      <c r="AC980" s="111"/>
    </row>
    <row r="981" spans="1:29" ht="13.5" customHeight="1" x14ac:dyDescent="0.2">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c r="AA981" s="111"/>
      <c r="AB981" s="111"/>
      <c r="AC981" s="111"/>
    </row>
    <row r="982" spans="1:29" ht="13.5" customHeight="1" x14ac:dyDescent="0.2">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1"/>
    </row>
    <row r="983" spans="1:29" ht="13.5" customHeight="1" x14ac:dyDescent="0.2">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c r="AA983" s="111"/>
      <c r="AB983" s="111"/>
      <c r="AC983" s="111"/>
    </row>
    <row r="984" spans="1:29" ht="13.5" customHeight="1" x14ac:dyDescent="0.2">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c r="AA984" s="111"/>
      <c r="AB984" s="111"/>
      <c r="AC984" s="111"/>
    </row>
    <row r="985" spans="1:29" ht="13.5" customHeight="1" x14ac:dyDescent="0.2">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c r="AA985" s="111"/>
      <c r="AB985" s="111"/>
      <c r="AC985" s="111"/>
    </row>
    <row r="986" spans="1:29" ht="13.5" customHeight="1" x14ac:dyDescent="0.2">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c r="AA986" s="111"/>
      <c r="AB986" s="111"/>
      <c r="AC986" s="111"/>
    </row>
    <row r="987" spans="1:29" ht="13.5" customHeight="1" x14ac:dyDescent="0.2">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c r="AA987" s="111"/>
      <c r="AB987" s="111"/>
      <c r="AC987" s="111"/>
    </row>
    <row r="988" spans="1:29" ht="13.5" customHeight="1" x14ac:dyDescent="0.2">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c r="AA988" s="111"/>
      <c r="AB988" s="111"/>
      <c r="AC988" s="111"/>
    </row>
    <row r="989" spans="1:29" ht="13.5" customHeight="1" x14ac:dyDescent="0.2">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c r="AA989" s="111"/>
      <c r="AB989" s="111"/>
      <c r="AC989" s="111"/>
    </row>
    <row r="990" spans="1:29" ht="13.5" customHeight="1" x14ac:dyDescent="0.2">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c r="AA990" s="111"/>
      <c r="AB990" s="111"/>
      <c r="AC990" s="111"/>
    </row>
    <row r="991" spans="1:29" ht="13.5" customHeight="1" x14ac:dyDescent="0.2">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c r="AA991" s="111"/>
      <c r="AB991" s="111"/>
      <c r="AC991" s="111"/>
    </row>
    <row r="992" spans="1:29" ht="13.5" customHeight="1" x14ac:dyDescent="0.2">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c r="AA992" s="111"/>
      <c r="AB992" s="111"/>
      <c r="AC992" s="111"/>
    </row>
    <row r="993" spans="1:29" ht="13.5" customHeight="1" x14ac:dyDescent="0.2">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c r="AA993" s="111"/>
      <c r="AB993" s="111"/>
      <c r="AC993" s="111"/>
    </row>
    <row r="994" spans="1:29" ht="13.5" customHeight="1" x14ac:dyDescent="0.2">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c r="AA994" s="111"/>
      <c r="AB994" s="111"/>
      <c r="AC994" s="111"/>
    </row>
    <row r="995" spans="1:29" ht="13.5" customHeight="1" x14ac:dyDescent="0.2">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c r="AA995" s="111"/>
      <c r="AB995" s="111"/>
      <c r="AC995" s="111"/>
    </row>
    <row r="996" spans="1:29" ht="13.5" customHeight="1" x14ac:dyDescent="0.2">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c r="AA996" s="111"/>
      <c r="AB996" s="111"/>
      <c r="AC996" s="111"/>
    </row>
    <row r="997" spans="1:29" ht="13.5" customHeight="1" x14ac:dyDescent="0.2">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c r="AA997" s="111"/>
      <c r="AB997" s="111"/>
      <c r="AC997" s="111"/>
    </row>
    <row r="998" spans="1:29" ht="13.5" customHeight="1" x14ac:dyDescent="0.2">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c r="AA998" s="111"/>
      <c r="AB998" s="111"/>
      <c r="AC998" s="111"/>
    </row>
    <row r="999" spans="1:29" ht="13.5" customHeight="1" x14ac:dyDescent="0.2">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c r="AA999" s="111"/>
      <c r="AB999" s="111"/>
      <c r="AC999" s="111"/>
    </row>
    <row r="1000" spans="1:29" ht="13.5" customHeight="1" x14ac:dyDescent="0.2">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c r="AA1000" s="111"/>
      <c r="AB1000" s="111"/>
      <c r="AC1000" s="111"/>
    </row>
    <row r="1001" spans="1:29" ht="13.5" customHeight="1" x14ac:dyDescent="0.2">
      <c r="A1001" s="111"/>
      <c r="B1001" s="111"/>
      <c r="C1001" s="111"/>
      <c r="D1001" s="111"/>
      <c r="E1001" s="111"/>
      <c r="F1001" s="111"/>
      <c r="G1001" s="111"/>
      <c r="H1001" s="111"/>
      <c r="I1001" s="111"/>
      <c r="J1001" s="111"/>
      <c r="K1001" s="111"/>
      <c r="L1001" s="111"/>
      <c r="M1001" s="111"/>
      <c r="N1001" s="111"/>
      <c r="O1001" s="111"/>
      <c r="P1001" s="111"/>
      <c r="Q1001" s="111"/>
      <c r="R1001" s="111"/>
      <c r="S1001" s="111"/>
      <c r="T1001" s="111"/>
      <c r="U1001" s="111"/>
      <c r="V1001" s="111"/>
      <c r="W1001" s="111"/>
      <c r="X1001" s="111"/>
      <c r="Y1001" s="111"/>
      <c r="Z1001" s="111"/>
      <c r="AA1001" s="111"/>
      <c r="AB1001" s="111"/>
      <c r="AC1001" s="111"/>
    </row>
    <row r="1002" spans="1:29" ht="13.5" customHeight="1" x14ac:dyDescent="0.2">
      <c r="A1002" s="111"/>
      <c r="B1002" s="111"/>
      <c r="C1002" s="111"/>
      <c r="D1002" s="111"/>
      <c r="E1002" s="111"/>
      <c r="F1002" s="111"/>
      <c r="G1002" s="111"/>
      <c r="H1002" s="111"/>
      <c r="I1002" s="111"/>
      <c r="J1002" s="111"/>
      <c r="K1002" s="111"/>
      <c r="L1002" s="111"/>
      <c r="M1002" s="111"/>
      <c r="N1002" s="111"/>
      <c r="O1002" s="111"/>
      <c r="P1002" s="111"/>
      <c r="Q1002" s="111"/>
      <c r="R1002" s="111"/>
      <c r="S1002" s="111"/>
      <c r="T1002" s="111"/>
      <c r="U1002" s="111"/>
      <c r="V1002" s="111"/>
      <c r="W1002" s="111"/>
      <c r="X1002" s="111"/>
      <c r="Y1002" s="111"/>
      <c r="Z1002" s="111"/>
      <c r="AA1002" s="111"/>
      <c r="AB1002" s="111"/>
      <c r="AC1002" s="111"/>
    </row>
    <row r="1003" spans="1:29" ht="13.5" customHeight="1" x14ac:dyDescent="0.2">
      <c r="A1003" s="111"/>
      <c r="B1003" s="111"/>
      <c r="C1003" s="111"/>
      <c r="D1003" s="111"/>
      <c r="E1003" s="111"/>
      <c r="F1003" s="111"/>
      <c r="G1003" s="111"/>
      <c r="H1003" s="111"/>
      <c r="I1003" s="111"/>
      <c r="J1003" s="111"/>
      <c r="K1003" s="111"/>
      <c r="L1003" s="111"/>
      <c r="M1003" s="111"/>
      <c r="N1003" s="111"/>
      <c r="O1003" s="111"/>
      <c r="P1003" s="111"/>
      <c r="Q1003" s="111"/>
      <c r="R1003" s="111"/>
      <c r="S1003" s="111"/>
      <c r="T1003" s="111"/>
      <c r="U1003" s="111"/>
      <c r="V1003" s="111"/>
      <c r="W1003" s="111"/>
      <c r="X1003" s="111"/>
      <c r="Y1003" s="111"/>
      <c r="Z1003" s="111"/>
      <c r="AA1003" s="111"/>
      <c r="AB1003" s="111"/>
      <c r="AC1003" s="111"/>
    </row>
    <row r="1004" spans="1:29" ht="13.5" customHeight="1" x14ac:dyDescent="0.2">
      <c r="A1004" s="111"/>
      <c r="B1004" s="111"/>
      <c r="C1004" s="111"/>
      <c r="D1004" s="111"/>
      <c r="E1004" s="111"/>
      <c r="F1004" s="111"/>
      <c r="G1004" s="111"/>
      <c r="H1004" s="111"/>
      <c r="I1004" s="111"/>
      <c r="J1004" s="111"/>
      <c r="K1004" s="111"/>
      <c r="L1004" s="111"/>
      <c r="M1004" s="111"/>
      <c r="N1004" s="111"/>
      <c r="O1004" s="111"/>
      <c r="P1004" s="111"/>
      <c r="Q1004" s="111"/>
      <c r="R1004" s="111"/>
      <c r="S1004" s="111"/>
      <c r="T1004" s="111"/>
      <c r="U1004" s="111"/>
      <c r="V1004" s="111"/>
      <c r="W1004" s="111"/>
      <c r="X1004" s="111"/>
      <c r="Y1004" s="111"/>
      <c r="Z1004" s="111"/>
      <c r="AA1004" s="111"/>
      <c r="AB1004" s="111"/>
      <c r="AC1004" s="111"/>
    </row>
    <row r="1005" spans="1:29" ht="13.5" customHeight="1" x14ac:dyDescent="0.2">
      <c r="A1005" s="111"/>
      <c r="B1005" s="111"/>
      <c r="C1005" s="111"/>
      <c r="D1005" s="111"/>
      <c r="E1005" s="111"/>
      <c r="F1005" s="111"/>
      <c r="G1005" s="111"/>
      <c r="H1005" s="111"/>
      <c r="I1005" s="111"/>
      <c r="J1005" s="111"/>
      <c r="K1005" s="111"/>
      <c r="L1005" s="111"/>
      <c r="M1005" s="111"/>
      <c r="N1005" s="111"/>
      <c r="O1005" s="111"/>
      <c r="P1005" s="111"/>
      <c r="Q1005" s="111"/>
      <c r="R1005" s="111"/>
      <c r="S1005" s="111"/>
      <c r="T1005" s="111"/>
      <c r="U1005" s="111"/>
      <c r="V1005" s="111"/>
      <c r="W1005" s="111"/>
      <c r="X1005" s="111"/>
      <c r="Y1005" s="111"/>
      <c r="Z1005" s="111"/>
      <c r="AA1005" s="111"/>
      <c r="AB1005" s="111"/>
      <c r="AC1005" s="111"/>
    </row>
  </sheetData>
  <mergeCells count="4">
    <mergeCell ref="B5:E8"/>
    <mergeCell ref="B12:B22"/>
    <mergeCell ref="B25:B35"/>
    <mergeCell ref="B38:B48"/>
  </mergeCells>
  <hyperlinks>
    <hyperlink ref="F13" r:id="rId1" xr:uid="{00000000-0004-0000-0200-000001000000}"/>
    <hyperlink ref="F14" r:id="rId2" xr:uid="{00000000-0004-0000-0200-000002000000}"/>
    <hyperlink ref="E40" r:id="rId3" xr:uid="{00000000-0004-0000-0200-000003000000}"/>
    <hyperlink ref="B2" r:id="rId4"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3"/>
  <sheetViews>
    <sheetView workbookViewId="0">
      <selection activeCell="C24" sqref="C24:H25"/>
    </sheetView>
  </sheetViews>
  <sheetFormatPr baseColWidth="10" defaultColWidth="14.5" defaultRowHeight="15" customHeight="1" x14ac:dyDescent="0.2"/>
  <cols>
    <col min="1" max="1" width="8.83203125" customWidth="1"/>
    <col min="2" max="2" width="77.5" customWidth="1"/>
    <col min="3" max="3" width="14.83203125" customWidth="1"/>
    <col min="4" max="4" width="17.6640625" customWidth="1"/>
    <col min="5" max="5" width="16.5" customWidth="1"/>
    <col min="6" max="6" width="22" customWidth="1"/>
    <col min="7" max="7" width="19.6640625" customWidth="1"/>
    <col min="8" max="8" width="9.5" customWidth="1"/>
    <col min="9" max="9" width="39.5" customWidth="1"/>
    <col min="10" max="29" width="8.83203125" customWidth="1"/>
  </cols>
  <sheetData>
    <row r="1" spans="1:29" ht="13.5" customHeight="1" x14ac:dyDescent="0.2">
      <c r="A1" s="9"/>
      <c r="B1" s="9"/>
      <c r="C1" s="9"/>
      <c r="D1" s="9"/>
      <c r="E1" s="9"/>
      <c r="F1" s="9"/>
      <c r="G1" s="9"/>
      <c r="H1" s="9"/>
      <c r="I1" s="9"/>
      <c r="J1" s="9"/>
      <c r="K1" s="9"/>
      <c r="L1" s="9"/>
      <c r="M1" s="9"/>
      <c r="N1" s="9"/>
      <c r="O1" s="9"/>
      <c r="P1" s="9"/>
      <c r="Q1" s="9"/>
      <c r="R1" s="9"/>
      <c r="S1" s="9"/>
      <c r="T1" s="9"/>
      <c r="U1" s="9"/>
      <c r="V1" s="9"/>
      <c r="W1" s="9"/>
      <c r="X1" s="9"/>
      <c r="Y1" s="9"/>
      <c r="Z1" s="9"/>
      <c r="AA1" s="9"/>
      <c r="AB1" s="9"/>
      <c r="AC1" s="9"/>
    </row>
    <row r="2" spans="1:29" ht="13.5" customHeight="1" x14ac:dyDescent="0.2">
      <c r="A2" s="9"/>
      <c r="B2" s="51" t="s">
        <v>0</v>
      </c>
      <c r="C2" s="9"/>
      <c r="D2" s="9"/>
      <c r="E2" s="9"/>
      <c r="F2" s="9"/>
      <c r="G2" s="9"/>
      <c r="H2" s="9"/>
      <c r="I2" s="9"/>
      <c r="J2" s="9"/>
      <c r="K2" s="9"/>
      <c r="L2" s="9"/>
      <c r="M2" s="9"/>
      <c r="N2" s="9"/>
      <c r="O2" s="9"/>
      <c r="P2" s="9"/>
      <c r="Q2" s="9"/>
      <c r="R2" s="9"/>
      <c r="S2" s="9"/>
      <c r="T2" s="9"/>
      <c r="U2" s="9"/>
      <c r="V2" s="9"/>
      <c r="W2" s="9"/>
      <c r="X2" s="9"/>
      <c r="Y2" s="9"/>
      <c r="Z2" s="9"/>
      <c r="AA2" s="9"/>
      <c r="AB2" s="9"/>
      <c r="AC2" s="9"/>
    </row>
    <row r="3" spans="1:29" ht="13.5" customHeight="1" x14ac:dyDescent="0.2">
      <c r="A3" s="9"/>
      <c r="B3" s="10" t="s">
        <v>52</v>
      </c>
      <c r="C3" s="12"/>
      <c r="D3" s="12"/>
      <c r="E3" s="12"/>
      <c r="F3" s="9"/>
      <c r="G3" s="9"/>
      <c r="H3" s="9"/>
      <c r="I3" s="9"/>
      <c r="J3" s="9"/>
      <c r="K3" s="9"/>
      <c r="L3" s="9"/>
      <c r="M3" s="9"/>
      <c r="N3" s="9"/>
      <c r="O3" s="9"/>
      <c r="P3" s="9"/>
      <c r="Q3" s="9"/>
      <c r="R3" s="9"/>
      <c r="S3" s="9"/>
      <c r="T3" s="9"/>
      <c r="U3" s="9"/>
      <c r="V3" s="9"/>
      <c r="W3" s="9"/>
      <c r="X3" s="9"/>
      <c r="Y3" s="9"/>
      <c r="Z3" s="9"/>
      <c r="AA3" s="9"/>
      <c r="AB3" s="9"/>
      <c r="AC3" s="9"/>
    </row>
    <row r="4" spans="1:29" ht="13.5" customHeight="1" x14ac:dyDescent="0.2">
      <c r="A4" s="9"/>
      <c r="B4" s="29"/>
      <c r="C4" s="30"/>
      <c r="D4" s="30"/>
      <c r="E4" s="30"/>
      <c r="F4" s="31"/>
      <c r="G4" s="12"/>
      <c r="H4" s="12"/>
      <c r="I4" s="9"/>
      <c r="J4" s="9"/>
      <c r="K4" s="9"/>
      <c r="L4" s="9"/>
      <c r="M4" s="9"/>
      <c r="N4" s="9"/>
      <c r="O4" s="9"/>
      <c r="P4" s="9"/>
      <c r="Q4" s="9"/>
      <c r="R4" s="9"/>
      <c r="S4" s="9"/>
      <c r="T4" s="9"/>
      <c r="U4" s="9"/>
      <c r="V4" s="9"/>
      <c r="W4" s="9"/>
      <c r="X4" s="9"/>
      <c r="Y4" s="9"/>
      <c r="Z4" s="9"/>
      <c r="AA4" s="9"/>
      <c r="AB4" s="9"/>
      <c r="AC4" s="9"/>
    </row>
    <row r="5" spans="1:29" ht="13.5" customHeight="1" x14ac:dyDescent="0.2">
      <c r="A5" s="13"/>
      <c r="B5" s="79" t="s">
        <v>93</v>
      </c>
      <c r="C5" s="80"/>
      <c r="D5" s="80"/>
      <c r="E5" s="80"/>
      <c r="F5" s="80"/>
      <c r="G5" s="80"/>
      <c r="H5" s="81"/>
      <c r="I5" s="14"/>
      <c r="J5" s="9"/>
      <c r="K5" s="9"/>
      <c r="L5" s="9"/>
      <c r="M5" s="9"/>
      <c r="N5" s="9"/>
      <c r="O5" s="9"/>
      <c r="P5" s="9"/>
      <c r="Q5" s="9"/>
      <c r="R5" s="9"/>
      <c r="S5" s="9"/>
      <c r="T5" s="9"/>
      <c r="U5" s="9"/>
      <c r="V5" s="9"/>
      <c r="W5" s="9"/>
      <c r="X5" s="9"/>
      <c r="Y5" s="9"/>
      <c r="Z5" s="9"/>
      <c r="AA5" s="9"/>
      <c r="AB5" s="9"/>
      <c r="AC5" s="9"/>
    </row>
    <row r="6" spans="1:29" ht="13.5" customHeight="1" x14ac:dyDescent="0.2">
      <c r="A6" s="13"/>
      <c r="B6" s="82"/>
      <c r="C6" s="83"/>
      <c r="D6" s="83"/>
      <c r="E6" s="83"/>
      <c r="F6" s="83"/>
      <c r="G6" s="83"/>
      <c r="H6" s="84"/>
      <c r="I6" s="14"/>
      <c r="J6" s="9"/>
      <c r="K6" s="9"/>
      <c r="L6" s="9"/>
      <c r="M6" s="9"/>
      <c r="N6" s="9"/>
      <c r="O6" s="9"/>
      <c r="P6" s="9"/>
      <c r="Q6" s="9"/>
      <c r="R6" s="9"/>
      <c r="S6" s="9"/>
      <c r="T6" s="9"/>
      <c r="U6" s="9"/>
      <c r="V6" s="9"/>
      <c r="W6" s="9"/>
      <c r="X6" s="9"/>
      <c r="Y6" s="9"/>
      <c r="Z6" s="9"/>
      <c r="AA6" s="9"/>
      <c r="AB6" s="9"/>
      <c r="AC6" s="9"/>
    </row>
    <row r="7" spans="1:29" ht="13.5" customHeight="1" x14ac:dyDescent="0.2">
      <c r="A7" s="13"/>
      <c r="B7" s="82"/>
      <c r="C7" s="83"/>
      <c r="D7" s="83"/>
      <c r="E7" s="83"/>
      <c r="F7" s="83"/>
      <c r="G7" s="83"/>
      <c r="H7" s="84"/>
      <c r="I7" s="14"/>
      <c r="J7" s="9"/>
      <c r="K7" s="9"/>
      <c r="L7" s="9"/>
      <c r="M7" s="9"/>
      <c r="N7" s="9"/>
      <c r="O7" s="9"/>
      <c r="P7" s="9"/>
      <c r="Q7" s="9"/>
      <c r="R7" s="9"/>
      <c r="S7" s="9"/>
      <c r="T7" s="9"/>
      <c r="U7" s="9"/>
      <c r="V7" s="9"/>
      <c r="W7" s="9"/>
      <c r="X7" s="9"/>
      <c r="Y7" s="9"/>
      <c r="Z7" s="9"/>
      <c r="AA7" s="9"/>
      <c r="AB7" s="9"/>
      <c r="AC7" s="9"/>
    </row>
    <row r="8" spans="1:29" ht="96" customHeight="1" x14ac:dyDescent="0.2">
      <c r="A8" s="13"/>
      <c r="B8" s="85"/>
      <c r="C8" s="86"/>
      <c r="D8" s="86"/>
      <c r="E8" s="86"/>
      <c r="F8" s="86"/>
      <c r="G8" s="86"/>
      <c r="H8" s="87"/>
      <c r="I8" s="14"/>
      <c r="J8" s="9"/>
      <c r="K8" s="9"/>
      <c r="L8" s="9"/>
      <c r="M8" s="9"/>
      <c r="N8" s="9"/>
      <c r="O8" s="9"/>
      <c r="P8" s="9"/>
      <c r="Q8" s="9"/>
      <c r="R8" s="9"/>
      <c r="S8" s="9"/>
      <c r="T8" s="9"/>
      <c r="U8" s="9"/>
      <c r="V8" s="9"/>
      <c r="W8" s="9"/>
      <c r="X8" s="9"/>
      <c r="Y8" s="9"/>
      <c r="Z8" s="9"/>
      <c r="AA8" s="9"/>
      <c r="AB8" s="9"/>
      <c r="AC8" s="9"/>
    </row>
    <row r="9" spans="1:29" ht="22.5" customHeight="1" x14ac:dyDescent="0.2">
      <c r="A9" s="9"/>
      <c r="B9" s="15"/>
      <c r="C9" s="15"/>
      <c r="D9" s="15"/>
      <c r="E9" s="15"/>
      <c r="F9" s="15"/>
      <c r="G9" s="15"/>
      <c r="H9" s="15"/>
      <c r="I9" s="14"/>
      <c r="J9" s="9"/>
      <c r="K9" s="9"/>
      <c r="L9" s="9"/>
      <c r="M9" s="9"/>
      <c r="N9" s="9"/>
      <c r="O9" s="9"/>
      <c r="P9" s="9"/>
      <c r="Q9" s="9"/>
      <c r="R9" s="9"/>
      <c r="S9" s="9"/>
      <c r="T9" s="9"/>
      <c r="U9" s="9"/>
      <c r="V9" s="9"/>
      <c r="W9" s="9"/>
      <c r="X9" s="9"/>
      <c r="Y9" s="9"/>
      <c r="Z9" s="9"/>
      <c r="AA9" s="9"/>
      <c r="AB9" s="9"/>
      <c r="AC9" s="9"/>
    </row>
    <row r="10" spans="1:29" ht="13.5" customHeight="1" x14ac:dyDescent="0.2">
      <c r="A10" s="9"/>
      <c r="B10" s="32" t="s">
        <v>53</v>
      </c>
      <c r="C10" s="33"/>
      <c r="D10" s="33"/>
      <c r="E10" s="33"/>
      <c r="F10" s="33"/>
      <c r="G10" s="33"/>
      <c r="H10" s="33"/>
      <c r="I10" s="14"/>
      <c r="J10" s="9"/>
      <c r="K10" s="9"/>
      <c r="L10" s="9"/>
      <c r="M10" s="9"/>
      <c r="N10" s="9"/>
      <c r="O10" s="9"/>
      <c r="P10" s="9"/>
      <c r="Q10" s="9"/>
      <c r="R10" s="9"/>
      <c r="S10" s="9"/>
      <c r="T10" s="9"/>
      <c r="U10" s="9"/>
      <c r="V10" s="9"/>
      <c r="W10" s="9"/>
      <c r="X10" s="9"/>
      <c r="Y10" s="9"/>
      <c r="Z10" s="9"/>
      <c r="AA10" s="9"/>
      <c r="AB10" s="9"/>
      <c r="AC10" s="9"/>
    </row>
    <row r="11" spans="1:29" ht="13.5" customHeight="1" x14ac:dyDescent="0.2">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ht="13.5" customHeight="1" x14ac:dyDescent="0.2">
      <c r="A12" s="9"/>
      <c r="B12" s="26" t="s">
        <v>54</v>
      </c>
      <c r="C12" s="26" t="s">
        <v>55</v>
      </c>
      <c r="D12" s="26" t="s">
        <v>56</v>
      </c>
      <c r="E12" s="26" t="s">
        <v>57</v>
      </c>
      <c r="F12" s="26" t="s">
        <v>58</v>
      </c>
      <c r="G12" s="26" t="s">
        <v>59</v>
      </c>
      <c r="H12" s="28" t="s">
        <v>18</v>
      </c>
      <c r="I12" s="14"/>
      <c r="J12" s="9"/>
      <c r="K12" s="9"/>
      <c r="L12" s="9"/>
      <c r="M12" s="9"/>
      <c r="N12" s="9"/>
      <c r="O12" s="9"/>
      <c r="P12" s="9"/>
      <c r="Q12" s="9"/>
      <c r="R12" s="9"/>
      <c r="S12" s="9"/>
      <c r="T12" s="9"/>
      <c r="U12" s="9"/>
      <c r="V12" s="9"/>
      <c r="W12" s="9"/>
      <c r="X12" s="9"/>
      <c r="Y12" s="9"/>
      <c r="Z12" s="9"/>
      <c r="AA12" s="9"/>
      <c r="AB12" s="9"/>
      <c r="AC12" s="9"/>
    </row>
    <row r="13" spans="1:29" ht="13.5" customHeight="1" x14ac:dyDescent="0.2">
      <c r="A13" s="9"/>
      <c r="B13" s="34" t="s">
        <v>60</v>
      </c>
      <c r="C13" s="35">
        <v>30</v>
      </c>
      <c r="D13" s="35">
        <v>5</v>
      </c>
      <c r="E13" s="35">
        <v>2</v>
      </c>
      <c r="F13" s="35">
        <v>1</v>
      </c>
      <c r="G13" s="35">
        <v>2</v>
      </c>
      <c r="H13" s="36">
        <f>SUM(C13:G13)</f>
        <v>40</v>
      </c>
      <c r="I13" s="14"/>
      <c r="J13" s="9"/>
      <c r="K13" s="9"/>
      <c r="L13" s="9"/>
      <c r="M13" s="9"/>
      <c r="N13" s="9"/>
      <c r="O13" s="9"/>
      <c r="P13" s="9"/>
      <c r="Q13" s="9"/>
      <c r="R13" s="9"/>
      <c r="S13" s="9"/>
      <c r="T13" s="9"/>
      <c r="U13" s="9"/>
      <c r="V13" s="9"/>
      <c r="W13" s="9"/>
      <c r="X13" s="9"/>
      <c r="Y13" s="9"/>
      <c r="Z13" s="9"/>
      <c r="AA13" s="9"/>
      <c r="AB13" s="9"/>
      <c r="AC13" s="9"/>
    </row>
    <row r="14" spans="1:29" ht="13.5" customHeight="1" x14ac:dyDescent="0.2">
      <c r="A14" s="9"/>
      <c r="B14" s="27" t="s">
        <v>61</v>
      </c>
      <c r="C14" s="37">
        <v>0</v>
      </c>
      <c r="D14" s="37">
        <v>500</v>
      </c>
      <c r="E14" s="37">
        <v>750</v>
      </c>
      <c r="F14" s="37">
        <v>7000</v>
      </c>
      <c r="G14" s="37">
        <v>25000</v>
      </c>
      <c r="H14" s="17" t="s">
        <v>19</v>
      </c>
      <c r="I14" s="14"/>
      <c r="J14" s="9"/>
      <c r="K14" s="9"/>
      <c r="L14" s="9"/>
      <c r="M14" s="9"/>
      <c r="N14" s="9"/>
      <c r="O14" s="9"/>
      <c r="P14" s="9"/>
      <c r="Q14" s="9"/>
      <c r="R14" s="9"/>
      <c r="S14" s="9"/>
      <c r="T14" s="9"/>
      <c r="U14" s="9"/>
      <c r="V14" s="9"/>
      <c r="W14" s="9"/>
      <c r="X14" s="9"/>
      <c r="Y14" s="9"/>
      <c r="Z14" s="9"/>
      <c r="AA14" s="9"/>
      <c r="AB14" s="9"/>
      <c r="AC14" s="9"/>
    </row>
    <row r="15" spans="1:29" ht="13.5" customHeight="1" x14ac:dyDescent="0.2">
      <c r="A15" s="9"/>
      <c r="B15" s="27" t="s">
        <v>62</v>
      </c>
      <c r="C15" s="38">
        <f t="shared" ref="C15:G15" si="0">C13*C14</f>
        <v>0</v>
      </c>
      <c r="D15" s="38">
        <f t="shared" si="0"/>
        <v>2500</v>
      </c>
      <c r="E15" s="38">
        <f t="shared" si="0"/>
        <v>1500</v>
      </c>
      <c r="F15" s="38">
        <f t="shared" si="0"/>
        <v>7000</v>
      </c>
      <c r="G15" s="38">
        <f t="shared" si="0"/>
        <v>50000</v>
      </c>
      <c r="H15" s="39">
        <f>SUM(C15:G15)</f>
        <v>61000</v>
      </c>
      <c r="I15" s="14"/>
      <c r="J15" s="9"/>
      <c r="K15" s="9"/>
      <c r="L15" s="9"/>
      <c r="M15" s="9"/>
      <c r="N15" s="9"/>
      <c r="O15" s="9"/>
      <c r="P15" s="9"/>
      <c r="Q15" s="9"/>
      <c r="R15" s="9"/>
      <c r="S15" s="9"/>
      <c r="T15" s="9"/>
      <c r="U15" s="9"/>
      <c r="V15" s="9"/>
      <c r="W15" s="9"/>
      <c r="X15" s="9"/>
      <c r="Y15" s="9"/>
      <c r="Z15" s="9"/>
      <c r="AA15" s="9"/>
      <c r="AB15" s="9"/>
      <c r="AC15" s="9"/>
    </row>
    <row r="16" spans="1:29" ht="13.5" customHeight="1" x14ac:dyDescent="0.2">
      <c r="A16" s="9"/>
      <c r="B16" s="27" t="s">
        <v>63</v>
      </c>
      <c r="C16" s="40">
        <v>0.1</v>
      </c>
      <c r="D16" s="40">
        <v>0.1</v>
      </c>
      <c r="E16" s="40">
        <v>0.1</v>
      </c>
      <c r="F16" s="40">
        <v>0.1</v>
      </c>
      <c r="G16" s="40">
        <v>0.1</v>
      </c>
      <c r="H16" s="40">
        <v>0.1</v>
      </c>
      <c r="I16" s="14"/>
      <c r="J16" s="9"/>
      <c r="K16" s="9"/>
      <c r="L16" s="9"/>
      <c r="M16" s="9"/>
      <c r="N16" s="9"/>
      <c r="O16" s="9"/>
      <c r="P16" s="9"/>
      <c r="Q16" s="9"/>
      <c r="R16" s="9"/>
      <c r="S16" s="9"/>
      <c r="T16" s="9"/>
      <c r="U16" s="9"/>
      <c r="V16" s="9"/>
      <c r="W16" s="9"/>
      <c r="X16" s="9"/>
      <c r="Y16" s="9"/>
      <c r="Z16" s="9"/>
      <c r="AA16" s="9"/>
      <c r="AB16" s="9"/>
      <c r="AC16" s="9"/>
    </row>
    <row r="17" spans="1:29" ht="13.5" customHeight="1" x14ac:dyDescent="0.2">
      <c r="A17" s="9"/>
      <c r="B17" s="26" t="s">
        <v>64</v>
      </c>
      <c r="C17" s="41">
        <f t="shared" ref="C17:G17" si="1">C16*C15</f>
        <v>0</v>
      </c>
      <c r="D17" s="41">
        <f t="shared" si="1"/>
        <v>250</v>
      </c>
      <c r="E17" s="41">
        <f t="shared" si="1"/>
        <v>150</v>
      </c>
      <c r="F17" s="41">
        <f t="shared" si="1"/>
        <v>700</v>
      </c>
      <c r="G17" s="41">
        <f t="shared" si="1"/>
        <v>5000</v>
      </c>
      <c r="H17" s="41">
        <f>SUM(C17:G17)</f>
        <v>6100</v>
      </c>
      <c r="I17" s="14"/>
      <c r="J17" s="9"/>
      <c r="K17" s="9"/>
      <c r="L17" s="9"/>
      <c r="M17" s="9"/>
      <c r="N17" s="9"/>
      <c r="O17" s="9"/>
      <c r="P17" s="9"/>
      <c r="Q17" s="9"/>
      <c r="R17" s="9"/>
      <c r="S17" s="9"/>
      <c r="T17" s="9"/>
      <c r="U17" s="9"/>
      <c r="V17" s="9"/>
      <c r="W17" s="9"/>
      <c r="X17" s="9"/>
      <c r="Y17" s="9"/>
      <c r="Z17" s="9"/>
      <c r="AA17" s="9"/>
      <c r="AB17" s="9"/>
      <c r="AC17" s="9"/>
    </row>
    <row r="18" spans="1:29" ht="13.5" customHeight="1" x14ac:dyDescent="0.2">
      <c r="A18" s="13"/>
      <c r="B18" s="18" t="s">
        <v>65</v>
      </c>
      <c r="C18" s="42">
        <v>0.5</v>
      </c>
      <c r="D18" s="42">
        <v>0.5</v>
      </c>
      <c r="E18" s="42">
        <v>0.5</v>
      </c>
      <c r="F18" s="42">
        <v>0.5</v>
      </c>
      <c r="G18" s="42">
        <v>0.5</v>
      </c>
      <c r="H18" s="42">
        <v>0.5</v>
      </c>
      <c r="I18" s="14"/>
      <c r="J18" s="9"/>
      <c r="K18" s="9"/>
      <c r="L18" s="9"/>
      <c r="M18" s="9"/>
      <c r="N18" s="9"/>
      <c r="O18" s="9"/>
      <c r="P18" s="9"/>
      <c r="Q18" s="9"/>
      <c r="R18" s="9"/>
      <c r="S18" s="9"/>
      <c r="T18" s="9"/>
      <c r="U18" s="9"/>
      <c r="V18" s="9"/>
      <c r="W18" s="9"/>
      <c r="X18" s="9"/>
      <c r="Y18" s="9"/>
      <c r="Z18" s="9"/>
      <c r="AA18" s="9"/>
      <c r="AB18" s="9"/>
      <c r="AC18" s="9"/>
    </row>
    <row r="19" spans="1:29" ht="13.5" customHeight="1" x14ac:dyDescent="0.2">
      <c r="A19" s="13"/>
      <c r="B19" s="17" t="s">
        <v>66</v>
      </c>
      <c r="C19" s="43">
        <f t="shared" ref="C19:G19" si="2">C18*C15</f>
        <v>0</v>
      </c>
      <c r="D19" s="43">
        <f t="shared" si="2"/>
        <v>1250</v>
      </c>
      <c r="E19" s="43">
        <f t="shared" si="2"/>
        <v>750</v>
      </c>
      <c r="F19" s="43">
        <f t="shared" si="2"/>
        <v>3500</v>
      </c>
      <c r="G19" s="43">
        <f t="shared" si="2"/>
        <v>25000</v>
      </c>
      <c r="H19" s="43">
        <f>SUM(C19:G19)</f>
        <v>30500</v>
      </c>
      <c r="I19" s="14"/>
      <c r="J19" s="9"/>
      <c r="K19" s="9"/>
      <c r="L19" s="9"/>
      <c r="M19" s="9"/>
      <c r="N19" s="9"/>
      <c r="O19" s="9"/>
      <c r="P19" s="9"/>
      <c r="Q19" s="9"/>
      <c r="R19" s="9"/>
      <c r="S19" s="9"/>
      <c r="T19" s="9"/>
      <c r="U19" s="9"/>
      <c r="V19" s="9"/>
      <c r="W19" s="9"/>
      <c r="X19" s="9"/>
      <c r="Y19" s="9"/>
      <c r="Z19" s="9"/>
      <c r="AA19" s="9"/>
      <c r="AB19" s="9"/>
      <c r="AC19" s="9"/>
    </row>
    <row r="20" spans="1:29" ht="13.5" customHeight="1" x14ac:dyDescent="0.2">
      <c r="A20" s="9"/>
      <c r="B20" s="15"/>
      <c r="C20" s="15"/>
      <c r="D20" s="15"/>
      <c r="E20" s="15"/>
      <c r="F20" s="15"/>
      <c r="G20" s="15"/>
      <c r="H20" s="15"/>
      <c r="I20" s="14"/>
      <c r="J20" s="9"/>
      <c r="K20" s="9"/>
      <c r="L20" s="9"/>
      <c r="M20" s="9"/>
      <c r="N20" s="9"/>
      <c r="O20" s="9"/>
      <c r="P20" s="9"/>
      <c r="Q20" s="9"/>
      <c r="R20" s="9"/>
      <c r="S20" s="9"/>
      <c r="T20" s="9"/>
      <c r="U20" s="9"/>
      <c r="V20" s="9"/>
      <c r="W20" s="9"/>
      <c r="X20" s="9"/>
      <c r="Y20" s="9"/>
      <c r="Z20" s="9"/>
      <c r="AA20" s="9"/>
      <c r="AB20" s="9"/>
      <c r="AC20" s="9"/>
    </row>
    <row r="21" spans="1:29" ht="13.5" customHeight="1" x14ac:dyDescent="0.2">
      <c r="A21" s="9"/>
      <c r="B21" s="25" t="s">
        <v>67</v>
      </c>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3.5" customHeight="1" x14ac:dyDescent="0.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3.5" customHeight="1" x14ac:dyDescent="0.2">
      <c r="A23" s="9"/>
      <c r="B23" s="26" t="s">
        <v>54</v>
      </c>
      <c r="C23" s="26" t="s">
        <v>55</v>
      </c>
      <c r="D23" s="26" t="s">
        <v>56</v>
      </c>
      <c r="E23" s="26" t="s">
        <v>57</v>
      </c>
      <c r="F23" s="26" t="s">
        <v>58</v>
      </c>
      <c r="G23" s="26" t="s">
        <v>59</v>
      </c>
      <c r="H23" s="28" t="s">
        <v>18</v>
      </c>
      <c r="I23" s="9"/>
      <c r="J23" s="9"/>
      <c r="K23" s="9"/>
      <c r="L23" s="9"/>
      <c r="M23" s="9"/>
      <c r="N23" s="9"/>
      <c r="O23" s="9"/>
      <c r="P23" s="9"/>
      <c r="Q23" s="9"/>
      <c r="R23" s="9"/>
      <c r="S23" s="9"/>
      <c r="T23" s="9"/>
      <c r="U23" s="9"/>
      <c r="V23" s="9"/>
      <c r="W23" s="9"/>
      <c r="X23" s="9"/>
      <c r="Y23" s="9"/>
      <c r="Z23" s="9"/>
      <c r="AA23" s="9"/>
      <c r="AB23" s="9"/>
      <c r="AC23" s="9"/>
    </row>
    <row r="24" spans="1:29" ht="13.5" customHeight="1" x14ac:dyDescent="0.2">
      <c r="A24" s="9"/>
      <c r="B24" s="34" t="s">
        <v>60</v>
      </c>
      <c r="C24" s="128"/>
      <c r="D24" s="128"/>
      <c r="E24" s="128"/>
      <c r="F24" s="128"/>
      <c r="G24" s="128"/>
      <c r="H24" s="129">
        <f>SUM(C24:G24)</f>
        <v>0</v>
      </c>
      <c r="I24" s="9"/>
      <c r="J24" s="9"/>
      <c r="K24" s="9"/>
      <c r="L24" s="9"/>
      <c r="M24" s="9"/>
      <c r="N24" s="9"/>
      <c r="O24" s="9"/>
      <c r="P24" s="9"/>
      <c r="Q24" s="9"/>
      <c r="R24" s="9"/>
      <c r="S24" s="9"/>
      <c r="T24" s="9"/>
      <c r="U24" s="9"/>
      <c r="V24" s="9"/>
      <c r="W24" s="9"/>
      <c r="X24" s="9"/>
      <c r="Y24" s="9"/>
      <c r="Z24" s="9"/>
      <c r="AA24" s="9"/>
      <c r="AB24" s="9"/>
      <c r="AC24" s="9"/>
    </row>
    <row r="25" spans="1:29" ht="13.5" customHeight="1" x14ac:dyDescent="0.2">
      <c r="A25" s="9"/>
      <c r="B25" s="27" t="s">
        <v>61</v>
      </c>
      <c r="C25" s="130"/>
      <c r="D25" s="130"/>
      <c r="E25" s="130"/>
      <c r="F25" s="130"/>
      <c r="G25" s="130"/>
      <c r="H25" s="131" t="s">
        <v>19</v>
      </c>
      <c r="I25" s="9"/>
      <c r="J25" s="9"/>
      <c r="K25" s="9"/>
      <c r="L25" s="9"/>
      <c r="M25" s="9"/>
      <c r="N25" s="9"/>
      <c r="O25" s="9"/>
      <c r="P25" s="9"/>
      <c r="Q25" s="9"/>
      <c r="R25" s="9"/>
      <c r="S25" s="9"/>
      <c r="T25" s="9"/>
      <c r="U25" s="9"/>
      <c r="V25" s="9"/>
      <c r="W25" s="9"/>
      <c r="X25" s="9"/>
      <c r="Y25" s="9"/>
      <c r="Z25" s="9"/>
      <c r="AA25" s="9"/>
      <c r="AB25" s="9"/>
      <c r="AC25" s="9"/>
    </row>
    <row r="26" spans="1:29" ht="13.5" customHeight="1" x14ac:dyDescent="0.2">
      <c r="A26" s="9"/>
      <c r="B26" s="27" t="s">
        <v>62</v>
      </c>
      <c r="C26" s="38">
        <f t="shared" ref="C26:G26" si="3">C24*C25</f>
        <v>0</v>
      </c>
      <c r="D26" s="38">
        <f t="shared" si="3"/>
        <v>0</v>
      </c>
      <c r="E26" s="38">
        <f t="shared" si="3"/>
        <v>0</v>
      </c>
      <c r="F26" s="38">
        <f t="shared" si="3"/>
        <v>0</v>
      </c>
      <c r="G26" s="38">
        <f t="shared" si="3"/>
        <v>0</v>
      </c>
      <c r="H26" s="39">
        <f>SUM(C26:G26)</f>
        <v>0</v>
      </c>
      <c r="I26" s="9"/>
      <c r="J26" s="9"/>
      <c r="K26" s="9"/>
      <c r="L26" s="9"/>
      <c r="M26" s="9"/>
      <c r="N26" s="9"/>
      <c r="O26" s="9"/>
      <c r="P26" s="9"/>
      <c r="Q26" s="9"/>
      <c r="R26" s="9"/>
      <c r="S26" s="9"/>
      <c r="T26" s="9"/>
      <c r="U26" s="9"/>
      <c r="V26" s="9"/>
      <c r="W26" s="9"/>
      <c r="X26" s="9"/>
      <c r="Y26" s="9"/>
      <c r="Z26" s="9"/>
      <c r="AA26" s="9"/>
      <c r="AB26" s="9"/>
      <c r="AC26" s="9"/>
    </row>
    <row r="27" spans="1:29" ht="13.5" customHeight="1" x14ac:dyDescent="0.2">
      <c r="A27" s="9"/>
      <c r="B27" s="27" t="s">
        <v>63</v>
      </c>
      <c r="C27" s="40">
        <v>0.1</v>
      </c>
      <c r="D27" s="40">
        <v>0.1</v>
      </c>
      <c r="E27" s="40">
        <v>0.1</v>
      </c>
      <c r="F27" s="40">
        <v>0.1</v>
      </c>
      <c r="G27" s="40">
        <v>0.1</v>
      </c>
      <c r="H27" s="40">
        <v>0.1</v>
      </c>
      <c r="I27" s="9"/>
      <c r="J27" s="9"/>
      <c r="K27" s="9"/>
      <c r="L27" s="9"/>
      <c r="M27" s="9"/>
      <c r="N27" s="9"/>
      <c r="O27" s="9"/>
      <c r="P27" s="9"/>
      <c r="Q27" s="9"/>
      <c r="R27" s="9"/>
      <c r="S27" s="9"/>
      <c r="T27" s="9"/>
      <c r="U27" s="9"/>
      <c r="V27" s="9"/>
      <c r="W27" s="9"/>
      <c r="X27" s="9"/>
      <c r="Y27" s="9"/>
      <c r="Z27" s="9"/>
      <c r="AA27" s="9"/>
      <c r="AB27" s="9"/>
      <c r="AC27" s="9"/>
    </row>
    <row r="28" spans="1:29" ht="13.5" customHeight="1" x14ac:dyDescent="0.2">
      <c r="A28" s="9"/>
      <c r="B28" s="26" t="s">
        <v>64</v>
      </c>
      <c r="C28" s="41">
        <f t="shared" ref="C28:G28" si="4">C27*C26</f>
        <v>0</v>
      </c>
      <c r="D28" s="41">
        <f t="shared" si="4"/>
        <v>0</v>
      </c>
      <c r="E28" s="41">
        <f t="shared" si="4"/>
        <v>0</v>
      </c>
      <c r="F28" s="41">
        <f t="shared" si="4"/>
        <v>0</v>
      </c>
      <c r="G28" s="41">
        <f t="shared" si="4"/>
        <v>0</v>
      </c>
      <c r="H28" s="41">
        <f>SUM(C28:G28)</f>
        <v>0</v>
      </c>
      <c r="I28" s="9"/>
      <c r="J28" s="9"/>
      <c r="K28" s="9"/>
      <c r="L28" s="9"/>
      <c r="M28" s="9"/>
      <c r="N28" s="9"/>
      <c r="O28" s="9"/>
      <c r="P28" s="9"/>
      <c r="Q28" s="9"/>
      <c r="R28" s="9"/>
      <c r="S28" s="9"/>
      <c r="T28" s="9"/>
      <c r="U28" s="9"/>
      <c r="V28" s="9"/>
      <c r="W28" s="9"/>
      <c r="X28" s="9"/>
      <c r="Y28" s="9"/>
      <c r="Z28" s="9"/>
      <c r="AA28" s="9"/>
      <c r="AB28" s="9"/>
      <c r="AC28" s="9"/>
    </row>
    <row r="29" spans="1:29" ht="13.5" customHeight="1" x14ac:dyDescent="0.2">
      <c r="A29" s="9"/>
      <c r="B29" s="18" t="s">
        <v>65</v>
      </c>
      <c r="C29" s="42">
        <v>0.5</v>
      </c>
      <c r="D29" s="42">
        <v>0.5</v>
      </c>
      <c r="E29" s="42">
        <v>0.5</v>
      </c>
      <c r="F29" s="42">
        <v>0.5</v>
      </c>
      <c r="G29" s="42">
        <v>0.5</v>
      </c>
      <c r="H29" s="42">
        <v>0.5</v>
      </c>
      <c r="I29" s="9"/>
      <c r="J29" s="9"/>
      <c r="K29" s="9"/>
      <c r="L29" s="9"/>
      <c r="M29" s="9"/>
      <c r="N29" s="9"/>
      <c r="O29" s="9"/>
      <c r="P29" s="9"/>
      <c r="Q29" s="9"/>
      <c r="R29" s="9"/>
      <c r="S29" s="9"/>
      <c r="T29" s="9"/>
      <c r="U29" s="9"/>
      <c r="V29" s="9"/>
      <c r="W29" s="9"/>
      <c r="X29" s="9"/>
      <c r="Y29" s="9"/>
      <c r="Z29" s="9"/>
      <c r="AA29" s="9"/>
      <c r="AB29" s="9"/>
      <c r="AC29" s="9"/>
    </row>
    <row r="30" spans="1:29" ht="13.5" customHeight="1" x14ac:dyDescent="0.2">
      <c r="A30" s="9"/>
      <c r="B30" s="17" t="s">
        <v>66</v>
      </c>
      <c r="C30" s="43">
        <f t="shared" ref="C30:G30" si="5">C29*C26</f>
        <v>0</v>
      </c>
      <c r="D30" s="43">
        <f t="shared" si="5"/>
        <v>0</v>
      </c>
      <c r="E30" s="43">
        <f t="shared" si="5"/>
        <v>0</v>
      </c>
      <c r="F30" s="43">
        <f t="shared" si="5"/>
        <v>0</v>
      </c>
      <c r="G30" s="43">
        <f t="shared" si="5"/>
        <v>0</v>
      </c>
      <c r="H30" s="43">
        <f>SUM(C30:G30)</f>
        <v>0</v>
      </c>
      <c r="I30" s="9"/>
      <c r="J30" s="9"/>
      <c r="K30" s="9"/>
      <c r="L30" s="9"/>
      <c r="M30" s="9"/>
      <c r="N30" s="9"/>
      <c r="O30" s="9"/>
      <c r="P30" s="9"/>
      <c r="Q30" s="9"/>
      <c r="R30" s="9"/>
      <c r="S30" s="9"/>
      <c r="T30" s="9"/>
      <c r="U30" s="9"/>
      <c r="V30" s="9"/>
      <c r="W30" s="9"/>
      <c r="X30" s="9"/>
      <c r="Y30" s="9"/>
      <c r="Z30" s="9"/>
      <c r="AA30" s="9"/>
      <c r="AB30" s="9"/>
      <c r="AC30" s="9"/>
    </row>
    <row r="31" spans="1:29" ht="13.5" customHeight="1" x14ac:dyDescent="0.2">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3.5" customHeight="1" x14ac:dyDescent="0.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3.5" customHeight="1" x14ac:dyDescent="0.2">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3.5" customHeigh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3.5" customHeight="1" x14ac:dyDescent="0.2">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3.5" customHeight="1" x14ac:dyDescent="0.2">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3.5" customHeight="1" x14ac:dyDescent="0.2">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3.5" customHeigh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3.5" customHeight="1" x14ac:dyDescent="0.2">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3.5" customHeight="1" x14ac:dyDescent="0.2">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3.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3.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3.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3.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3.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3.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3.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3.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3.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3.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3.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3.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3.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3.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3.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3.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3.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3.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3.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3.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3.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3.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3.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3.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3.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3.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3.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3.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3.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3.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3.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3.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3.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3.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3.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3.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3.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3.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3.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3.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3.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3.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3.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3.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3.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3.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3.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3.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3.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3.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3.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3.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3.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3.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3.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3.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3.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3.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3.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3.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3.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3.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3.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3.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3.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3.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3.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3.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3.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3.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3.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3.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3.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3.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3.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3.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3.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3.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3.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3.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3.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3.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3.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3.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3.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3.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3.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3.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3.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3.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3.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3.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3.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3.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3.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3.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3.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3.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3.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3.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3.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3.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3.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3.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3.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3.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3.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3.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3.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3.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3.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3.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3.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3.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3.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3.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3.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3.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3.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3.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3.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3.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3.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3.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3.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3.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3.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3.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3.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3.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3.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3.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3.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3.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3.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3.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3.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3.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3.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3.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3.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3.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3.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3.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3.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3.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3.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3.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3.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3.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3.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3.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3.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3.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3.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3.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3.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3.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3.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3.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3.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3.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3.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3.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3.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3.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3.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3.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3.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3.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3.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3.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3.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3.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3.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3.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3.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3.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3.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3.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3.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3.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3.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3.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3.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3.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3.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3.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3.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3.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3.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3.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3.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3.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3.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3.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3.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3.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3.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3.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3.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3.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3.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3.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3.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3.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3.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3.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3.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3.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3.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3.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3.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3.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3.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3.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row>
    <row r="257" spans="1:29" ht="13.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row>
    <row r="258" spans="1:29" ht="13.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row>
    <row r="259" spans="1:29" ht="13.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row>
    <row r="260" spans="1:29" ht="13.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row>
    <row r="261" spans="1:29" ht="13.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row>
    <row r="262" spans="1:29" ht="13.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row>
    <row r="263" spans="1:29" ht="13.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row>
    <row r="264" spans="1:29" ht="13.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row>
    <row r="265" spans="1:29" ht="13.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row>
    <row r="266" spans="1:29" ht="13.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row>
    <row r="267" spans="1:29" ht="13.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row>
    <row r="268" spans="1:29" ht="13.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row>
    <row r="269" spans="1:29" ht="13.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row>
    <row r="270" spans="1:29" ht="13.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row>
    <row r="271" spans="1:29" ht="13.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row>
    <row r="272" spans="1:29" ht="13.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row>
    <row r="273" spans="1:29" ht="13.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row>
    <row r="274" spans="1:29" ht="13.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row>
    <row r="275" spans="1:29" ht="13.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row>
    <row r="276" spans="1:29" ht="13.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row>
    <row r="277" spans="1:29" ht="13.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row>
    <row r="278" spans="1:29" ht="13.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row>
    <row r="279" spans="1:29" ht="13.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row>
    <row r="280" spans="1:29" ht="13.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row>
    <row r="281" spans="1:29" ht="13.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row>
    <row r="282" spans="1:29" ht="13.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row>
    <row r="283" spans="1:29" ht="13.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row>
    <row r="284" spans="1:29" ht="13.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row>
    <row r="285" spans="1:29" ht="13.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row>
    <row r="286" spans="1:29" ht="13.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row>
    <row r="287" spans="1:29" ht="13.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row>
    <row r="288" spans="1:29" ht="13.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row>
    <row r="289" spans="1:29" ht="13.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row>
    <row r="290" spans="1:29" ht="13.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row>
    <row r="291" spans="1:29" ht="13.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row>
    <row r="292" spans="1:29" ht="13.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row>
    <row r="293" spans="1:29" ht="13.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row>
    <row r="294" spans="1:29" ht="13.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row>
    <row r="295" spans="1:29" ht="13.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row>
    <row r="296" spans="1:29" ht="13.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row>
    <row r="297" spans="1:29" ht="13.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row>
    <row r="298" spans="1:29" ht="13.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row>
    <row r="299" spans="1:29" ht="13.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row>
    <row r="300" spans="1:29" ht="13.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row>
    <row r="301" spans="1:29" ht="13.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row>
    <row r="302" spans="1:29" ht="13.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row>
    <row r="303" spans="1:29" ht="13.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row>
    <row r="304" spans="1:29" ht="13.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row>
    <row r="305" spans="1:29" ht="13.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row>
    <row r="306" spans="1:29" ht="13.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row>
    <row r="307" spans="1:29" ht="13.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row>
    <row r="308" spans="1:29" ht="13.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row>
    <row r="309" spans="1:29" ht="13.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row>
    <row r="310" spans="1:29" ht="13.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row>
    <row r="311" spans="1:29" ht="13.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row>
    <row r="312" spans="1:29" ht="13.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row>
    <row r="313" spans="1:29" ht="13.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row>
    <row r="314" spans="1:29" ht="13.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row>
    <row r="315" spans="1:29" ht="13.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row>
    <row r="316" spans="1:29" ht="13.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row>
    <row r="317" spans="1:29" ht="13.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row>
    <row r="318" spans="1:29" ht="13.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row>
    <row r="319" spans="1:29" ht="13.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row>
    <row r="320" spans="1:29" ht="13.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row>
    <row r="321" spans="1:29" ht="13.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row>
    <row r="322" spans="1:29" ht="13.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row>
    <row r="323" spans="1:29" ht="13.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row>
    <row r="324" spans="1:29" ht="13.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row>
    <row r="325" spans="1:29" ht="13.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row>
    <row r="326" spans="1:29" ht="13.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row>
    <row r="327" spans="1:29" ht="13.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row>
    <row r="328" spans="1:29" ht="13.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row>
    <row r="329" spans="1:29" ht="13.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row>
    <row r="330" spans="1:29" ht="13.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row>
    <row r="331" spans="1:29" ht="13.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row>
    <row r="332" spans="1:29" ht="13.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row>
    <row r="333" spans="1:29" ht="13.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row>
    <row r="334" spans="1:29" ht="13.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row>
    <row r="335" spans="1:29" ht="13.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row>
    <row r="336" spans="1:29" ht="13.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row>
    <row r="337" spans="1:29" ht="13.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row>
    <row r="338" spans="1:29" ht="13.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row>
    <row r="339" spans="1:29" ht="13.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row>
    <row r="340" spans="1:29" ht="13.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row>
    <row r="341" spans="1:29" ht="13.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row>
    <row r="342" spans="1:29" ht="13.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row>
    <row r="343" spans="1:29" ht="13.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row>
    <row r="344" spans="1:29" ht="13.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row>
    <row r="345" spans="1:29" ht="13.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row>
    <row r="346" spans="1:29" ht="13.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row>
    <row r="347" spans="1:29" ht="13.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row>
    <row r="348" spans="1:29" ht="13.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row>
    <row r="349" spans="1:29" ht="13.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row>
    <row r="350" spans="1:29" ht="13.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row>
    <row r="351" spans="1:29" ht="13.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row>
    <row r="352" spans="1:29" ht="13.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row>
    <row r="353" spans="1:29" ht="13.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row>
    <row r="354" spans="1:29" ht="13.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row>
    <row r="355" spans="1:29" ht="13.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row>
    <row r="356" spans="1:29" ht="13.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row>
    <row r="357" spans="1:29" ht="13.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row>
    <row r="358" spans="1:29" ht="13.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row>
    <row r="359" spans="1:29" ht="13.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row>
    <row r="360" spans="1:29" ht="13.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row>
    <row r="361" spans="1:29" ht="13.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row>
    <row r="362" spans="1:29" ht="13.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row>
    <row r="363" spans="1:29" ht="13.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row>
    <row r="364" spans="1:29" ht="13.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row>
    <row r="365" spans="1:29" ht="13.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row>
    <row r="366" spans="1:29" ht="13.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row>
    <row r="367" spans="1:29" ht="13.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row>
    <row r="368" spans="1:29" ht="13.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row>
    <row r="369" spans="1:29" ht="13.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row>
    <row r="370" spans="1:29" ht="13.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row>
    <row r="371" spans="1:29" ht="13.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row>
    <row r="372" spans="1:29" ht="13.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row>
    <row r="373" spans="1:29" ht="13.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row>
    <row r="374" spans="1:29" ht="13.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row>
    <row r="375" spans="1:29" ht="13.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row>
    <row r="376" spans="1:29" ht="13.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row>
    <row r="377" spans="1:29" ht="13.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row>
    <row r="378" spans="1:29" ht="13.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row>
    <row r="379" spans="1:29" ht="13.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row>
    <row r="380" spans="1:29" ht="13.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row>
    <row r="381" spans="1:29" ht="13.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row>
    <row r="382" spans="1:29" ht="13.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row>
    <row r="383" spans="1:29" ht="13.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row>
    <row r="384" spans="1:29" ht="13.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row>
    <row r="385" spans="1:29" ht="13.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row>
    <row r="386" spans="1:29" ht="13.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row>
    <row r="387" spans="1:29" ht="13.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row>
    <row r="388" spans="1:29" ht="13.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row>
    <row r="389" spans="1:29" ht="13.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row>
    <row r="390" spans="1:29" ht="13.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row>
    <row r="391" spans="1:29" ht="13.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row>
    <row r="392" spans="1:29" ht="13.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row>
    <row r="393" spans="1:29" ht="13.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row>
    <row r="394" spans="1:29" ht="13.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row>
    <row r="395" spans="1:29" ht="13.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row>
    <row r="396" spans="1:29" ht="13.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row>
    <row r="397" spans="1:29" ht="13.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row>
    <row r="398" spans="1:29" ht="13.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row>
    <row r="399" spans="1:29" ht="13.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row>
    <row r="400" spans="1:29" ht="13.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row>
    <row r="401" spans="1:29" ht="13.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row>
    <row r="402" spans="1:29" ht="13.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row>
    <row r="403" spans="1:29" ht="13.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row>
    <row r="404" spans="1:29" ht="13.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row>
    <row r="405" spans="1:29" ht="13.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row>
    <row r="406" spans="1:29" ht="13.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row>
    <row r="407" spans="1:29" ht="13.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row>
    <row r="408" spans="1:29" ht="13.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row>
    <row r="409" spans="1:29" ht="13.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row>
    <row r="410" spans="1:29" ht="13.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row>
    <row r="411" spans="1:29" ht="13.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row>
    <row r="412" spans="1:29" ht="13.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row>
    <row r="413" spans="1:29" ht="13.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row>
    <row r="414" spans="1:29" ht="13.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row>
    <row r="415" spans="1:29" ht="13.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row>
    <row r="416" spans="1:29" ht="13.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row>
    <row r="417" spans="1:29" ht="13.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row>
    <row r="418" spans="1:29" ht="13.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row>
    <row r="419" spans="1:29" ht="13.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row>
    <row r="420" spans="1:29" ht="13.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row>
    <row r="421" spans="1:29" ht="13.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row>
    <row r="422" spans="1:29" ht="13.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row>
    <row r="423" spans="1:29" ht="13.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row>
    <row r="424" spans="1:29" ht="13.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row>
    <row r="425" spans="1:29" ht="13.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row>
    <row r="426" spans="1:29" ht="13.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row>
    <row r="427" spans="1:29" ht="13.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row>
    <row r="428" spans="1:29" ht="13.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row>
    <row r="429" spans="1:29" ht="13.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row>
    <row r="430" spans="1:29" ht="13.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row>
    <row r="431" spans="1:29" ht="13.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row>
    <row r="432" spans="1:29" ht="13.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row>
    <row r="433" spans="1:29" ht="13.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row>
    <row r="434" spans="1:29" ht="13.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row>
    <row r="435" spans="1:29" ht="13.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row>
    <row r="436" spans="1:29" ht="13.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row>
    <row r="437" spans="1:29" ht="13.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row>
    <row r="438" spans="1:29" ht="13.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row>
    <row r="439" spans="1:29" ht="13.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row>
    <row r="440" spans="1:29" ht="13.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row>
    <row r="441" spans="1:29" ht="13.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row>
    <row r="442" spans="1:29" ht="13.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row>
    <row r="443" spans="1:29" ht="13.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row>
    <row r="444" spans="1:29" ht="13.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row>
    <row r="445" spans="1:29" ht="13.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row>
    <row r="446" spans="1:29" ht="13.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row>
    <row r="447" spans="1:29" ht="13.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row>
    <row r="448" spans="1:29" ht="13.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row>
    <row r="449" spans="1:29" ht="13.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row>
    <row r="450" spans="1:29" ht="13.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row>
    <row r="451" spans="1:29" ht="13.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row>
    <row r="452" spans="1:29" ht="13.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row>
    <row r="453" spans="1:29" ht="13.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row>
    <row r="454" spans="1:29" ht="13.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row>
    <row r="455" spans="1:29" ht="13.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row>
    <row r="456" spans="1:29" ht="13.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row>
    <row r="457" spans="1:29" ht="13.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row>
    <row r="458" spans="1:29" ht="13.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row>
    <row r="459" spans="1:29" ht="13.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row>
    <row r="460" spans="1:29" ht="13.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row>
    <row r="461" spans="1:29" ht="13.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row>
    <row r="462" spans="1:29" ht="13.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row>
    <row r="463" spans="1:29" ht="13.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row>
    <row r="464" spans="1:29" ht="13.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row>
    <row r="465" spans="1:29" ht="13.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row>
    <row r="466" spans="1:29" ht="13.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row>
    <row r="467" spans="1:29" ht="13.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row>
    <row r="468" spans="1:29" ht="13.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row>
    <row r="469" spans="1:29" ht="13.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row>
    <row r="470" spans="1:29" ht="13.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row>
    <row r="471" spans="1:29" ht="13.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row>
    <row r="472" spans="1:29" ht="13.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row>
    <row r="473" spans="1:29" ht="13.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row>
    <row r="474" spans="1:29" ht="13.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row>
    <row r="475" spans="1:29" ht="13.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row>
    <row r="476" spans="1:29" ht="13.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row>
    <row r="477" spans="1:29" ht="13.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row>
    <row r="478" spans="1:29" ht="13.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row>
    <row r="479" spans="1:29" ht="13.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row>
    <row r="480" spans="1:29" ht="13.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row>
    <row r="481" spans="1:29" ht="13.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row>
    <row r="482" spans="1:29" ht="13.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row>
    <row r="483" spans="1:29" ht="13.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row>
    <row r="484" spans="1:29" ht="13.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row>
    <row r="485" spans="1:29" ht="13.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row>
    <row r="486" spans="1:29" ht="13.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row>
    <row r="487" spans="1:29" ht="13.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row>
    <row r="488" spans="1:29" ht="13.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row>
    <row r="489" spans="1:29" ht="13.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row>
    <row r="490" spans="1:29" ht="13.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row>
    <row r="491" spans="1:29" ht="13.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row>
    <row r="492" spans="1:29" ht="13.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row>
    <row r="493" spans="1:29" ht="13.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row>
    <row r="494" spans="1:29" ht="13.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row>
    <row r="495" spans="1:29" ht="13.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row>
    <row r="496" spans="1:29" ht="13.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row>
    <row r="497" spans="1:29" ht="13.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row>
    <row r="498" spans="1:29" ht="13.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row>
    <row r="499" spans="1:29" ht="13.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row>
    <row r="500" spans="1:29" ht="13.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row>
    <row r="501" spans="1:29" ht="13.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row>
    <row r="502" spans="1:29" ht="13.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row>
    <row r="503" spans="1:29" ht="13.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row>
    <row r="504" spans="1:29" ht="13.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row>
    <row r="505" spans="1:29" ht="13.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row>
    <row r="506" spans="1:29" ht="13.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row>
    <row r="507" spans="1:29" ht="13.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row>
    <row r="508" spans="1:29" ht="13.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row>
    <row r="509" spans="1:29" ht="13.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row>
    <row r="510" spans="1:29" ht="13.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row>
    <row r="511" spans="1:29" ht="13.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row>
    <row r="512" spans="1:29" ht="13.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row>
    <row r="513" spans="1:29" ht="13.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row>
    <row r="514" spans="1:29" ht="13.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row>
    <row r="515" spans="1:29" ht="13.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row>
    <row r="516" spans="1:29" ht="13.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row>
    <row r="517" spans="1:29" ht="13.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row>
    <row r="518" spans="1:29" ht="13.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row>
    <row r="519" spans="1:29" ht="13.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row>
    <row r="520" spans="1:29" ht="13.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row>
    <row r="521" spans="1:29" ht="13.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row>
    <row r="522" spans="1:29" ht="13.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row>
    <row r="523" spans="1:29" ht="13.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row>
    <row r="524" spans="1:29" ht="13.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row>
    <row r="525" spans="1:29" ht="13.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row>
    <row r="526" spans="1:29" ht="13.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row>
    <row r="527" spans="1:29" ht="13.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row>
    <row r="528" spans="1:29" ht="13.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row>
    <row r="529" spans="1:29" ht="13.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row>
    <row r="530" spans="1:29" ht="13.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row>
    <row r="531" spans="1:29" ht="13.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row>
    <row r="532" spans="1:29" ht="13.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row>
    <row r="533" spans="1:29" ht="13.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row>
    <row r="534" spans="1:29" ht="13.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row>
    <row r="535" spans="1:29" ht="13.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row>
    <row r="536" spans="1:29" ht="13.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row>
    <row r="537" spans="1:29" ht="13.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row>
    <row r="538" spans="1:29" ht="13.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row>
    <row r="539" spans="1:29" ht="13.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row>
    <row r="540" spans="1:29" ht="13.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row>
    <row r="541" spans="1:29" ht="13.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row>
    <row r="542" spans="1:29" ht="13.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row>
    <row r="543" spans="1:29" ht="13.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row>
    <row r="544" spans="1:29" ht="13.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row>
    <row r="545" spans="1:29" ht="13.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row>
    <row r="546" spans="1:29" ht="13.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row>
    <row r="547" spans="1:29" ht="13.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row>
    <row r="548" spans="1:29" ht="13.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row>
    <row r="549" spans="1:29" ht="13.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row>
    <row r="550" spans="1:29" ht="13.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row>
    <row r="551" spans="1:29" ht="13.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row>
    <row r="552" spans="1:29" ht="13.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row>
    <row r="553" spans="1:29" ht="13.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row>
    <row r="554" spans="1:29" ht="13.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row>
    <row r="555" spans="1:29" ht="13.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row>
    <row r="556" spans="1:29" ht="13.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row>
    <row r="557" spans="1:29" ht="13.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row>
    <row r="558" spans="1:29" ht="13.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row>
    <row r="559" spans="1:29" ht="13.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row>
    <row r="560" spans="1:29" ht="13.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row>
    <row r="561" spans="1:29" ht="13.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row>
    <row r="562" spans="1:29" ht="13.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row>
    <row r="563" spans="1:29" ht="13.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row>
    <row r="564" spans="1:29" ht="13.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row>
    <row r="565" spans="1:29" ht="13.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row>
    <row r="566" spans="1:29" ht="13.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row>
    <row r="567" spans="1:29" ht="13.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row>
    <row r="568" spans="1:29" ht="13.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row>
    <row r="569" spans="1:29" ht="13.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row>
    <row r="570" spans="1:29" ht="13.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row>
    <row r="571" spans="1:29" ht="13.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row>
    <row r="572" spans="1:29" ht="13.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row>
    <row r="573" spans="1:29" ht="13.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row>
    <row r="574" spans="1:29" ht="13.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row>
    <row r="575" spans="1:29" ht="13.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row>
    <row r="576" spans="1:29" ht="13.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row>
    <row r="577" spans="1:29" ht="13.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row>
    <row r="578" spans="1:29" ht="13.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row>
    <row r="579" spans="1:29" ht="13.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row>
    <row r="580" spans="1:29" ht="13.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row>
    <row r="581" spans="1:29" ht="13.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row>
    <row r="582" spans="1:29" ht="13.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row>
    <row r="583" spans="1:29" ht="13.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row>
    <row r="584" spans="1:29" ht="13.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row>
    <row r="585" spans="1:29" ht="13.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row>
    <row r="586" spans="1:29" ht="13.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row>
    <row r="587" spans="1:29" ht="13.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row>
    <row r="588" spans="1:29" ht="13.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row>
    <row r="589" spans="1:29" ht="13.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row>
    <row r="590" spans="1:29" ht="13.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row>
    <row r="591" spans="1:29" ht="13.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row>
    <row r="592" spans="1:29" ht="13.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row>
    <row r="593" spans="1:29" ht="13.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row>
    <row r="594" spans="1:29" ht="13.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row>
    <row r="595" spans="1:29" ht="13.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row>
    <row r="596" spans="1:29" ht="13.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row>
    <row r="597" spans="1:29" ht="13.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row>
    <row r="598" spans="1:29" ht="13.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row>
    <row r="599" spans="1:29" ht="13.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row>
    <row r="600" spans="1:29" ht="13.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row>
    <row r="601" spans="1:29" ht="13.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row>
    <row r="602" spans="1:29" ht="13.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row>
    <row r="603" spans="1:29" ht="13.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row>
    <row r="604" spans="1:29" ht="13.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row>
    <row r="605" spans="1:29" ht="13.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row>
    <row r="606" spans="1:29" ht="13.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row>
    <row r="607" spans="1:29" ht="13.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row>
    <row r="608" spans="1:29" ht="13.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row>
    <row r="609" spans="1:29" ht="13.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row>
    <row r="610" spans="1:29" ht="13.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row>
    <row r="611" spans="1:29" ht="13.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row>
    <row r="612" spans="1:29" ht="13.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row>
    <row r="613" spans="1:29" ht="13.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row>
    <row r="614" spans="1:29" ht="13.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row>
    <row r="615" spans="1:29" ht="13.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row>
    <row r="616" spans="1:29" ht="13.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row>
    <row r="617" spans="1:29" ht="13.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row>
    <row r="618" spans="1:29" ht="13.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row>
    <row r="619" spans="1:29" ht="13.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row>
    <row r="620" spans="1:29" ht="13.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row>
    <row r="621" spans="1:29" ht="13.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row>
    <row r="622" spans="1:29" ht="13.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row>
    <row r="623" spans="1:29" ht="13.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row>
    <row r="624" spans="1:29" ht="13.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row>
    <row r="625" spans="1:29" ht="13.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row>
    <row r="626" spans="1:29" ht="13.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row>
    <row r="627" spans="1:29" ht="13.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row>
    <row r="628" spans="1:29" ht="13.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row>
    <row r="629" spans="1:29" ht="13.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row>
    <row r="630" spans="1:29" ht="13.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row>
    <row r="631" spans="1:29" ht="13.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row>
    <row r="632" spans="1:29" ht="13.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row>
    <row r="633" spans="1:29" ht="13.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row>
    <row r="634" spans="1:29" ht="13.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row>
    <row r="635" spans="1:29" ht="13.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row>
    <row r="636" spans="1:29" ht="13.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row>
    <row r="637" spans="1:29" ht="13.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row>
    <row r="638" spans="1:29" ht="13.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row>
    <row r="639" spans="1:29" ht="13.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row>
    <row r="640" spans="1:29" ht="13.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row>
    <row r="641" spans="1:29" ht="13.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row>
    <row r="642" spans="1:29" ht="13.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row>
    <row r="643" spans="1:29" ht="13.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row>
    <row r="644" spans="1:29" ht="13.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row>
    <row r="645" spans="1:29" ht="13.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row>
    <row r="646" spans="1:29" ht="13.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row>
    <row r="647" spans="1:29" ht="13.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row>
    <row r="648" spans="1:29" ht="13.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row>
    <row r="649" spans="1:29" ht="13.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row>
    <row r="650" spans="1:29" ht="13.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row>
    <row r="651" spans="1:29" ht="13.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row>
    <row r="652" spans="1:29" ht="13.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row>
    <row r="653" spans="1:29" ht="13.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row>
    <row r="654" spans="1:29" ht="13.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row>
    <row r="655" spans="1:29" ht="13.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row>
    <row r="656" spans="1:29" ht="13.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row>
    <row r="657" spans="1:29" ht="13.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row>
    <row r="658" spans="1:29" ht="13.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row>
    <row r="659" spans="1:29" ht="13.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row>
    <row r="660" spans="1:29" ht="13.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row>
    <row r="661" spans="1:29" ht="13.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row>
    <row r="662" spans="1:29" ht="13.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row>
    <row r="663" spans="1:29" ht="13.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row>
    <row r="664" spans="1:29" ht="13.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row>
    <row r="665" spans="1:29" ht="13.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row>
    <row r="666" spans="1:29" ht="13.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row>
    <row r="667" spans="1:29" ht="13.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row>
    <row r="668" spans="1:29" ht="13.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row>
    <row r="669" spans="1:29" ht="13.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row>
    <row r="670" spans="1:29" ht="13.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row>
    <row r="671" spans="1:29" ht="13.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row>
    <row r="672" spans="1:29" ht="13.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row>
    <row r="673" spans="1:29" ht="13.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row>
    <row r="674" spans="1:29" ht="13.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row>
    <row r="675" spans="1:29" ht="13.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row>
    <row r="676" spans="1:29" ht="13.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row>
    <row r="677" spans="1:29" ht="13.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row>
    <row r="678" spans="1:29" ht="13.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row>
    <row r="679" spans="1:29" ht="13.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row>
    <row r="680" spans="1:29" ht="13.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row>
    <row r="681" spans="1:29" ht="13.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row>
    <row r="682" spans="1:29" ht="13.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row>
    <row r="683" spans="1:29" ht="13.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row>
    <row r="684" spans="1:29" ht="13.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row>
    <row r="685" spans="1:29" ht="13.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row>
    <row r="686" spans="1:29" ht="13.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row>
    <row r="687" spans="1:29" ht="13.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row>
    <row r="688" spans="1:29" ht="13.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row>
    <row r="689" spans="1:29" ht="13.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row>
    <row r="690" spans="1:29" ht="13.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row>
    <row r="691" spans="1:29" ht="13.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row>
    <row r="692" spans="1:29" ht="13.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row>
    <row r="693" spans="1:29" ht="13.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row>
    <row r="694" spans="1:29" ht="13.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row>
    <row r="695" spans="1:29" ht="13.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row>
    <row r="696" spans="1:29" ht="13.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row>
    <row r="697" spans="1:29" ht="13.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row>
    <row r="698" spans="1:29" ht="13.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row>
    <row r="699" spans="1:29" ht="13.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row>
    <row r="700" spans="1:29" ht="13.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row>
    <row r="701" spans="1:29" ht="13.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row>
    <row r="702" spans="1:29" ht="13.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row>
    <row r="703" spans="1:29" ht="13.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row>
    <row r="704" spans="1:29" ht="13.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row>
    <row r="705" spans="1:29" ht="13.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row>
    <row r="706" spans="1:29" ht="13.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row>
    <row r="707" spans="1:29" ht="13.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row>
    <row r="708" spans="1:29" ht="13.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row>
    <row r="709" spans="1:29" ht="13.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row>
    <row r="710" spans="1:29" ht="13.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row>
    <row r="711" spans="1:29" ht="13.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row>
    <row r="712" spans="1:29" ht="13.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row>
    <row r="713" spans="1:29" ht="13.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row>
    <row r="714" spans="1:29" ht="13.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row>
    <row r="715" spans="1:29" ht="13.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row>
    <row r="716" spans="1:29" ht="13.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row>
    <row r="717" spans="1:29" ht="13.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row>
    <row r="718" spans="1:29" ht="13.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row>
    <row r="719" spans="1:29" ht="13.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row>
    <row r="720" spans="1:29" ht="13.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row>
    <row r="721" spans="1:29" ht="13.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row>
    <row r="722" spans="1:29" ht="13.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row>
    <row r="723" spans="1:29" ht="13.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row>
    <row r="724" spans="1:29" ht="13.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row>
    <row r="725" spans="1:29" ht="13.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row>
    <row r="726" spans="1:29" ht="13.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row>
    <row r="727" spans="1:29" ht="13.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row>
    <row r="728" spans="1:29" ht="13.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row>
    <row r="729" spans="1:29" ht="13.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row>
    <row r="730" spans="1:29" ht="13.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row>
    <row r="731" spans="1:29" ht="13.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row>
    <row r="732" spans="1:29" ht="13.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row>
    <row r="733" spans="1:29" ht="13.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row>
    <row r="734" spans="1:29" ht="13.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row>
    <row r="735" spans="1:29" ht="13.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row>
    <row r="736" spans="1:29" ht="13.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row>
    <row r="737" spans="1:29" ht="13.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row>
    <row r="738" spans="1:29" ht="13.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row>
    <row r="739" spans="1:29" ht="13.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row>
    <row r="740" spans="1:29" ht="13.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row>
    <row r="741" spans="1:29" ht="13.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row>
    <row r="742" spans="1:29" ht="13.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row>
    <row r="743" spans="1:29" ht="13.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row>
    <row r="744" spans="1:29" ht="13.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row>
    <row r="745" spans="1:29" ht="13.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row>
    <row r="746" spans="1:29" ht="13.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row>
    <row r="747" spans="1:29" ht="13.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row>
    <row r="748" spans="1:29" ht="13.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row>
    <row r="749" spans="1:29" ht="13.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row>
    <row r="750" spans="1:29" ht="13.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row>
    <row r="751" spans="1:29" ht="13.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row>
    <row r="752" spans="1:29" ht="13.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row>
    <row r="753" spans="1:29" ht="13.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row>
    <row r="754" spans="1:29" ht="13.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row>
    <row r="755" spans="1:29" ht="13.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row>
    <row r="756" spans="1:29" ht="13.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row>
    <row r="757" spans="1:29" ht="13.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row>
    <row r="758" spans="1:29" ht="13.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row>
    <row r="759" spans="1:29" ht="13.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row>
    <row r="760" spans="1:29" ht="13.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row>
    <row r="761" spans="1:29" ht="13.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row>
    <row r="762" spans="1:29" ht="13.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row>
    <row r="763" spans="1:29" ht="13.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row>
    <row r="764" spans="1:29" ht="13.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row>
    <row r="765" spans="1:29" ht="13.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row>
    <row r="766" spans="1:29" ht="13.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row>
    <row r="767" spans="1:29" ht="13.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row>
    <row r="768" spans="1:29" ht="13.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row>
    <row r="769" spans="1:29" ht="13.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row>
    <row r="770" spans="1:29" ht="13.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row>
    <row r="771" spans="1:29" ht="13.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row>
    <row r="772" spans="1:29" ht="13.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row>
    <row r="773" spans="1:29" ht="13.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row>
    <row r="774" spans="1:29" ht="13.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row>
    <row r="775" spans="1:29" ht="13.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row>
    <row r="776" spans="1:29" ht="13.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row>
    <row r="777" spans="1:29" ht="13.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row>
    <row r="778" spans="1:29" ht="13.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row>
    <row r="779" spans="1:29" ht="13.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row>
    <row r="780" spans="1:29" ht="13.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row>
    <row r="781" spans="1:29" ht="13.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row>
    <row r="782" spans="1:29" ht="13.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row>
    <row r="783" spans="1:29" ht="13.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row>
    <row r="784" spans="1:29" ht="13.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row>
    <row r="785" spans="1:29" ht="13.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row>
    <row r="786" spans="1:29" ht="13.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row>
    <row r="787" spans="1:29" ht="13.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row>
    <row r="788" spans="1:29" ht="13.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row>
    <row r="789" spans="1:29" ht="13.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row>
    <row r="790" spans="1:29" ht="13.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row>
    <row r="791" spans="1:29" ht="13.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row>
    <row r="792" spans="1:29" ht="13.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row>
    <row r="793" spans="1:29" ht="13.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row>
    <row r="794" spans="1:29" ht="13.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row>
    <row r="795" spans="1:29" ht="13.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row>
    <row r="796" spans="1:29" ht="13.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row>
    <row r="797" spans="1:29" ht="13.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row>
    <row r="798" spans="1:29" ht="13.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row>
    <row r="799" spans="1:29" ht="13.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row>
    <row r="800" spans="1:29" ht="13.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row>
    <row r="801" spans="1:29" ht="13.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row>
    <row r="802" spans="1:29" ht="13.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row>
    <row r="803" spans="1:29" ht="13.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row>
    <row r="804" spans="1:29" ht="13.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row>
    <row r="805" spans="1:29" ht="13.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row>
    <row r="806" spans="1:29" ht="13.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row>
    <row r="807" spans="1:29" ht="13.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row>
    <row r="808" spans="1:29" ht="13.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row>
    <row r="809" spans="1:29" ht="13.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row>
    <row r="810" spans="1:29" ht="13.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row>
    <row r="811" spans="1:29" ht="13.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row>
    <row r="812" spans="1:29" ht="13.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row>
    <row r="813" spans="1:29" ht="13.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row>
    <row r="814" spans="1:29" ht="13.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row>
    <row r="815" spans="1:29" ht="13.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row>
    <row r="816" spans="1:29" ht="13.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row>
    <row r="817" spans="1:29" ht="13.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row>
    <row r="818" spans="1:29" ht="13.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row>
    <row r="819" spans="1:29" ht="13.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row>
    <row r="820" spans="1:29" ht="13.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row>
    <row r="821" spans="1:29" ht="13.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row>
    <row r="822" spans="1:29" ht="13.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row>
    <row r="823" spans="1:29" ht="13.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row>
    <row r="824" spans="1:29" ht="13.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row>
    <row r="825" spans="1:29" ht="13.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row>
    <row r="826" spans="1:29" ht="13.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row>
    <row r="827" spans="1:29" ht="13.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row>
    <row r="828" spans="1:29" ht="13.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row>
    <row r="829" spans="1:29" ht="13.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row>
    <row r="830" spans="1:29" ht="13.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row>
    <row r="831" spans="1:29" ht="13.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row>
    <row r="832" spans="1:29" ht="13.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row>
    <row r="833" spans="1:29" ht="13.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row>
    <row r="834" spans="1:29" ht="13.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row>
    <row r="835" spans="1:29" ht="13.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row>
    <row r="836" spans="1:29" ht="13.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row>
    <row r="837" spans="1:29" ht="13.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row>
    <row r="838" spans="1:29" ht="13.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row>
    <row r="839" spans="1:29" ht="13.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row>
    <row r="840" spans="1:29" ht="13.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row>
    <row r="841" spans="1:29" ht="13.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row>
    <row r="842" spans="1:29" ht="13.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row>
    <row r="843" spans="1:29" ht="13.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row>
    <row r="844" spans="1:29" ht="13.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row>
    <row r="845" spans="1:29" ht="13.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row>
    <row r="846" spans="1:29" ht="13.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row>
    <row r="847" spans="1:29" ht="13.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row>
    <row r="848" spans="1:29" ht="13.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row>
    <row r="849" spans="1:29" ht="13.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row>
    <row r="850" spans="1:29" ht="13.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row>
    <row r="851" spans="1:29" ht="13.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row>
    <row r="852" spans="1:29" ht="13.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row>
    <row r="853" spans="1:29" ht="13.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row>
    <row r="854" spans="1:29" ht="13.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row>
    <row r="855" spans="1:29" ht="13.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row>
    <row r="856" spans="1:29" ht="13.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row>
    <row r="857" spans="1:29" ht="13.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row>
    <row r="858" spans="1:29" ht="13.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row>
    <row r="859" spans="1:29" ht="13.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row>
    <row r="860" spans="1:29" ht="13.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row>
    <row r="861" spans="1:29" ht="13.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row>
    <row r="862" spans="1:29" ht="13.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row>
    <row r="863" spans="1:29" ht="13.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row>
    <row r="864" spans="1:29" ht="13.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row>
    <row r="865" spans="1:29" ht="13.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row>
    <row r="866" spans="1:29" ht="13.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row>
    <row r="867" spans="1:29" ht="13.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row>
    <row r="868" spans="1:29" ht="13.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row>
    <row r="869" spans="1:29" ht="13.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row>
    <row r="870" spans="1:29" ht="13.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row>
    <row r="871" spans="1:29" ht="13.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row>
    <row r="872" spans="1:29" ht="13.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row>
    <row r="873" spans="1:29" ht="13.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row>
    <row r="874" spans="1:29" ht="13.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row>
    <row r="875" spans="1:29" ht="13.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row>
    <row r="876" spans="1:29" ht="13.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row>
    <row r="877" spans="1:29" ht="13.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row>
    <row r="878" spans="1:29" ht="13.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row>
    <row r="879" spans="1:29" ht="13.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row>
    <row r="880" spans="1:29" ht="13.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row>
    <row r="881" spans="1:29" ht="13.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row>
    <row r="882" spans="1:29" ht="13.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row>
    <row r="883" spans="1:29" ht="13.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row>
    <row r="884" spans="1:29" ht="13.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row>
    <row r="885" spans="1:29" ht="13.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row>
    <row r="886" spans="1:29" ht="13.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row>
    <row r="887" spans="1:29" ht="13.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row>
    <row r="888" spans="1:29" ht="13.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row>
    <row r="889" spans="1:29" ht="13.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row>
    <row r="890" spans="1:29" ht="13.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row>
    <row r="891" spans="1:29" ht="13.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row>
    <row r="892" spans="1:29" ht="13.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row>
    <row r="893" spans="1:29" ht="13.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row>
    <row r="894" spans="1:29" ht="13.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row>
    <row r="895" spans="1:29" ht="13.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row>
    <row r="896" spans="1:29" ht="13.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row>
    <row r="897" spans="1:29" ht="13.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row>
    <row r="898" spans="1:29" ht="13.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row>
    <row r="899" spans="1:29" ht="13.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row>
    <row r="900" spans="1:29" ht="13.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row>
    <row r="901" spans="1:29" ht="13.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row>
    <row r="902" spans="1:29" ht="13.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row>
    <row r="903" spans="1:29" ht="13.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row>
    <row r="904" spans="1:29" ht="13.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row>
    <row r="905" spans="1:29" ht="13.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row>
    <row r="906" spans="1:29" ht="13.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row>
    <row r="907" spans="1:29" ht="13.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row>
    <row r="908" spans="1:29" ht="13.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row>
    <row r="909" spans="1:29" ht="13.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row>
    <row r="910" spans="1:29" ht="13.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row>
    <row r="911" spans="1:29" ht="13.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row>
    <row r="912" spans="1:29" ht="13.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row>
    <row r="913" spans="1:29" ht="13.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row>
    <row r="914" spans="1:29" ht="13.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row>
    <row r="915" spans="1:29" ht="13.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row>
    <row r="916" spans="1:29" ht="13.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row>
    <row r="917" spans="1:29" ht="13.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row>
    <row r="918" spans="1:29" ht="13.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row>
    <row r="919" spans="1:29" ht="13.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row>
    <row r="920" spans="1:29" ht="13.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row>
    <row r="921" spans="1:29" ht="13.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row>
    <row r="922" spans="1:29" ht="13.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row>
    <row r="923" spans="1:29" ht="13.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row>
    <row r="924" spans="1:29" ht="13.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row>
    <row r="925" spans="1:29" ht="13.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row>
    <row r="926" spans="1:29" ht="13.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row>
    <row r="927" spans="1:29" ht="13.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row>
    <row r="928" spans="1:29" ht="13.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row>
    <row r="929" spans="1:29" ht="13.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row>
    <row r="930" spans="1:29" ht="13.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row>
    <row r="931" spans="1:29" ht="13.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row>
    <row r="932" spans="1:29" ht="13.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row>
    <row r="933" spans="1:29" ht="13.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row>
    <row r="934" spans="1:29" ht="13.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row>
    <row r="935" spans="1:29" ht="13.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row>
    <row r="936" spans="1:29" ht="13.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row>
    <row r="937" spans="1:29" ht="13.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row>
    <row r="938" spans="1:29" ht="13.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row>
    <row r="939" spans="1:29" ht="13.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row>
    <row r="940" spans="1:29" ht="13.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row>
    <row r="941" spans="1:29" ht="13.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row>
    <row r="942" spans="1:29" ht="13.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row>
    <row r="943" spans="1:29" ht="13.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row>
    <row r="944" spans="1:29" ht="13.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row>
    <row r="945" spans="1:29" ht="13.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row>
    <row r="946" spans="1:29" ht="13.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row>
    <row r="947" spans="1:29" ht="13.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row>
    <row r="948" spans="1:29" ht="13.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row>
    <row r="949" spans="1:29" ht="13.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row>
    <row r="950" spans="1:29" ht="13.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row>
    <row r="951" spans="1:29" ht="13.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row>
    <row r="952" spans="1:29" ht="13.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row>
    <row r="953" spans="1:29" ht="13.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row>
    <row r="954" spans="1:29" ht="13.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row>
    <row r="955" spans="1:29" ht="13.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row>
    <row r="956" spans="1:29" ht="13.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row>
    <row r="957" spans="1:29" ht="13.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row>
    <row r="958" spans="1:29" ht="13.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row>
    <row r="959" spans="1:29" ht="13.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row>
    <row r="960" spans="1:29" ht="13.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row>
    <row r="961" spans="1:29" ht="13.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row>
    <row r="962" spans="1:29" ht="13.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row>
    <row r="963" spans="1:29" ht="13.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row>
    <row r="964" spans="1:29" ht="13.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row>
    <row r="965" spans="1:29" ht="13.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row>
    <row r="966" spans="1:29" ht="13.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row>
    <row r="967" spans="1:29" ht="13.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row>
    <row r="968" spans="1:29" ht="13.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row>
    <row r="969" spans="1:29" ht="13.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row>
    <row r="970" spans="1:29" ht="13.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row>
    <row r="971" spans="1:29" ht="13.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row>
    <row r="972" spans="1:29" ht="13.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row>
    <row r="973" spans="1:29" ht="13.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row>
    <row r="974" spans="1:29" ht="13.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row>
    <row r="975" spans="1:29" ht="13.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row>
    <row r="976" spans="1:29" ht="13.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row>
    <row r="977" spans="1:29" ht="13.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row>
    <row r="978" spans="1:29" ht="13.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row>
    <row r="979" spans="1:29" ht="13.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row>
    <row r="980" spans="1:29" ht="13.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row>
    <row r="981" spans="1:29" ht="13.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row>
    <row r="982" spans="1:29" ht="13.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row>
    <row r="983" spans="1:29" ht="13.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row>
    <row r="984" spans="1:29" ht="13.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row>
    <row r="985" spans="1:29" ht="13.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row>
    <row r="986" spans="1:29" ht="13.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row>
    <row r="987" spans="1:29" ht="13.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row>
    <row r="988" spans="1:29" ht="13.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row>
    <row r="989" spans="1:29" ht="13.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row>
    <row r="990" spans="1:29" ht="13.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row>
    <row r="991" spans="1:29" ht="13.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row>
    <row r="992" spans="1:29" ht="13.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row>
    <row r="993" spans="1:29" ht="13.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row>
    <row r="994" spans="1:29" ht="13.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row>
    <row r="995" spans="1:29" ht="13.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row>
    <row r="996" spans="1:29" ht="13.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row>
    <row r="997" spans="1:29" ht="13.5"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row>
    <row r="998" spans="1:29" ht="13.5"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row>
    <row r="999" spans="1:29" ht="13.5"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row>
    <row r="1000" spans="1:29" ht="13.5"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row>
    <row r="1001" spans="1:29" ht="13.5" customHeight="1" x14ac:dyDescent="0.2">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row>
    <row r="1002" spans="1:29" ht="13.5" customHeight="1" x14ac:dyDescent="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c r="AB1002" s="24"/>
      <c r="AC1002" s="24"/>
    </row>
    <row r="1003" spans="1:29" ht="13.5" customHeight="1" x14ac:dyDescent="0.2">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row>
  </sheetData>
  <mergeCells count="1">
    <mergeCell ref="B5:H8"/>
  </mergeCells>
  <hyperlinks>
    <hyperlink ref="B2" r:id="rId1" xr:uid="{00000000-0004-0000-0300-000000000000}"/>
    <hyperlink ref="B3"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6"/>
  <sheetViews>
    <sheetView workbookViewId="0">
      <selection activeCell="A8" sqref="A1:XFD1048576"/>
    </sheetView>
  </sheetViews>
  <sheetFormatPr baseColWidth="10" defaultColWidth="14.5" defaultRowHeight="15" customHeight="1" x14ac:dyDescent="0.2"/>
  <cols>
    <col min="1" max="1" width="8.83203125" customWidth="1"/>
    <col min="2" max="2" width="50.5" customWidth="1"/>
    <col min="3" max="3" width="16.5" customWidth="1"/>
    <col min="4" max="4" width="54.1640625" customWidth="1"/>
    <col min="5" max="5" width="23" customWidth="1"/>
    <col min="6" max="6" width="44" customWidth="1"/>
    <col min="7" max="24" width="8.83203125" customWidth="1"/>
    <col min="25" max="26" width="8.6640625" customWidth="1"/>
  </cols>
  <sheetData>
    <row r="1" spans="1:26" ht="13.5" customHeight="1" x14ac:dyDescent="0.2">
      <c r="A1" s="9"/>
      <c r="B1" s="9"/>
      <c r="C1" s="9"/>
      <c r="D1" s="9"/>
      <c r="E1" s="9"/>
      <c r="F1" s="9"/>
      <c r="G1" s="9"/>
      <c r="H1" s="9"/>
      <c r="I1" s="9"/>
      <c r="J1" s="9"/>
      <c r="K1" s="9"/>
      <c r="L1" s="9"/>
      <c r="M1" s="9"/>
      <c r="N1" s="9"/>
      <c r="O1" s="9"/>
      <c r="P1" s="9"/>
      <c r="Q1" s="9"/>
      <c r="R1" s="9"/>
      <c r="S1" s="9"/>
      <c r="T1" s="9"/>
      <c r="U1" s="9"/>
      <c r="V1" s="9"/>
      <c r="W1" s="9"/>
      <c r="X1" s="9"/>
      <c r="Y1" s="9"/>
      <c r="Z1" s="9"/>
    </row>
    <row r="2" spans="1:26" ht="13.5" customHeight="1" x14ac:dyDescent="0.2">
      <c r="A2" s="9"/>
      <c r="B2" s="44" t="s">
        <v>68</v>
      </c>
      <c r="C2" s="9"/>
      <c r="D2" s="9"/>
      <c r="E2" s="9"/>
      <c r="F2" s="9"/>
      <c r="G2" s="9"/>
      <c r="H2" s="9"/>
      <c r="I2" s="9"/>
      <c r="J2" s="9"/>
      <c r="K2" s="9"/>
      <c r="L2" s="9"/>
      <c r="M2" s="9"/>
      <c r="N2" s="9"/>
      <c r="O2" s="9"/>
      <c r="P2" s="9"/>
      <c r="Q2" s="9"/>
      <c r="R2" s="9"/>
      <c r="S2" s="9"/>
      <c r="T2" s="9"/>
      <c r="U2" s="9"/>
      <c r="V2" s="9"/>
      <c r="W2" s="9"/>
      <c r="X2" s="9"/>
      <c r="Y2" s="9"/>
      <c r="Z2" s="9"/>
    </row>
    <row r="3" spans="1:26" ht="13.5" customHeight="1" x14ac:dyDescent="0.2">
      <c r="A3" s="9"/>
      <c r="B3" s="51" t="s">
        <v>0</v>
      </c>
      <c r="C3" s="9"/>
      <c r="D3" s="9"/>
      <c r="E3" s="9"/>
      <c r="F3" s="9"/>
      <c r="G3" s="9"/>
      <c r="H3" s="9"/>
      <c r="I3" s="9"/>
      <c r="J3" s="9"/>
      <c r="K3" s="9"/>
      <c r="L3" s="9"/>
      <c r="M3" s="9"/>
      <c r="N3" s="9"/>
      <c r="O3" s="9"/>
      <c r="P3" s="9"/>
      <c r="Q3" s="9"/>
      <c r="R3" s="9"/>
      <c r="S3" s="9"/>
      <c r="T3" s="9"/>
      <c r="U3" s="9"/>
      <c r="V3" s="9"/>
      <c r="W3" s="9"/>
      <c r="X3" s="9"/>
      <c r="Y3" s="9"/>
      <c r="Z3" s="9"/>
    </row>
    <row r="4" spans="1:26" ht="17" customHeight="1" x14ac:dyDescent="0.2">
      <c r="A4" s="9"/>
      <c r="B4" s="45" t="s">
        <v>69</v>
      </c>
      <c r="C4" s="46"/>
      <c r="D4" s="46"/>
      <c r="E4" s="46"/>
      <c r="F4" s="46"/>
      <c r="G4" s="9"/>
      <c r="H4" s="9"/>
      <c r="I4" s="9"/>
      <c r="J4" s="9"/>
      <c r="K4" s="9"/>
      <c r="L4" s="9"/>
      <c r="M4" s="9"/>
      <c r="N4" s="9"/>
      <c r="O4" s="9"/>
      <c r="P4" s="9"/>
      <c r="Q4" s="9"/>
      <c r="R4" s="9"/>
      <c r="S4" s="9"/>
      <c r="T4" s="9"/>
      <c r="U4" s="9"/>
      <c r="V4" s="9"/>
      <c r="W4" s="9"/>
      <c r="X4" s="9"/>
      <c r="Y4" s="9"/>
      <c r="Z4" s="9"/>
    </row>
    <row r="5" spans="1:26" ht="13.5" customHeight="1" x14ac:dyDescent="0.2">
      <c r="A5" s="9"/>
      <c r="B5" s="9"/>
      <c r="C5" s="9"/>
      <c r="D5" s="9"/>
      <c r="E5" s="9"/>
      <c r="F5" s="9"/>
      <c r="G5" s="9"/>
      <c r="H5" s="9"/>
      <c r="I5" s="9"/>
      <c r="J5" s="9"/>
      <c r="K5" s="9"/>
      <c r="L5" s="9"/>
      <c r="M5" s="9"/>
      <c r="N5" s="9"/>
      <c r="O5" s="9"/>
      <c r="P5" s="9"/>
      <c r="Q5" s="9"/>
      <c r="R5" s="9"/>
      <c r="S5" s="9"/>
      <c r="T5" s="9"/>
      <c r="U5" s="9"/>
      <c r="V5" s="9"/>
      <c r="W5" s="9"/>
      <c r="X5" s="9"/>
      <c r="Y5" s="9"/>
      <c r="Z5" s="9"/>
    </row>
    <row r="6" spans="1:26" ht="13.5" customHeight="1" x14ac:dyDescent="0.2">
      <c r="A6" s="13"/>
      <c r="B6" s="88" t="s">
        <v>70</v>
      </c>
      <c r="C6" s="80"/>
      <c r="D6" s="80"/>
      <c r="E6" s="80"/>
      <c r="F6" s="81"/>
      <c r="G6" s="14"/>
      <c r="H6" s="9"/>
      <c r="I6" s="9"/>
      <c r="J6" s="9"/>
      <c r="K6" s="9"/>
      <c r="L6" s="9"/>
      <c r="M6" s="9"/>
      <c r="N6" s="9"/>
      <c r="O6" s="9"/>
      <c r="P6" s="9"/>
      <c r="Q6" s="9"/>
      <c r="R6" s="9"/>
      <c r="S6" s="9"/>
      <c r="T6" s="9"/>
      <c r="U6" s="9"/>
      <c r="V6" s="9"/>
      <c r="W6" s="9"/>
      <c r="X6" s="9"/>
      <c r="Y6" s="9"/>
      <c r="Z6" s="9"/>
    </row>
    <row r="7" spans="1:26" ht="13.5" customHeight="1" x14ac:dyDescent="0.2">
      <c r="A7" s="13"/>
      <c r="B7" s="82"/>
      <c r="C7" s="83"/>
      <c r="D7" s="83"/>
      <c r="E7" s="83"/>
      <c r="F7" s="84"/>
      <c r="G7" s="14"/>
      <c r="H7" s="9"/>
      <c r="I7" s="9"/>
      <c r="J7" s="9"/>
      <c r="K7" s="9"/>
      <c r="L7" s="9"/>
      <c r="M7" s="9"/>
      <c r="N7" s="9"/>
      <c r="O7" s="9"/>
      <c r="P7" s="9"/>
      <c r="Q7" s="9"/>
      <c r="R7" s="9"/>
      <c r="S7" s="9"/>
      <c r="T7" s="9"/>
      <c r="U7" s="9"/>
      <c r="V7" s="9"/>
      <c r="W7" s="9"/>
      <c r="X7" s="9"/>
      <c r="Y7" s="9"/>
      <c r="Z7" s="9"/>
    </row>
    <row r="8" spans="1:26" ht="13.5" customHeight="1" x14ac:dyDescent="0.2">
      <c r="A8" s="13"/>
      <c r="B8" s="82"/>
      <c r="C8" s="83"/>
      <c r="D8" s="83"/>
      <c r="E8" s="83"/>
      <c r="F8" s="84"/>
      <c r="G8" s="14"/>
      <c r="H8" s="9"/>
      <c r="I8" s="9"/>
      <c r="J8" s="9"/>
      <c r="K8" s="9"/>
      <c r="L8" s="9"/>
      <c r="M8" s="9"/>
      <c r="N8" s="9"/>
      <c r="O8" s="9"/>
      <c r="P8" s="9"/>
      <c r="Q8" s="9"/>
      <c r="R8" s="9"/>
      <c r="S8" s="9"/>
      <c r="T8" s="9"/>
      <c r="U8" s="9"/>
      <c r="V8" s="9"/>
      <c r="W8" s="9"/>
      <c r="X8" s="9"/>
      <c r="Y8" s="9"/>
      <c r="Z8" s="9"/>
    </row>
    <row r="9" spans="1:26" ht="47" customHeight="1" x14ac:dyDescent="0.2">
      <c r="A9" s="13"/>
      <c r="B9" s="85"/>
      <c r="C9" s="86"/>
      <c r="D9" s="86"/>
      <c r="E9" s="86"/>
      <c r="F9" s="87"/>
      <c r="G9" s="14"/>
      <c r="H9" s="9"/>
      <c r="I9" s="9"/>
      <c r="J9" s="9"/>
      <c r="K9" s="9"/>
      <c r="L9" s="9"/>
      <c r="M9" s="9"/>
      <c r="N9" s="9"/>
      <c r="O9" s="9"/>
      <c r="P9" s="9"/>
      <c r="Q9" s="9"/>
      <c r="R9" s="9"/>
      <c r="S9" s="9"/>
      <c r="T9" s="9"/>
      <c r="U9" s="9"/>
      <c r="V9" s="9"/>
      <c r="W9" s="9"/>
      <c r="X9" s="9"/>
      <c r="Y9" s="9"/>
      <c r="Z9" s="9"/>
    </row>
    <row r="10" spans="1:26" ht="13.5" customHeight="1" x14ac:dyDescent="0.2">
      <c r="A10" s="9"/>
      <c r="B10" s="9"/>
      <c r="C10" s="9"/>
      <c r="D10" s="9"/>
      <c r="E10" s="9"/>
      <c r="F10" s="9"/>
      <c r="G10" s="14"/>
      <c r="H10" s="9"/>
      <c r="I10" s="9"/>
      <c r="J10" s="9"/>
      <c r="K10" s="9"/>
      <c r="L10" s="9"/>
      <c r="M10" s="9"/>
      <c r="N10" s="9"/>
      <c r="O10" s="9"/>
      <c r="P10" s="9"/>
      <c r="Q10" s="9"/>
      <c r="R10" s="9"/>
      <c r="S10" s="9"/>
      <c r="T10" s="9"/>
      <c r="U10" s="9"/>
      <c r="V10" s="9"/>
      <c r="W10" s="9"/>
      <c r="X10" s="9"/>
      <c r="Y10" s="9"/>
      <c r="Z10" s="9"/>
    </row>
    <row r="11" spans="1:26" ht="13.5" customHeight="1" x14ac:dyDescent="0.2">
      <c r="A11" s="9"/>
      <c r="B11" s="47" t="s">
        <v>71</v>
      </c>
      <c r="C11" s="15"/>
      <c r="D11" s="15"/>
      <c r="E11" s="15"/>
      <c r="F11" s="15"/>
      <c r="G11" s="9"/>
      <c r="H11" s="9"/>
      <c r="I11" s="9"/>
      <c r="J11" s="9"/>
      <c r="K11" s="9"/>
      <c r="L11" s="9"/>
      <c r="M11" s="9"/>
      <c r="N11" s="9"/>
      <c r="O11" s="9"/>
      <c r="P11" s="9"/>
      <c r="Q11" s="9"/>
      <c r="R11" s="9"/>
      <c r="S11" s="9"/>
      <c r="T11" s="9"/>
      <c r="U11" s="9"/>
      <c r="V11" s="9"/>
      <c r="W11" s="9"/>
      <c r="X11" s="9"/>
      <c r="Y11" s="9"/>
      <c r="Z11" s="9"/>
    </row>
    <row r="12" spans="1:26" ht="13.5" customHeight="1" x14ac:dyDescent="0.2">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3.5" customHeight="1" x14ac:dyDescent="0.2">
      <c r="A13" s="9"/>
      <c r="B13" s="17" t="s">
        <v>3</v>
      </c>
      <c r="C13" s="17" t="s">
        <v>4</v>
      </c>
      <c r="D13" s="17" t="s">
        <v>5</v>
      </c>
      <c r="E13" s="17" t="s">
        <v>6</v>
      </c>
      <c r="F13" s="17" t="s">
        <v>7</v>
      </c>
      <c r="G13" s="9"/>
      <c r="H13" s="9"/>
      <c r="I13" s="9"/>
      <c r="J13" s="9"/>
      <c r="K13" s="9"/>
      <c r="L13" s="9"/>
      <c r="M13" s="9"/>
      <c r="N13" s="9"/>
      <c r="O13" s="9"/>
      <c r="P13" s="9"/>
      <c r="Q13" s="9"/>
      <c r="R13" s="9"/>
      <c r="S13" s="9"/>
      <c r="T13" s="9"/>
      <c r="U13" s="9"/>
      <c r="V13" s="9"/>
      <c r="W13" s="9"/>
      <c r="X13" s="9"/>
      <c r="Y13" s="9"/>
      <c r="Z13" s="9"/>
    </row>
    <row r="14" spans="1:26" ht="13.5" customHeight="1" x14ac:dyDescent="0.2">
      <c r="A14" s="9"/>
      <c r="B14" s="18" t="s">
        <v>10</v>
      </c>
      <c r="C14" s="19">
        <f>'1) Referrals to universal servi'!C30</f>
        <v>300</v>
      </c>
      <c r="D14" s="19">
        <f>'1) Referrals to universal servi'!D30</f>
        <v>50</v>
      </c>
      <c r="E14" s="19">
        <f>'1) Referrals to universal servi'!E30</f>
        <v>200</v>
      </c>
      <c r="F14" s="20">
        <f t="shared" ref="F14:F17" si="0">SUM(D14:E14)</f>
        <v>250</v>
      </c>
      <c r="G14" s="9"/>
      <c r="H14" s="9"/>
      <c r="I14" s="9"/>
      <c r="J14" s="9"/>
      <c r="K14" s="9"/>
      <c r="L14" s="9"/>
      <c r="M14" s="9"/>
      <c r="N14" s="9"/>
      <c r="O14" s="9"/>
      <c r="P14" s="9"/>
      <c r="Q14" s="9"/>
      <c r="R14" s="9"/>
      <c r="S14" s="9"/>
      <c r="T14" s="9"/>
      <c r="U14" s="9"/>
      <c r="V14" s="9"/>
      <c r="W14" s="9"/>
      <c r="X14" s="9"/>
      <c r="Y14" s="9"/>
      <c r="Z14" s="9"/>
    </row>
    <row r="15" spans="1:26" ht="13.5" customHeight="1" x14ac:dyDescent="0.2">
      <c r="A15" s="9"/>
      <c r="B15" s="18" t="s">
        <v>13</v>
      </c>
      <c r="C15" s="19">
        <f>'1) Referrals to universal servi'!C31</f>
        <v>200</v>
      </c>
      <c r="D15" s="19">
        <f>'1) Referrals to universal servi'!D31</f>
        <v>50</v>
      </c>
      <c r="E15" s="19">
        <f>'1) Referrals to universal servi'!E31</f>
        <v>100</v>
      </c>
      <c r="F15" s="20">
        <f t="shared" si="0"/>
        <v>150</v>
      </c>
      <c r="G15" s="9"/>
      <c r="H15" s="9"/>
      <c r="I15" s="9"/>
      <c r="J15" s="9"/>
      <c r="K15" s="9"/>
      <c r="L15" s="9"/>
      <c r="M15" s="9"/>
      <c r="N15" s="9"/>
      <c r="O15" s="9"/>
      <c r="P15" s="9"/>
      <c r="Q15" s="9"/>
      <c r="R15" s="9"/>
      <c r="S15" s="9"/>
      <c r="T15" s="9"/>
      <c r="U15" s="9"/>
      <c r="V15" s="9"/>
      <c r="W15" s="9"/>
      <c r="X15" s="9"/>
      <c r="Y15" s="9"/>
      <c r="Z15" s="9"/>
    </row>
    <row r="16" spans="1:26" ht="13.5" customHeight="1" x14ac:dyDescent="0.2">
      <c r="A16" s="9"/>
      <c r="B16" s="18" t="s">
        <v>15</v>
      </c>
      <c r="C16" s="19">
        <f>'1) Referrals to universal servi'!C32</f>
        <v>0</v>
      </c>
      <c r="D16" s="19">
        <f>'1) Referrals to universal servi'!D32</f>
        <v>0</v>
      </c>
      <c r="E16" s="19">
        <f>'1) Referrals to universal servi'!E32</f>
        <v>0</v>
      </c>
      <c r="F16" s="20">
        <f t="shared" si="0"/>
        <v>0</v>
      </c>
      <c r="G16" s="9"/>
      <c r="H16" s="9"/>
      <c r="I16" s="9"/>
      <c r="J16" s="9"/>
      <c r="K16" s="9"/>
      <c r="L16" s="9"/>
      <c r="M16" s="9"/>
      <c r="N16" s="9"/>
      <c r="O16" s="9"/>
      <c r="P16" s="9"/>
      <c r="Q16" s="9"/>
      <c r="R16" s="9"/>
      <c r="S16" s="9"/>
      <c r="T16" s="9"/>
      <c r="U16" s="9"/>
      <c r="V16" s="9"/>
      <c r="W16" s="9"/>
      <c r="X16" s="9"/>
      <c r="Y16" s="9"/>
      <c r="Z16" s="9"/>
    </row>
    <row r="17" spans="1:26" ht="13.5" customHeight="1" x14ac:dyDescent="0.2">
      <c r="A17" s="13"/>
      <c r="B17" s="18" t="s">
        <v>23</v>
      </c>
      <c r="C17" s="19">
        <f>'1) Referrals to universal servi'!C33</f>
        <v>0</v>
      </c>
      <c r="D17" s="19">
        <f>'1) Referrals to universal servi'!D33</f>
        <v>0</v>
      </c>
      <c r="E17" s="19">
        <f>'1) Referrals to universal servi'!E33</f>
        <v>0</v>
      </c>
      <c r="F17" s="20">
        <f t="shared" si="0"/>
        <v>0</v>
      </c>
      <c r="G17" s="9"/>
      <c r="H17" s="9"/>
      <c r="I17" s="9"/>
      <c r="J17" s="9"/>
      <c r="K17" s="9"/>
      <c r="L17" s="9"/>
      <c r="M17" s="9"/>
      <c r="N17" s="9"/>
      <c r="O17" s="9"/>
      <c r="P17" s="9"/>
      <c r="Q17" s="9"/>
      <c r="R17" s="9"/>
      <c r="S17" s="9"/>
      <c r="T17" s="9"/>
      <c r="U17" s="9"/>
      <c r="V17" s="9"/>
      <c r="W17" s="9"/>
      <c r="X17" s="9"/>
      <c r="Y17" s="9"/>
      <c r="Z17" s="9"/>
    </row>
    <row r="18" spans="1:26" ht="13.5" customHeight="1" x14ac:dyDescent="0.2">
      <c r="A18" s="13"/>
      <c r="B18" s="17" t="s">
        <v>18</v>
      </c>
      <c r="C18" s="20">
        <f t="shared" ref="C18:F18" si="1">SUM(C14:C17)</f>
        <v>500</v>
      </c>
      <c r="D18" s="20">
        <f t="shared" si="1"/>
        <v>100</v>
      </c>
      <c r="E18" s="20">
        <f t="shared" si="1"/>
        <v>300</v>
      </c>
      <c r="F18" s="20">
        <f t="shared" si="1"/>
        <v>400</v>
      </c>
      <c r="G18" s="9"/>
      <c r="H18" s="9"/>
      <c r="I18" s="9"/>
      <c r="J18" s="9"/>
      <c r="K18" s="9"/>
      <c r="L18" s="9"/>
      <c r="M18" s="9"/>
      <c r="N18" s="9"/>
      <c r="O18" s="9"/>
      <c r="P18" s="9"/>
      <c r="Q18" s="9"/>
      <c r="R18" s="9"/>
      <c r="S18" s="9"/>
      <c r="T18" s="9"/>
      <c r="U18" s="9"/>
      <c r="V18" s="9"/>
      <c r="W18" s="9"/>
      <c r="X18" s="9"/>
      <c r="Y18" s="9"/>
      <c r="Z18" s="9"/>
    </row>
    <row r="19" spans="1:26" ht="13.5" customHeight="1" x14ac:dyDescent="0.2">
      <c r="A19" s="13"/>
      <c r="B19" s="9"/>
      <c r="C19" s="9"/>
      <c r="D19" s="9"/>
      <c r="E19" s="9"/>
      <c r="F19" s="9"/>
      <c r="G19" s="48"/>
      <c r="H19" s="9"/>
      <c r="I19" s="9"/>
      <c r="J19" s="9"/>
      <c r="K19" s="9"/>
      <c r="L19" s="9"/>
      <c r="M19" s="9"/>
      <c r="N19" s="9"/>
      <c r="O19" s="9"/>
      <c r="P19" s="9"/>
      <c r="Q19" s="9"/>
      <c r="R19" s="9"/>
      <c r="S19" s="9"/>
      <c r="T19" s="9"/>
      <c r="U19" s="9"/>
      <c r="V19" s="9"/>
      <c r="W19" s="9"/>
      <c r="X19" s="9"/>
      <c r="Y19" s="9"/>
      <c r="Z19" s="9"/>
    </row>
    <row r="20" spans="1:26" ht="13.5" customHeight="1" x14ac:dyDescent="0.2">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3.5" customHeight="1" x14ac:dyDescent="0.2">
      <c r="A21" s="9"/>
      <c r="B21" s="25" t="s">
        <v>72</v>
      </c>
      <c r="C21" s="9"/>
      <c r="D21" s="9"/>
      <c r="E21" s="9"/>
      <c r="F21" s="9"/>
      <c r="G21" s="9"/>
      <c r="H21" s="9"/>
      <c r="I21" s="9"/>
      <c r="J21" s="9"/>
      <c r="K21" s="9"/>
      <c r="L21" s="9"/>
      <c r="M21" s="9"/>
      <c r="N21" s="9"/>
      <c r="O21" s="9"/>
      <c r="P21" s="9"/>
      <c r="Q21" s="9"/>
      <c r="R21" s="9"/>
      <c r="S21" s="9"/>
      <c r="T21" s="9"/>
      <c r="U21" s="9"/>
      <c r="V21" s="9"/>
      <c r="W21" s="9"/>
      <c r="X21" s="9"/>
      <c r="Y21" s="9"/>
      <c r="Z21" s="9"/>
    </row>
    <row r="22" spans="1:26" ht="13.5" customHeight="1" x14ac:dyDescent="0.2">
      <c r="A22" s="9"/>
      <c r="B22" s="12"/>
      <c r="C22" s="12"/>
      <c r="D22" s="12"/>
      <c r="E22" s="9"/>
      <c r="F22" s="9"/>
      <c r="G22" s="9"/>
      <c r="H22" s="9"/>
      <c r="I22" s="9"/>
      <c r="J22" s="9"/>
      <c r="K22" s="9"/>
      <c r="L22" s="9"/>
      <c r="M22" s="9"/>
      <c r="N22" s="9"/>
      <c r="O22" s="9"/>
      <c r="P22" s="9"/>
      <c r="Q22" s="9"/>
      <c r="R22" s="9"/>
      <c r="S22" s="9"/>
      <c r="T22" s="9"/>
      <c r="U22" s="9"/>
      <c r="V22" s="9"/>
      <c r="W22" s="9"/>
      <c r="X22" s="9"/>
      <c r="Y22" s="9"/>
      <c r="Z22" s="9"/>
    </row>
    <row r="23" spans="1:26" ht="13.5" customHeight="1" x14ac:dyDescent="0.2">
      <c r="A23" s="9"/>
      <c r="B23" s="17" t="s">
        <v>73</v>
      </c>
      <c r="C23" s="17" t="s">
        <v>41</v>
      </c>
      <c r="D23" s="17" t="s">
        <v>42</v>
      </c>
      <c r="E23" s="14"/>
      <c r="F23" s="9"/>
      <c r="G23" s="9"/>
      <c r="H23" s="9"/>
      <c r="I23" s="9"/>
      <c r="J23" s="9"/>
      <c r="K23" s="9"/>
      <c r="L23" s="9"/>
      <c r="M23" s="9"/>
      <c r="N23" s="9"/>
      <c r="O23" s="9"/>
      <c r="P23" s="9"/>
      <c r="Q23" s="9"/>
      <c r="R23" s="9"/>
      <c r="S23" s="9"/>
      <c r="T23" s="9"/>
      <c r="U23" s="9"/>
      <c r="V23" s="9"/>
      <c r="W23" s="9"/>
      <c r="X23" s="9"/>
      <c r="Y23" s="9"/>
      <c r="Z23" s="9"/>
    </row>
    <row r="24" spans="1:26" ht="13.5" customHeight="1" x14ac:dyDescent="0.2">
      <c r="A24" s="9"/>
      <c r="B24" s="18" t="s">
        <v>44</v>
      </c>
      <c r="C24" s="19">
        <f>'2) Staff efficiencies'!D21</f>
        <v>43.78125</v>
      </c>
      <c r="D24" s="19">
        <f>'2) Staff efficiencies'!E21</f>
        <v>175.125</v>
      </c>
      <c r="E24" s="14"/>
      <c r="F24" s="9"/>
      <c r="G24" s="9"/>
      <c r="H24" s="9"/>
      <c r="I24" s="9"/>
      <c r="J24" s="9"/>
      <c r="K24" s="9"/>
      <c r="L24" s="9"/>
      <c r="M24" s="9"/>
      <c r="N24" s="9"/>
      <c r="O24" s="9"/>
      <c r="P24" s="9"/>
      <c r="Q24" s="9"/>
      <c r="R24" s="9"/>
      <c r="S24" s="9"/>
      <c r="T24" s="9"/>
      <c r="U24" s="9"/>
      <c r="V24" s="9"/>
      <c r="W24" s="9"/>
      <c r="X24" s="9"/>
      <c r="Y24" s="9"/>
      <c r="Z24" s="9"/>
    </row>
    <row r="25" spans="1:26" ht="13.5" customHeight="1" x14ac:dyDescent="0.2">
      <c r="A25" s="9"/>
      <c r="B25" s="18" t="s">
        <v>45</v>
      </c>
      <c r="C25" s="49">
        <f>'2) Staff efficiencies'!D22</f>
        <v>12083.625</v>
      </c>
      <c r="D25" s="49">
        <f>'2) Staff efficiencies'!E22</f>
        <v>48334.5</v>
      </c>
      <c r="E25" s="14"/>
      <c r="F25" s="9"/>
      <c r="G25" s="9"/>
      <c r="H25" s="9"/>
      <c r="I25" s="9"/>
      <c r="J25" s="9"/>
      <c r="K25" s="9"/>
      <c r="L25" s="9"/>
      <c r="M25" s="9"/>
      <c r="N25" s="9"/>
      <c r="O25" s="9"/>
      <c r="P25" s="9"/>
      <c r="Q25" s="9"/>
      <c r="R25" s="9"/>
      <c r="S25" s="9"/>
      <c r="T25" s="9"/>
      <c r="U25" s="9"/>
      <c r="V25" s="9"/>
      <c r="W25" s="9"/>
      <c r="X25" s="9"/>
      <c r="Y25" s="9"/>
      <c r="Z25" s="9"/>
    </row>
    <row r="26" spans="1:26" ht="13.5" customHeight="1" x14ac:dyDescent="0.2">
      <c r="A26" s="9"/>
      <c r="B26" s="15"/>
      <c r="C26" s="15"/>
      <c r="D26" s="15"/>
      <c r="E26" s="9"/>
      <c r="F26" s="9"/>
      <c r="G26" s="9"/>
      <c r="H26" s="9"/>
      <c r="I26" s="9"/>
      <c r="J26" s="9"/>
      <c r="K26" s="9"/>
      <c r="L26" s="9"/>
      <c r="M26" s="9"/>
      <c r="N26" s="9"/>
      <c r="O26" s="9"/>
      <c r="P26" s="9"/>
      <c r="Q26" s="9"/>
      <c r="R26" s="9"/>
      <c r="S26" s="9"/>
      <c r="T26" s="9"/>
      <c r="U26" s="9"/>
      <c r="V26" s="9"/>
      <c r="W26" s="9"/>
      <c r="X26" s="9"/>
      <c r="Y26" s="9"/>
      <c r="Z26" s="9"/>
    </row>
    <row r="27" spans="1:26" ht="13.5" customHeight="1" x14ac:dyDescent="0.2">
      <c r="A27" s="9"/>
      <c r="B27" s="17" t="s">
        <v>74</v>
      </c>
      <c r="C27" s="17" t="s">
        <v>41</v>
      </c>
      <c r="D27" s="17" t="s">
        <v>42</v>
      </c>
      <c r="E27" s="9"/>
      <c r="F27" s="9"/>
      <c r="G27" s="9"/>
      <c r="H27" s="9"/>
      <c r="I27" s="9"/>
      <c r="J27" s="9"/>
      <c r="K27" s="9"/>
      <c r="L27" s="9"/>
      <c r="M27" s="9"/>
      <c r="N27" s="9"/>
      <c r="O27" s="9"/>
      <c r="P27" s="9"/>
      <c r="Q27" s="9"/>
      <c r="R27" s="9"/>
      <c r="S27" s="9"/>
      <c r="T27" s="9"/>
      <c r="U27" s="9"/>
      <c r="V27" s="9"/>
      <c r="W27" s="9"/>
      <c r="X27" s="9"/>
      <c r="Y27" s="9"/>
      <c r="Z27" s="9"/>
    </row>
    <row r="28" spans="1:26" ht="13.5" customHeight="1" x14ac:dyDescent="0.2">
      <c r="A28" s="9"/>
      <c r="B28" s="18" t="s">
        <v>44</v>
      </c>
      <c r="C28" s="19">
        <f>'2) Staff efficiencies'!D34</f>
        <v>30</v>
      </c>
      <c r="D28" s="132">
        <f>'2) Staff efficiencies'!E34</f>
        <v>120</v>
      </c>
      <c r="E28" s="9"/>
      <c r="F28" s="9"/>
      <c r="G28" s="9"/>
      <c r="H28" s="9"/>
      <c r="I28" s="9"/>
      <c r="J28" s="9"/>
      <c r="K28" s="9"/>
      <c r="L28" s="9"/>
      <c r="M28" s="9"/>
      <c r="N28" s="9"/>
      <c r="O28" s="9"/>
      <c r="P28" s="9"/>
      <c r="Q28" s="9"/>
      <c r="R28" s="9"/>
      <c r="S28" s="9"/>
      <c r="T28" s="9"/>
      <c r="U28" s="9"/>
      <c r="V28" s="9"/>
      <c r="W28" s="9"/>
      <c r="X28" s="9"/>
      <c r="Y28" s="9"/>
      <c r="Z28" s="9"/>
    </row>
    <row r="29" spans="1:26" ht="13.5" customHeight="1" x14ac:dyDescent="0.2">
      <c r="A29" s="9"/>
      <c r="B29" s="18" t="s">
        <v>45</v>
      </c>
      <c r="C29" s="49">
        <f>'2) Staff efficiencies'!D35</f>
        <v>6216</v>
      </c>
      <c r="D29" s="49">
        <f>'2) Staff efficiencies'!E35</f>
        <v>24864</v>
      </c>
      <c r="E29" s="9"/>
      <c r="F29" s="9"/>
      <c r="G29" s="9"/>
      <c r="H29" s="9"/>
      <c r="I29" s="9"/>
      <c r="J29" s="9"/>
      <c r="K29" s="9"/>
      <c r="L29" s="9"/>
      <c r="M29" s="9"/>
      <c r="N29" s="9"/>
      <c r="O29" s="9"/>
      <c r="P29" s="9"/>
      <c r="Q29" s="9"/>
      <c r="R29" s="9"/>
      <c r="S29" s="9"/>
      <c r="T29" s="9"/>
      <c r="U29" s="9"/>
      <c r="V29" s="9"/>
      <c r="W29" s="9"/>
      <c r="X29" s="9"/>
      <c r="Y29" s="9"/>
      <c r="Z29" s="9"/>
    </row>
    <row r="30" spans="1:26" ht="13.5" customHeight="1" x14ac:dyDescent="0.2">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3.5" customHeight="1" x14ac:dyDescent="0.2">
      <c r="A31" s="9"/>
      <c r="B31" s="17" t="s">
        <v>75</v>
      </c>
      <c r="C31" s="17" t="s">
        <v>41</v>
      </c>
      <c r="D31" s="17" t="s">
        <v>42</v>
      </c>
      <c r="E31" s="9"/>
      <c r="F31" s="9"/>
      <c r="G31" s="9"/>
      <c r="H31" s="9"/>
      <c r="I31" s="9"/>
      <c r="J31" s="9"/>
      <c r="K31" s="9"/>
      <c r="L31" s="9"/>
      <c r="M31" s="9"/>
      <c r="N31" s="9"/>
      <c r="O31" s="9"/>
      <c r="P31" s="9"/>
      <c r="Q31" s="9"/>
      <c r="R31" s="9"/>
      <c r="S31" s="9"/>
      <c r="T31" s="9"/>
      <c r="U31" s="9"/>
      <c r="V31" s="9"/>
      <c r="W31" s="9"/>
      <c r="X31" s="9"/>
      <c r="Y31" s="9"/>
      <c r="Z31" s="9"/>
    </row>
    <row r="32" spans="1:26" ht="13.5" customHeight="1" x14ac:dyDescent="0.2">
      <c r="A32" s="9"/>
      <c r="B32" s="18" t="s">
        <v>44</v>
      </c>
      <c r="C32" s="19">
        <f>'2) Staff efficiencies'!D47</f>
        <v>42.1875</v>
      </c>
      <c r="D32" s="19">
        <f>'2) Staff efficiencies'!E47</f>
        <v>168.75</v>
      </c>
      <c r="E32" s="9"/>
      <c r="F32" s="9"/>
      <c r="G32" s="9"/>
      <c r="H32" s="9"/>
      <c r="I32" s="9"/>
      <c r="J32" s="9"/>
      <c r="K32" s="9"/>
      <c r="L32" s="9"/>
      <c r="M32" s="9"/>
      <c r="N32" s="9"/>
      <c r="O32" s="9"/>
      <c r="P32" s="9"/>
      <c r="Q32" s="9"/>
      <c r="R32" s="9"/>
      <c r="S32" s="9"/>
      <c r="T32" s="9"/>
      <c r="U32" s="9"/>
      <c r="V32" s="9"/>
      <c r="W32" s="9"/>
      <c r="X32" s="9"/>
      <c r="Y32" s="9"/>
      <c r="Z32" s="9"/>
    </row>
    <row r="33" spans="1:26" ht="13.5" customHeight="1" x14ac:dyDescent="0.2">
      <c r="A33" s="9"/>
      <c r="B33" s="18" t="s">
        <v>45</v>
      </c>
      <c r="C33" s="49">
        <f>'2) Staff efficiencies'!D48</f>
        <v>6395.625</v>
      </c>
      <c r="D33" s="49">
        <f>'2) Staff efficiencies'!E48</f>
        <v>25582.5</v>
      </c>
      <c r="E33" s="9"/>
      <c r="F33" s="9"/>
      <c r="G33" s="9"/>
      <c r="H33" s="9"/>
      <c r="I33" s="9"/>
      <c r="J33" s="9"/>
      <c r="K33" s="9"/>
      <c r="L33" s="9"/>
      <c r="M33" s="9"/>
      <c r="N33" s="9"/>
      <c r="O33" s="9"/>
      <c r="P33" s="9"/>
      <c r="Q33" s="9"/>
      <c r="R33" s="9"/>
      <c r="S33" s="9"/>
      <c r="T33" s="9"/>
      <c r="U33" s="9"/>
      <c r="V33" s="9"/>
      <c r="W33" s="9"/>
      <c r="X33" s="9"/>
      <c r="Y33" s="9"/>
      <c r="Z33" s="9"/>
    </row>
    <row r="34" spans="1:26" ht="13.5" customHeigh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3.5" customHeight="1" x14ac:dyDescent="0.2">
      <c r="A35" s="9"/>
      <c r="B35" s="17" t="s">
        <v>76</v>
      </c>
      <c r="C35" s="17" t="s">
        <v>41</v>
      </c>
      <c r="D35" s="17" t="s">
        <v>42</v>
      </c>
      <c r="E35" s="9"/>
      <c r="F35" s="9"/>
      <c r="G35" s="9"/>
      <c r="H35" s="9"/>
      <c r="I35" s="9"/>
      <c r="J35" s="9"/>
      <c r="K35" s="9"/>
      <c r="L35" s="9"/>
      <c r="M35" s="9"/>
      <c r="N35" s="9"/>
      <c r="O35" s="9"/>
      <c r="P35" s="9"/>
      <c r="Q35" s="9"/>
      <c r="R35" s="9"/>
      <c r="S35" s="9"/>
      <c r="T35" s="9"/>
      <c r="U35" s="9"/>
      <c r="V35" s="9"/>
      <c r="W35" s="9"/>
      <c r="X35" s="9"/>
      <c r="Y35" s="9"/>
      <c r="Z35" s="9"/>
    </row>
    <row r="36" spans="1:26" ht="13.5" customHeight="1" x14ac:dyDescent="0.2">
      <c r="A36" s="9"/>
      <c r="B36" s="18" t="s">
        <v>44</v>
      </c>
      <c r="C36" s="19">
        <f t="shared" ref="C36:D36" si="2">C24+C28+C32</f>
        <v>115.96875</v>
      </c>
      <c r="D36" s="19">
        <f t="shared" si="2"/>
        <v>463.875</v>
      </c>
      <c r="E36" s="9"/>
      <c r="F36" s="9"/>
      <c r="G36" s="9"/>
      <c r="H36" s="9"/>
      <c r="I36" s="9"/>
      <c r="J36" s="9"/>
      <c r="K36" s="9"/>
      <c r="L36" s="9"/>
      <c r="M36" s="9"/>
      <c r="N36" s="9"/>
      <c r="O36" s="9"/>
      <c r="P36" s="9"/>
      <c r="Q36" s="9"/>
      <c r="R36" s="9"/>
      <c r="S36" s="9"/>
      <c r="T36" s="9"/>
      <c r="U36" s="9"/>
      <c r="V36" s="9"/>
      <c r="W36" s="9"/>
      <c r="X36" s="9"/>
      <c r="Y36" s="9"/>
      <c r="Z36" s="9"/>
    </row>
    <row r="37" spans="1:26" ht="13.5" customHeight="1" x14ac:dyDescent="0.2">
      <c r="A37" s="9"/>
      <c r="B37" s="18" t="s">
        <v>45</v>
      </c>
      <c r="C37" s="49">
        <f t="shared" ref="C37:D37" si="3">C25+C29+C33</f>
        <v>24695.25</v>
      </c>
      <c r="D37" s="49">
        <f t="shared" si="3"/>
        <v>98781</v>
      </c>
      <c r="E37" s="9"/>
      <c r="F37" s="9"/>
      <c r="G37" s="9"/>
      <c r="H37" s="9"/>
      <c r="I37" s="9"/>
      <c r="J37" s="9"/>
      <c r="K37" s="9"/>
      <c r="L37" s="9"/>
      <c r="M37" s="9"/>
      <c r="N37" s="9"/>
      <c r="O37" s="9"/>
      <c r="P37" s="9"/>
      <c r="Q37" s="9"/>
      <c r="R37" s="9"/>
      <c r="S37" s="9"/>
      <c r="T37" s="9"/>
      <c r="U37" s="9"/>
      <c r="V37" s="9"/>
      <c r="W37" s="9"/>
      <c r="X37" s="9"/>
      <c r="Y37" s="9"/>
      <c r="Z37" s="9"/>
    </row>
    <row r="38" spans="1:26" ht="13.5" customHeigh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3.5" customHeight="1" x14ac:dyDescent="0.2">
      <c r="A39" s="9"/>
      <c r="B39" s="25"/>
      <c r="C39" s="9"/>
      <c r="D39" s="9"/>
      <c r="E39" s="9"/>
      <c r="F39" s="9"/>
      <c r="G39" s="9"/>
      <c r="H39" s="9"/>
      <c r="I39" s="9"/>
      <c r="J39" s="9"/>
      <c r="K39" s="9"/>
      <c r="L39" s="9"/>
      <c r="M39" s="9"/>
      <c r="N39" s="9"/>
      <c r="O39" s="9"/>
      <c r="P39" s="9"/>
      <c r="Q39" s="9"/>
      <c r="R39" s="9"/>
      <c r="S39" s="9"/>
      <c r="T39" s="9"/>
      <c r="U39" s="9"/>
      <c r="V39" s="9"/>
      <c r="W39" s="9"/>
      <c r="X39" s="9"/>
      <c r="Y39" s="9"/>
      <c r="Z39" s="9"/>
    </row>
    <row r="40" spans="1:26" ht="13.5" customHeight="1" x14ac:dyDescent="0.2">
      <c r="A40" s="9"/>
      <c r="B40" s="11" t="s">
        <v>77</v>
      </c>
      <c r="C40" s="12"/>
      <c r="D40" s="12"/>
      <c r="E40" s="12"/>
      <c r="F40" s="9"/>
      <c r="G40" s="9"/>
      <c r="H40" s="9"/>
      <c r="I40" s="9"/>
      <c r="J40" s="9"/>
      <c r="K40" s="9"/>
      <c r="L40" s="9"/>
      <c r="M40" s="9"/>
      <c r="N40" s="9"/>
      <c r="O40" s="9"/>
      <c r="P40" s="9"/>
      <c r="Q40" s="9"/>
      <c r="R40" s="9"/>
      <c r="S40" s="9"/>
      <c r="T40" s="9"/>
      <c r="U40" s="9"/>
      <c r="V40" s="9"/>
      <c r="W40" s="9"/>
      <c r="X40" s="9"/>
      <c r="Y40" s="9"/>
      <c r="Z40" s="9"/>
    </row>
    <row r="41" spans="1:26" ht="13.5" customHeight="1" x14ac:dyDescent="0.2">
      <c r="A41" s="13"/>
      <c r="B41" s="18"/>
      <c r="C41" s="17" t="s">
        <v>78</v>
      </c>
      <c r="D41" s="17" t="s">
        <v>79</v>
      </c>
      <c r="E41" s="17" t="s">
        <v>80</v>
      </c>
      <c r="F41" s="14"/>
      <c r="G41" s="9"/>
      <c r="H41" s="9"/>
      <c r="I41" s="9"/>
      <c r="J41" s="9"/>
      <c r="K41" s="9"/>
      <c r="L41" s="9"/>
      <c r="M41" s="9"/>
      <c r="N41" s="9"/>
      <c r="O41" s="9"/>
      <c r="P41" s="9"/>
      <c r="Q41" s="9"/>
      <c r="R41" s="9"/>
      <c r="S41" s="9"/>
      <c r="T41" s="9"/>
      <c r="U41" s="9"/>
      <c r="V41" s="9"/>
      <c r="W41" s="9"/>
      <c r="X41" s="9"/>
      <c r="Y41" s="9"/>
      <c r="Z41" s="9"/>
    </row>
    <row r="42" spans="1:26" ht="13.5" customHeight="1" x14ac:dyDescent="0.2">
      <c r="A42" s="13"/>
      <c r="B42" s="17" t="s">
        <v>81</v>
      </c>
      <c r="C42" s="18">
        <f>'3) Software costs'!H24</f>
        <v>0</v>
      </c>
      <c r="D42" s="50"/>
      <c r="E42" s="50"/>
      <c r="F42" s="14"/>
      <c r="G42" s="9"/>
      <c r="H42" s="9"/>
      <c r="I42" s="9"/>
      <c r="J42" s="9"/>
      <c r="K42" s="9"/>
      <c r="L42" s="9"/>
      <c r="M42" s="9"/>
      <c r="N42" s="9"/>
      <c r="O42" s="9"/>
      <c r="P42" s="9"/>
      <c r="Q42" s="9"/>
      <c r="R42" s="9"/>
      <c r="S42" s="9"/>
      <c r="T42" s="9"/>
      <c r="U42" s="9"/>
      <c r="V42" s="9"/>
      <c r="W42" s="9"/>
      <c r="X42" s="9"/>
      <c r="Y42" s="9"/>
      <c r="Z42" s="9"/>
    </row>
    <row r="43" spans="1:26" ht="13.5" customHeight="1" x14ac:dyDescent="0.2">
      <c r="A43" s="13"/>
      <c r="B43" s="17" t="s">
        <v>82</v>
      </c>
      <c r="C43" s="49">
        <f>'3) Software costs'!H26</f>
        <v>0</v>
      </c>
      <c r="D43" s="50"/>
      <c r="E43" s="50"/>
      <c r="F43" s="14"/>
      <c r="G43" s="9"/>
      <c r="H43" s="9"/>
      <c r="I43" s="9"/>
      <c r="J43" s="9"/>
      <c r="K43" s="9"/>
      <c r="L43" s="9"/>
      <c r="M43" s="9"/>
      <c r="N43" s="9"/>
      <c r="O43" s="9"/>
      <c r="P43" s="9"/>
      <c r="Q43" s="9"/>
      <c r="R43" s="9"/>
      <c r="S43" s="9"/>
      <c r="T43" s="9"/>
      <c r="U43" s="9"/>
      <c r="V43" s="9"/>
      <c r="W43" s="9"/>
      <c r="X43" s="9"/>
      <c r="Y43" s="9"/>
      <c r="Z43" s="9"/>
    </row>
    <row r="44" spans="1:26" ht="13.5" customHeight="1" x14ac:dyDescent="0.2">
      <c r="A44" s="13"/>
      <c r="B44" s="17" t="s">
        <v>83</v>
      </c>
      <c r="C44" s="18"/>
      <c r="D44" s="49">
        <f>'3) Software costs'!H28</f>
        <v>0</v>
      </c>
      <c r="E44" s="49">
        <f>'3) Software costs'!H30</f>
        <v>0</v>
      </c>
      <c r="F44" s="14"/>
      <c r="G44" s="9"/>
      <c r="H44" s="9"/>
      <c r="I44" s="9"/>
      <c r="J44" s="9"/>
      <c r="K44" s="9"/>
      <c r="L44" s="9"/>
      <c r="M44" s="9"/>
      <c r="N44" s="9"/>
      <c r="O44" s="9"/>
      <c r="P44" s="9"/>
      <c r="Q44" s="9"/>
      <c r="R44" s="9"/>
      <c r="S44" s="9"/>
      <c r="T44" s="9"/>
      <c r="U44" s="9"/>
      <c r="V44" s="9"/>
      <c r="W44" s="9"/>
      <c r="X44" s="9"/>
      <c r="Y44" s="9"/>
      <c r="Z44" s="9"/>
    </row>
    <row r="45" spans="1:26" ht="13.5" customHeight="1" x14ac:dyDescent="0.2">
      <c r="A45" s="9"/>
      <c r="B45" s="15"/>
      <c r="C45" s="15"/>
      <c r="D45" s="15"/>
      <c r="E45" s="15"/>
      <c r="F45" s="9"/>
      <c r="G45" s="9"/>
      <c r="H45" s="9"/>
      <c r="I45" s="9"/>
      <c r="J45" s="9"/>
      <c r="K45" s="9"/>
      <c r="L45" s="9"/>
      <c r="M45" s="9"/>
      <c r="N45" s="9"/>
      <c r="O45" s="9"/>
      <c r="P45" s="9"/>
      <c r="Q45" s="9"/>
      <c r="R45" s="9"/>
      <c r="S45" s="9"/>
      <c r="T45" s="9"/>
      <c r="U45" s="9"/>
      <c r="V45" s="9"/>
      <c r="W45" s="9"/>
      <c r="X45" s="9"/>
      <c r="Y45" s="9"/>
      <c r="Z45" s="9"/>
    </row>
    <row r="46" spans="1:26" ht="13.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3.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3.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3.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3.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3.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3.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3.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3.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3.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3.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3.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3.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3.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3.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3.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3.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3.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3.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3.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3.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3.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3.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3.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3.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3.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3.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3.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3.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3.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3.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3.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3.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3.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3.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3.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3.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3.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3.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3.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3.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3.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3.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3.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3.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3.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3.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3.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3.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3.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3.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3.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3.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3.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3.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3.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3.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3.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3.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3.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3.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3.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3.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3.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3.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3.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3.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3.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3.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3.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3.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3.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3.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3.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3.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3.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3.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3.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3.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3.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3.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3.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3.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3.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3.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3.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3.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3.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3.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3.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3.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3.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3.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3.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3.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3.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3.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3.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3.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3.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3.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3.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3.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3.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3.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3.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3.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3.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3.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3.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3.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3.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3.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3.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3.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3.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3.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3.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3.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3.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3.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3.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3.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3.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3.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3.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3.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3.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3.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3.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3.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3.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3.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3.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3.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3.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3.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3.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3.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3.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3.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3.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3.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3.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3.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3.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3.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3.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3.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3.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3.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3.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3.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3.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3.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3.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3.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3.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3.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3.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3.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3.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3.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3.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3.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3.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3.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3.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3.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3.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3.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3.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3.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3.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3.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3.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3.5"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3.5"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3.5"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3.5"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3.5"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3.5"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3.5"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3.5"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3.5"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3.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3.5"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3.5"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3.5"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3.5"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3.5"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3.5"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3.5"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3.5"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3.5"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3.5"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3.5"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3.5"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3.5"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3.5"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3.5"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3.5"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3.5"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3.5"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3.5"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3.5"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3.5"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3.5"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3.5"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3.5"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3.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3.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3.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3.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3.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3.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3.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3.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3.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3.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3.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3.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3.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3.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3.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3.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3.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3.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3.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3.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3.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3.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3.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3.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3.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3.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3.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3.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3.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3.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3.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3.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3.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3.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3.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3.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3.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3.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3.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3.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3.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3.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3.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3.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3.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3.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3.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3.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3.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3.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3.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3.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3.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3.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3.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3.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3.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3.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3.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3.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3.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3.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3.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3.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3.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3.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3.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3.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3.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3.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3.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3.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3.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3.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3.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3.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3.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3.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3.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3.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3.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3.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3.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3.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3.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3.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3.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3.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3.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3.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3.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3.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3.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3.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3.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3.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3.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3.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3.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3.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3.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3.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3.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3.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3.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3.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3.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3.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3.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3.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3.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3.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3.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3.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3.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3.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3.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3.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3.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3.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3.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3.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3.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3.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3.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3.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3.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3.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3.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3.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3.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3.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3.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3.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3.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3.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3.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3.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3.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3.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3.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3.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3.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3.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3.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3.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3.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3.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3.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3.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3.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3.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3.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3.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3.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3.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3.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3.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3.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3.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3.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3.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3.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3.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3.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3.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3.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3.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3.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3.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3.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3.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3.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3.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3.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3.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3.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3.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3.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3.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3.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3.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3.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3.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3.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3.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3.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3.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3.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3.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3.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3.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3.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3.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3.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3.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3.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3.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3.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3.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3.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3.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3.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3.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3.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3.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3.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3.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3.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3.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3.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3.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3.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3.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3.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3.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3.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3.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3.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3.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3.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3.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3.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3.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3.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3.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3.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3.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3.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3.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3.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3.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3.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3.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3.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3.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3.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3.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3.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3.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3.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3.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3.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3.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3.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3.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3.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3.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3.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3.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3.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3.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3.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3.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3.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3.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3.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3.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3.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3.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3.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3.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3.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3.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3.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3.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3.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3.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3.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3.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3.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3.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3.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3.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3.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3.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3.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3.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3.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3.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3.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3.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3.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3.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3.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3.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3.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3.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3.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3.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3.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3.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3.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3.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3.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3.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3.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3.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3.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3.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3.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3.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3.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3.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3.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3.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3.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3.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3.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3.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3.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3.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3.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3.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3.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3.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3.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3.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3.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3.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3.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3.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3.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3.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3.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3.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3.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3.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3.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3.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3.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3.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3.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3.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3.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3.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3.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3.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3.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3.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3.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3.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3.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3.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3.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3.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3.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3.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3.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3.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3.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3.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3.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3.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3.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3.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3.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3.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3.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3.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3.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3.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3.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3.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3.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3.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3.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3.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3.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3.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3.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3.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3.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3.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3.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3.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3.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3.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3.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3.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3.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3.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3.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3.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3.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3.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3.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3.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3.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3.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3.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3.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3.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3.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3.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3.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3.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3.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3.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3.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3.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3.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3.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3.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3.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3.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3.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3.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3.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3.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3.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3.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3.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3.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3.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3.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3.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3.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3.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3.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3.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3.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3.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3.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3.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3.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3.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3.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3.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3.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3.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3.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3.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3.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3.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3.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3.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3.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3.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3.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3.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3.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3.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3.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3.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3.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3.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3.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3.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3.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3.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3.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3.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3.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3.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3.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3.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3.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3.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3.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3.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3.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3.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3.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3.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3.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3.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3.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3.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3.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3.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3.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3.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3.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3.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3.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3.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3.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3.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3.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3.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3.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3.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3.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3.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3.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3.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3.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3.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3.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3.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3.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3.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3.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3.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3.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3.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3.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3.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3.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3.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3.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3.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3.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3.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3.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3.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3.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3.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3.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3.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3.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3.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3.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3.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3.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3.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3.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3.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3.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3.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3.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3.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3.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3.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3.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3.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3.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3.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3.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3.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3.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3.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3.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3.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3.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3.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3.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3.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3.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3.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3.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3.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3.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3.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3.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3.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3.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3.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3.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3.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3.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3.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3.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3.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3.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3.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3.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3.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3.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3.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3.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3.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3.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3.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3.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3.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3.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3.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3.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3.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3.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3.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3.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3.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3.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3.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3.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3.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3.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3.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3.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3.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3.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3.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3.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3.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3.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3.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3.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3.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3.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3.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3.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3.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3.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3.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3.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3.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3.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3.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3.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3.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3.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3.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3.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3.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3.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3.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3.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3.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3.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3.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3.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3.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3.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3.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3.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3.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3.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3.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3.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3.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3.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3.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3.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3.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3.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3.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3.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3.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3.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3.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3.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3.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3.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3.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3.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3.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3.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3.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3.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3.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3.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3.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3.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3.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3.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3.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3.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3.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3.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3.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3.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3.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3.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3.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3.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3.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3.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3.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3.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3.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3.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3.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3.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3.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3.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3.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3.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3.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3.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3.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3.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3.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3.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3.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3.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3.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3.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3.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3.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3.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3.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3.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3.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3.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3.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3.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3.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3.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3.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3.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3.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3.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3.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3.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3.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3.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3.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3.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3.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3.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3.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3.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3.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3.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3.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3.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3.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3.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3.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3.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3.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3.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3.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3.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3.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3.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3.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3.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3.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3.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3.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3.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3.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3.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3.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3.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3.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3.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3.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3.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3.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3.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3.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3.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3.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3.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3.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3.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sheetData>
  <mergeCells count="1">
    <mergeCell ref="B6:F9"/>
  </mergeCells>
  <hyperlinks>
    <hyperlink ref="B3" r:id="rId1" xr:uid="{00000000-0004-0000-0400-000000000000}"/>
    <hyperlink ref="B4" r:id="rId2" xr:uid="{00000000-0004-0000-0400-000001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1) Referrals to universal servi</vt:lpstr>
      <vt:lpstr>2) Staff efficiencies</vt:lpstr>
      <vt:lpstr>3) Software costs</vt:lpstr>
      <vt:lpstr>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Melanie Wong</cp:lastModifiedBy>
  <dcterms:modified xsi:type="dcterms:W3CDTF">2025-03-24T10:40:06Z</dcterms:modified>
</cp:coreProperties>
</file>