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"/>
    </mc:Choice>
  </mc:AlternateContent>
  <xr:revisionPtr revIDLastSave="0" documentId="13_ncr:1_{C079BF49-4900-442C-839B-1F0EAA4947E3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Adenovirus" sheetId="1" r:id="rId1"/>
    <sheet name="Adenovirus Copy Numbers (ng)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7" i="1"/>
  <c r="D8" i="1"/>
  <c r="H32" i="1"/>
  <c r="H31" i="1"/>
  <c r="H30" i="1"/>
  <c r="H28" i="1"/>
  <c r="H29" i="1"/>
  <c r="H27" i="1"/>
  <c r="H24" i="1"/>
  <c r="H25" i="1"/>
  <c r="H23" i="1"/>
  <c r="H21" i="1"/>
  <c r="H22" i="1"/>
  <c r="H20" i="1"/>
  <c r="H19" i="1"/>
  <c r="H17" i="1"/>
  <c r="H12" i="1"/>
  <c r="H13" i="1"/>
  <c r="H11" i="1"/>
  <c r="H9" i="1"/>
  <c r="H10" i="1"/>
  <c r="H8" i="1"/>
  <c r="H6" i="1"/>
  <c r="H5" i="1"/>
  <c r="D5" i="1"/>
  <c r="D24" i="1"/>
  <c r="D25" i="1"/>
  <c r="D23" i="1"/>
  <c r="D21" i="1"/>
  <c r="D22" i="1"/>
  <c r="D20" i="1"/>
  <c r="D19" i="1"/>
  <c r="D18" i="1"/>
  <c r="D17" i="1"/>
  <c r="D13" i="1"/>
  <c r="D12" i="1"/>
  <c r="D9" i="1"/>
  <c r="D10" i="1"/>
  <c r="D11" i="1"/>
  <c r="D7" i="1"/>
  <c r="D6" i="1"/>
</calcChain>
</file>

<file path=xl/sharedStrings.xml><?xml version="1.0" encoding="utf-8"?>
<sst xmlns="http://schemas.openxmlformats.org/spreadsheetml/2006/main" count="179" uniqueCount="28">
  <si>
    <t>October/November</t>
  </si>
  <si>
    <t>Quantity</t>
  </si>
  <si>
    <t>December/February</t>
  </si>
  <si>
    <t>Adenovirus</t>
  </si>
  <si>
    <t>Effluents Oct23</t>
  </si>
  <si>
    <t xml:space="preserve">Effluents </t>
  </si>
  <si>
    <t>ActSlud Oct23</t>
  </si>
  <si>
    <t xml:space="preserve">ActSlud </t>
  </si>
  <si>
    <t>ActSlud</t>
  </si>
  <si>
    <t>Raw Sewage Oct23</t>
  </si>
  <si>
    <t xml:space="preserve">Raw Sewage </t>
  </si>
  <si>
    <t>Raw Sewage</t>
  </si>
  <si>
    <t>Effluents Nov29</t>
  </si>
  <si>
    <t>Effluents</t>
  </si>
  <si>
    <t>ActSlud Nov29</t>
  </si>
  <si>
    <t>Raw Sewage Nov29</t>
  </si>
  <si>
    <t>SludgeCakeDec2019</t>
  </si>
  <si>
    <t>SludgeCakeFeb2020</t>
  </si>
  <si>
    <t>Gene copies/ng of DNA</t>
  </si>
  <si>
    <t>Sample</t>
  </si>
  <si>
    <t>Time</t>
  </si>
  <si>
    <t>Target</t>
  </si>
  <si>
    <t>Event 1</t>
  </si>
  <si>
    <t>Event 2</t>
  </si>
  <si>
    <t>Event 3</t>
  </si>
  <si>
    <t>Event 4</t>
  </si>
  <si>
    <t>Activated Sludge</t>
  </si>
  <si>
    <t>Sludge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</si>
</sst>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71" workbookViewId="0">
      <selection activeCell="I5" sqref="I5"/>
    </sheetView>
  </sheetViews>
  <sheetFormatPr defaultColWidth="11.19921875" defaultRowHeight="15.6" x14ac:dyDescent="0.3"/>
  <cols>
    <col min="2" max="2" width="18.796875" customWidth="1"/>
    <col min="4" max="4" width="22" customWidth="1"/>
    <col min="6" max="6" width="20.5" customWidth="1"/>
    <col min="7" max="7" width="20.796875" customWidth="1"/>
    <col min="8" max="8" width="22.5" customWidth="1"/>
    <col min="9" max="9" width="21.19921875" customWidth="1"/>
  </cols>
  <sheetData>
    <row r="1" spans="1:9" x14ac:dyDescent="0.3">
      <c r="B1" t="s">
        <v>0</v>
      </c>
      <c r="C1" t="s">
        <v>1</v>
      </c>
      <c r="D1" t="s">
        <v>18</v>
      </c>
      <c r="F1" s="2" t="s">
        <v>2</v>
      </c>
      <c r="G1" s="2" t="s">
        <v>1</v>
      </c>
      <c r="H1" s="2" t="s">
        <v>18</v>
      </c>
      <c r="I1" s="2"/>
    </row>
    <row r="2" spans="1:9" x14ac:dyDescent="0.3">
      <c r="A2" t="s">
        <v>3</v>
      </c>
      <c r="F2" s="2"/>
      <c r="G2" s="3"/>
      <c r="H2" s="2"/>
      <c r="I2" s="2"/>
    </row>
    <row r="3" spans="1:9" x14ac:dyDescent="0.3">
      <c r="F3" s="2"/>
      <c r="G3" s="3"/>
      <c r="H3" s="2"/>
      <c r="I3" s="2"/>
    </row>
    <row r="4" spans="1:9" x14ac:dyDescent="0.3">
      <c r="F4" s="2"/>
      <c r="G4" s="3"/>
      <c r="H4" s="2"/>
      <c r="I4" s="2"/>
    </row>
    <row r="5" spans="1:9" x14ac:dyDescent="0.3">
      <c r="B5" t="s">
        <v>4</v>
      </c>
      <c r="C5" s="1">
        <v>308.46072387695313</v>
      </c>
      <c r="D5">
        <f>(C5/2)/(7.42)</f>
        <v>20.785763064484712</v>
      </c>
      <c r="F5" s="2" t="s">
        <v>5</v>
      </c>
      <c r="G5" s="3">
        <v>314.75799999999998</v>
      </c>
      <c r="H5" s="2">
        <f>(G5/2)/(6.54)</f>
        <v>24.06406727828746</v>
      </c>
      <c r="I5" s="2"/>
    </row>
    <row r="6" spans="1:9" x14ac:dyDescent="0.3">
      <c r="B6" t="s">
        <v>4</v>
      </c>
      <c r="C6" s="1">
        <v>321.42294311523438</v>
      </c>
      <c r="D6">
        <f t="shared" ref="D6" si="0">(C6/2)/(7.42)</f>
        <v>21.65922797272469</v>
      </c>
      <c r="F6" s="2" t="s">
        <v>5</v>
      </c>
      <c r="G6" s="3">
        <v>204.95099999999999</v>
      </c>
      <c r="H6" s="2">
        <f t="shared" ref="H6" si="1">(G6/2)/(6.54)</f>
        <v>15.669036697247705</v>
      </c>
      <c r="I6" s="2"/>
    </row>
    <row r="7" spans="1:9" x14ac:dyDescent="0.3">
      <c r="B7" t="s">
        <v>4</v>
      </c>
      <c r="C7" s="1">
        <v>271.12380981445313</v>
      </c>
      <c r="D7">
        <f>(C7/2)/(7.42)</f>
        <v>18.269798505017057</v>
      </c>
      <c r="F7" s="2" t="s">
        <v>5</v>
      </c>
      <c r="G7" s="3">
        <v>225.62200000000001</v>
      </c>
      <c r="H7" s="2">
        <f>(G7/2)/(6.54)</f>
        <v>17.249388379204895</v>
      </c>
      <c r="I7" s="2"/>
    </row>
    <row r="8" spans="1:9" x14ac:dyDescent="0.3">
      <c r="B8" t="s">
        <v>6</v>
      </c>
      <c r="C8" s="1">
        <v>445.50643920898438</v>
      </c>
      <c r="D8">
        <f>(C8/2)/(9.08)</f>
        <v>24.53229290798372</v>
      </c>
      <c r="F8" s="2" t="s">
        <v>7</v>
      </c>
      <c r="G8" s="3">
        <v>21.42</v>
      </c>
      <c r="H8" s="2">
        <f>(G8/2)/(2.54)</f>
        <v>4.2165354330708666</v>
      </c>
      <c r="I8" s="2"/>
    </row>
    <row r="9" spans="1:9" x14ac:dyDescent="0.3">
      <c r="B9" t="s">
        <v>6</v>
      </c>
      <c r="C9" s="1">
        <v>414.25820922851563</v>
      </c>
      <c r="D9">
        <f t="shared" ref="D9:D10" si="2">(C9/2)/(9.08)</f>
        <v>22.811575398046013</v>
      </c>
      <c r="F9" s="2" t="s">
        <v>8</v>
      </c>
      <c r="G9" s="3">
        <v>27.998000000000001</v>
      </c>
      <c r="H9" s="2">
        <f t="shared" ref="H9:H10" si="3">(G9/2)/(2.54)</f>
        <v>5.5114173228346459</v>
      </c>
      <c r="I9" s="2"/>
    </row>
    <row r="10" spans="1:9" x14ac:dyDescent="0.3">
      <c r="B10" t="s">
        <v>6</v>
      </c>
      <c r="C10" s="1">
        <v>466.37741088867188</v>
      </c>
      <c r="D10">
        <f t="shared" si="2"/>
        <v>25.681575489464311</v>
      </c>
      <c r="F10" s="2" t="s">
        <v>7</v>
      </c>
      <c r="G10" s="3">
        <v>23.821999999999999</v>
      </c>
      <c r="H10" s="2">
        <f t="shared" si="3"/>
        <v>4.6893700787401569</v>
      </c>
      <c r="I10" s="2"/>
    </row>
    <row r="11" spans="1:9" x14ac:dyDescent="0.3">
      <c r="B11" t="s">
        <v>9</v>
      </c>
      <c r="C11" s="1">
        <v>287.49249267578125</v>
      </c>
      <c r="D11">
        <f>(C11/2)/(5.12)</f>
        <v>28.075438737869263</v>
      </c>
      <c r="F11" s="2" t="s">
        <v>10</v>
      </c>
      <c r="G11" s="3">
        <v>1056.7170000000001</v>
      </c>
      <c r="H11" s="2">
        <f>(G11/2)/(7.58)</f>
        <v>69.704287598944603</v>
      </c>
      <c r="I11" s="2"/>
    </row>
    <row r="12" spans="1:9" x14ac:dyDescent="0.3">
      <c r="B12" t="s">
        <v>9</v>
      </c>
      <c r="C12" s="1">
        <v>274.84292602539063</v>
      </c>
      <c r="D12">
        <f t="shared" ref="D12" si="4">(C12/2)/(5.12)</f>
        <v>26.840129494667053</v>
      </c>
      <c r="F12" s="2" t="s">
        <v>10</v>
      </c>
      <c r="G12" s="3">
        <v>823.45699999999999</v>
      </c>
      <c r="H12" s="2">
        <f t="shared" ref="H12:H13" si="5">(G12/2)/(7.58)</f>
        <v>54.31774406332454</v>
      </c>
      <c r="I12" s="2"/>
    </row>
    <row r="13" spans="1:9" x14ac:dyDescent="0.3">
      <c r="B13" t="s">
        <v>9</v>
      </c>
      <c r="C13" s="1">
        <v>346.06594848632813</v>
      </c>
      <c r="D13">
        <f>(C13/2)/(5.12)</f>
        <v>33.795502781867981</v>
      </c>
      <c r="F13" s="2" t="s">
        <v>11</v>
      </c>
      <c r="G13" s="3">
        <v>455.33600000000001</v>
      </c>
      <c r="H13" s="2">
        <f t="shared" si="5"/>
        <v>30.035356200527705</v>
      </c>
      <c r="I13" s="2"/>
    </row>
    <row r="14" spans="1:9" x14ac:dyDescent="0.3">
      <c r="F14" s="2"/>
      <c r="G14" s="3"/>
      <c r="H14" s="2"/>
      <c r="I14" s="2"/>
    </row>
    <row r="15" spans="1:9" x14ac:dyDescent="0.3">
      <c r="F15" s="2"/>
      <c r="G15" s="3"/>
      <c r="H15" s="2"/>
      <c r="I15" s="2"/>
    </row>
    <row r="16" spans="1:9" x14ac:dyDescent="0.3">
      <c r="F16" s="2"/>
      <c r="G16" s="3"/>
      <c r="H16" s="2"/>
      <c r="I16" s="2"/>
    </row>
    <row r="17" spans="2:9" x14ac:dyDescent="0.3">
      <c r="B17" t="s">
        <v>12</v>
      </c>
      <c r="C17" s="1">
        <v>260.0511474609375</v>
      </c>
      <c r="D17">
        <f>(C17/2)/(2.36)</f>
        <v>55.095582089181676</v>
      </c>
      <c r="F17" s="2" t="s">
        <v>13</v>
      </c>
      <c r="G17" s="3">
        <v>1894.8710000000001</v>
      </c>
      <c r="H17" s="2">
        <f>(G17/2)/(3.74)</f>
        <v>253.32499999999999</v>
      </c>
      <c r="I17" s="2"/>
    </row>
    <row r="18" spans="2:9" x14ac:dyDescent="0.3">
      <c r="B18" t="s">
        <v>12</v>
      </c>
      <c r="C18" s="1">
        <v>202.78382873535156</v>
      </c>
      <c r="D18">
        <f t="shared" ref="D18" si="6">(C18/2)/(2.36)</f>
        <v>42.962675579523641</v>
      </c>
      <c r="F18" s="2" t="s">
        <v>5</v>
      </c>
      <c r="G18" s="3">
        <v>1038.4829999999999</v>
      </c>
      <c r="H18" s="2">
        <f t="shared" ref="H18:H19" si="7">(G18/2)/(3.74)</f>
        <v>138.83462566844918</v>
      </c>
      <c r="I18" s="2"/>
    </row>
    <row r="19" spans="2:9" x14ac:dyDescent="0.3">
      <c r="B19" t="s">
        <v>12</v>
      </c>
      <c r="C19" s="1">
        <v>209.69416809082031</v>
      </c>
      <c r="D19">
        <f>(C19/2)/(2.36)</f>
        <v>44.426730527716167</v>
      </c>
      <c r="F19" s="2" t="s">
        <v>5</v>
      </c>
      <c r="G19" s="3">
        <v>838.04</v>
      </c>
      <c r="H19" s="2">
        <f t="shared" si="7"/>
        <v>112.03743315508021</v>
      </c>
      <c r="I19" s="2"/>
    </row>
    <row r="20" spans="2:9" x14ac:dyDescent="0.3">
      <c r="B20" t="s">
        <v>14</v>
      </c>
      <c r="C20" s="1">
        <v>153.33331298828125</v>
      </c>
      <c r="D20">
        <f>(C20/2)/(2.88)</f>
        <v>26.620366838243275</v>
      </c>
      <c r="F20" s="2" t="s">
        <v>7</v>
      </c>
      <c r="G20" s="3">
        <v>11.303000000000001</v>
      </c>
      <c r="H20" s="2">
        <f>(G20/2)/(3.82)</f>
        <v>1.4794502617801049</v>
      </c>
      <c r="I20" s="2"/>
    </row>
    <row r="21" spans="2:9" x14ac:dyDescent="0.3">
      <c r="B21" t="s">
        <v>14</v>
      </c>
      <c r="C21" s="1">
        <v>110.63588714599609</v>
      </c>
      <c r="D21">
        <f t="shared" ref="D21:D22" si="8">(C21/2)/(2.88)</f>
        <v>19.207619296179878</v>
      </c>
      <c r="F21" s="2" t="s">
        <v>7</v>
      </c>
      <c r="G21" s="3">
        <v>16.373999999999999</v>
      </c>
      <c r="H21" s="2">
        <f t="shared" ref="H21:H22" si="9">(G21/2)/(3.82)</f>
        <v>2.1431937172774869</v>
      </c>
      <c r="I21" s="2"/>
    </row>
    <row r="22" spans="2:9" x14ac:dyDescent="0.3">
      <c r="B22" t="s">
        <v>14</v>
      </c>
      <c r="C22" s="1">
        <v>165.57426452636719</v>
      </c>
      <c r="D22">
        <f t="shared" si="8"/>
        <v>28.745532035827637</v>
      </c>
      <c r="F22" s="2" t="s">
        <v>8</v>
      </c>
      <c r="G22" s="3">
        <v>10.28</v>
      </c>
      <c r="H22" s="2">
        <f t="shared" si="9"/>
        <v>1.3455497382198953</v>
      </c>
      <c r="I22" s="2"/>
    </row>
    <row r="23" spans="2:9" x14ac:dyDescent="0.3">
      <c r="B23" t="s">
        <v>15</v>
      </c>
      <c r="C23" s="1">
        <v>58.177715301513672</v>
      </c>
      <c r="D23">
        <f>(C23/2)/(2.34)</f>
        <v>12.431135748186684</v>
      </c>
      <c r="F23" s="2" t="s">
        <v>10</v>
      </c>
      <c r="G23" s="3">
        <v>270.63</v>
      </c>
      <c r="H23" s="2">
        <f>(G23/2)/(1.28)</f>
        <v>105.71484375</v>
      </c>
      <c r="I23" s="2"/>
    </row>
    <row r="24" spans="2:9" x14ac:dyDescent="0.3">
      <c r="B24" t="s">
        <v>15</v>
      </c>
      <c r="C24" s="1">
        <v>61.391647338867188</v>
      </c>
      <c r="D24">
        <f t="shared" ref="D24:D25" si="10">(C24/2)/(2.34)</f>
        <v>13.11787336300581</v>
      </c>
      <c r="F24" s="2" t="s">
        <v>11</v>
      </c>
      <c r="G24" s="3">
        <v>187.43199999999999</v>
      </c>
      <c r="H24" s="2">
        <f t="shared" ref="H24:H25" si="11">(G24/2)/(1.28)</f>
        <v>73.215624999999989</v>
      </c>
      <c r="I24" s="2"/>
    </row>
    <row r="25" spans="2:9" x14ac:dyDescent="0.3">
      <c r="B25" t="s">
        <v>15</v>
      </c>
      <c r="C25" s="1">
        <v>175.70011901855469</v>
      </c>
      <c r="D25">
        <f t="shared" si="10"/>
        <v>37.542760474050148</v>
      </c>
      <c r="F25" s="2" t="s">
        <v>11</v>
      </c>
      <c r="G25" s="3">
        <v>111.979</v>
      </c>
      <c r="H25" s="2">
        <f t="shared" si="11"/>
        <v>43.741796874999999</v>
      </c>
      <c r="I25" s="2"/>
    </row>
    <row r="26" spans="2:9" x14ac:dyDescent="0.3">
      <c r="F26" s="2"/>
      <c r="G26" s="2"/>
      <c r="H26" s="2"/>
      <c r="I26" s="2"/>
    </row>
    <row r="27" spans="2:9" x14ac:dyDescent="0.3">
      <c r="F27" s="2" t="s">
        <v>16</v>
      </c>
      <c r="G27" s="3">
        <v>167.52600000000001</v>
      </c>
      <c r="H27" s="2">
        <f>(G27/2)/(9.16)</f>
        <v>9.14443231441048</v>
      </c>
      <c r="I27" s="2"/>
    </row>
    <row r="28" spans="2:9" x14ac:dyDescent="0.3">
      <c r="F28" s="2" t="s">
        <v>16</v>
      </c>
      <c r="G28" s="3">
        <v>128.51400000000001</v>
      </c>
      <c r="H28" s="2">
        <f t="shared" ref="H28:H29" si="12">(G28/2)/(9.16)</f>
        <v>7.0149563318777295</v>
      </c>
      <c r="I28" s="2"/>
    </row>
    <row r="29" spans="2:9" x14ac:dyDescent="0.3">
      <c r="F29" s="2" t="s">
        <v>16</v>
      </c>
      <c r="G29" s="3">
        <v>123.69499999999999</v>
      </c>
      <c r="H29" s="2">
        <f t="shared" si="12"/>
        <v>6.7519104803493448</v>
      </c>
      <c r="I29" s="2"/>
    </row>
    <row r="30" spans="2:9" x14ac:dyDescent="0.3">
      <c r="F30" s="2" t="s">
        <v>17</v>
      </c>
      <c r="G30" s="3">
        <v>266.04300000000001</v>
      </c>
      <c r="H30" s="2">
        <f>(G30/2)/(9.72)</f>
        <v>13.68533950617284</v>
      </c>
      <c r="I30" s="2"/>
    </row>
    <row r="31" spans="2:9" x14ac:dyDescent="0.3">
      <c r="F31" s="2" t="s">
        <v>17</v>
      </c>
      <c r="G31" s="3">
        <v>338.09500000000003</v>
      </c>
      <c r="H31" s="2">
        <f>(G31/2)/(9.72)</f>
        <v>17.391718106995885</v>
      </c>
      <c r="I31" s="2"/>
    </row>
    <row r="32" spans="2:9" x14ac:dyDescent="0.3">
      <c r="F32" s="2" t="s">
        <v>17</v>
      </c>
      <c r="G32" s="3">
        <v>284.59399999999999</v>
      </c>
      <c r="H32" s="2">
        <f>(G32/2)/(9.72)</f>
        <v>14.63960905349794</v>
      </c>
      <c r="I3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C4" sqref="C4"/>
    </sheetView>
  </sheetViews>
  <sheetFormatPr defaultColWidth="11.19921875" defaultRowHeight="15.6" x14ac:dyDescent="0.3"/>
  <cols>
    <col min="1" max="1" width="16.796875" customWidth="1"/>
    <col min="3" max="3" width="22.19921875" customWidth="1"/>
    <col min="7" max="7" width="17" customWidth="1"/>
    <col min="8" max="8" width="12.5" customWidth="1"/>
    <col min="9" max="9" width="20.19921875" customWidth="1"/>
    <col min="11" max="11" width="22" customWidth="1"/>
    <col min="13" max="13" width="19.5" customWidth="1"/>
  </cols>
  <sheetData>
    <row r="1" spans="1:12" x14ac:dyDescent="0.3">
      <c r="A1" t="s">
        <v>19</v>
      </c>
      <c r="B1" t="s">
        <v>20</v>
      </c>
      <c r="C1" t="s">
        <v>18</v>
      </c>
      <c r="D1" t="s">
        <v>21</v>
      </c>
    </row>
    <row r="2" spans="1:12" x14ac:dyDescent="0.3">
      <c r="A2" t="s">
        <v>11</v>
      </c>
      <c r="B2" t="s">
        <v>22</v>
      </c>
      <c r="C2">
        <v>28.075438737869263</v>
      </c>
      <c r="D2" t="s">
        <v>3</v>
      </c>
      <c r="L2" s="1"/>
    </row>
    <row r="3" spans="1:12" x14ac:dyDescent="0.3">
      <c r="A3" t="s">
        <v>11</v>
      </c>
      <c r="B3" t="s">
        <v>22</v>
      </c>
      <c r="C3">
        <v>26.840129494667053</v>
      </c>
      <c r="D3" t="s">
        <v>3</v>
      </c>
      <c r="L3" s="1"/>
    </row>
    <row r="4" spans="1:12" x14ac:dyDescent="0.3">
      <c r="A4" t="s">
        <v>11</v>
      </c>
      <c r="B4" t="s">
        <v>22</v>
      </c>
      <c r="C4">
        <v>33.795502781867981</v>
      </c>
      <c r="D4" t="s">
        <v>3</v>
      </c>
      <c r="L4" s="1"/>
    </row>
    <row r="5" spans="1:12" x14ac:dyDescent="0.3">
      <c r="A5" t="s">
        <v>11</v>
      </c>
      <c r="B5" t="s">
        <v>23</v>
      </c>
      <c r="C5">
        <v>12.431135748186684</v>
      </c>
      <c r="D5" t="s">
        <v>3</v>
      </c>
      <c r="H5" s="1"/>
      <c r="L5" s="1"/>
    </row>
    <row r="6" spans="1:12" x14ac:dyDescent="0.3">
      <c r="A6" t="s">
        <v>11</v>
      </c>
      <c r="B6" t="s">
        <v>23</v>
      </c>
      <c r="C6">
        <v>13.11787336300581</v>
      </c>
      <c r="D6" t="s">
        <v>3</v>
      </c>
      <c r="H6" s="1"/>
      <c r="L6" s="1"/>
    </row>
    <row r="7" spans="1:12" x14ac:dyDescent="0.3">
      <c r="A7" t="s">
        <v>11</v>
      </c>
      <c r="B7" t="s">
        <v>23</v>
      </c>
      <c r="C7">
        <v>37.542760474050148</v>
      </c>
      <c r="D7" t="s">
        <v>3</v>
      </c>
      <c r="H7" s="1"/>
      <c r="L7" s="1"/>
    </row>
    <row r="8" spans="1:12" x14ac:dyDescent="0.3">
      <c r="A8" t="s">
        <v>11</v>
      </c>
      <c r="B8" t="s">
        <v>24</v>
      </c>
      <c r="C8">
        <v>69.704287598944603</v>
      </c>
      <c r="D8" t="s">
        <v>3</v>
      </c>
      <c r="H8" s="1"/>
      <c r="L8" s="1"/>
    </row>
    <row r="9" spans="1:12" x14ac:dyDescent="0.3">
      <c r="A9" t="s">
        <v>11</v>
      </c>
      <c r="B9" t="s">
        <v>24</v>
      </c>
      <c r="C9">
        <v>54.31774406332454</v>
      </c>
      <c r="D9" t="s">
        <v>3</v>
      </c>
      <c r="H9" s="1"/>
      <c r="L9" s="1"/>
    </row>
    <row r="10" spans="1:12" x14ac:dyDescent="0.3">
      <c r="A10" t="s">
        <v>11</v>
      </c>
      <c r="B10" t="s">
        <v>24</v>
      </c>
      <c r="C10">
        <v>30.035356200527705</v>
      </c>
      <c r="D10" t="s">
        <v>3</v>
      </c>
      <c r="H10" s="1"/>
      <c r="L10" s="1"/>
    </row>
    <row r="11" spans="1:12" x14ac:dyDescent="0.3">
      <c r="A11" t="s">
        <v>11</v>
      </c>
      <c r="B11" t="s">
        <v>25</v>
      </c>
      <c r="C11">
        <v>105.71484375</v>
      </c>
      <c r="D11" t="s">
        <v>3</v>
      </c>
      <c r="H11" s="1"/>
      <c r="L11" s="1"/>
    </row>
    <row r="12" spans="1:12" x14ac:dyDescent="0.3">
      <c r="A12" t="s">
        <v>11</v>
      </c>
      <c r="B12" t="s">
        <v>25</v>
      </c>
      <c r="C12">
        <v>73.215624999999989</v>
      </c>
      <c r="D12" t="s">
        <v>3</v>
      </c>
      <c r="H12" s="1"/>
      <c r="L12" s="1"/>
    </row>
    <row r="13" spans="1:12" x14ac:dyDescent="0.3">
      <c r="A13" t="s">
        <v>11</v>
      </c>
      <c r="B13" t="s">
        <v>25</v>
      </c>
      <c r="C13">
        <v>43.741796874999999</v>
      </c>
      <c r="D13" t="s">
        <v>3</v>
      </c>
      <c r="H13" s="1"/>
      <c r="L13" s="1"/>
    </row>
    <row r="14" spans="1:12" x14ac:dyDescent="0.3">
      <c r="A14" t="s">
        <v>26</v>
      </c>
      <c r="B14" t="s">
        <v>22</v>
      </c>
      <c r="C14">
        <v>24.53229290798372</v>
      </c>
      <c r="D14" t="s">
        <v>3</v>
      </c>
      <c r="L14" s="1"/>
    </row>
    <row r="15" spans="1:12" x14ac:dyDescent="0.3">
      <c r="A15" t="s">
        <v>26</v>
      </c>
      <c r="B15" t="s">
        <v>22</v>
      </c>
      <c r="C15">
        <v>22.811575398046013</v>
      </c>
      <c r="D15" t="s">
        <v>3</v>
      </c>
      <c r="L15" s="1"/>
    </row>
    <row r="16" spans="1:12" x14ac:dyDescent="0.3">
      <c r="A16" t="s">
        <v>26</v>
      </c>
      <c r="B16" t="s">
        <v>22</v>
      </c>
      <c r="C16">
        <v>25.681575489464311</v>
      </c>
      <c r="D16" t="s">
        <v>3</v>
      </c>
      <c r="L16" s="1"/>
    </row>
    <row r="17" spans="1:12" x14ac:dyDescent="0.3">
      <c r="A17" t="s">
        <v>26</v>
      </c>
      <c r="B17" t="s">
        <v>23</v>
      </c>
      <c r="C17">
        <v>26.620366838243275</v>
      </c>
      <c r="D17" t="s">
        <v>3</v>
      </c>
      <c r="H17" s="1"/>
      <c r="L17" s="1"/>
    </row>
    <row r="18" spans="1:12" x14ac:dyDescent="0.3">
      <c r="A18" t="s">
        <v>26</v>
      </c>
      <c r="B18" t="s">
        <v>23</v>
      </c>
      <c r="C18">
        <v>19.207619296179878</v>
      </c>
      <c r="D18" t="s">
        <v>3</v>
      </c>
      <c r="H18" s="1"/>
      <c r="L18" s="1"/>
    </row>
    <row r="19" spans="1:12" x14ac:dyDescent="0.3">
      <c r="A19" t="s">
        <v>26</v>
      </c>
      <c r="B19" t="s">
        <v>23</v>
      </c>
      <c r="C19">
        <v>28.745532035827637</v>
      </c>
      <c r="D19" t="s">
        <v>3</v>
      </c>
      <c r="H19" s="1"/>
      <c r="L19" s="1"/>
    </row>
    <row r="20" spans="1:12" x14ac:dyDescent="0.3">
      <c r="A20" t="s">
        <v>26</v>
      </c>
      <c r="B20" t="s">
        <v>24</v>
      </c>
      <c r="C20">
        <v>4.2165354330708666</v>
      </c>
      <c r="D20" t="s">
        <v>3</v>
      </c>
      <c r="H20" s="1"/>
      <c r="L20" s="1"/>
    </row>
    <row r="21" spans="1:12" x14ac:dyDescent="0.3">
      <c r="A21" t="s">
        <v>26</v>
      </c>
      <c r="B21" t="s">
        <v>24</v>
      </c>
      <c r="C21">
        <v>5.5114173228346459</v>
      </c>
      <c r="D21" t="s">
        <v>3</v>
      </c>
      <c r="H21" s="1"/>
      <c r="L21" s="1"/>
    </row>
    <row r="22" spans="1:12" x14ac:dyDescent="0.3">
      <c r="A22" t="s">
        <v>26</v>
      </c>
      <c r="B22" t="s">
        <v>24</v>
      </c>
      <c r="C22">
        <v>4.6893700787401569</v>
      </c>
      <c r="D22" t="s">
        <v>3</v>
      </c>
      <c r="H22" s="1"/>
      <c r="L22" s="1"/>
    </row>
    <row r="23" spans="1:12" x14ac:dyDescent="0.3">
      <c r="A23" t="s">
        <v>26</v>
      </c>
      <c r="B23" t="s">
        <v>25</v>
      </c>
      <c r="C23">
        <v>1.4794502617801049</v>
      </c>
      <c r="D23" t="s">
        <v>3</v>
      </c>
      <c r="H23" s="1"/>
      <c r="L23" s="1"/>
    </row>
    <row r="24" spans="1:12" x14ac:dyDescent="0.3">
      <c r="A24" t="s">
        <v>26</v>
      </c>
      <c r="B24" t="s">
        <v>25</v>
      </c>
      <c r="C24">
        <v>2.1431937172774869</v>
      </c>
      <c r="D24" t="s">
        <v>3</v>
      </c>
      <c r="H24" s="1"/>
      <c r="L24" s="1"/>
    </row>
    <row r="25" spans="1:12" x14ac:dyDescent="0.3">
      <c r="A25" t="s">
        <v>26</v>
      </c>
      <c r="B25" t="s">
        <v>25</v>
      </c>
      <c r="C25">
        <v>1.3455497382198953</v>
      </c>
      <c r="D25" t="s">
        <v>3</v>
      </c>
      <c r="H25" s="1"/>
      <c r="L25" s="1"/>
    </row>
    <row r="26" spans="1:12" x14ac:dyDescent="0.3">
      <c r="A26" t="s">
        <v>13</v>
      </c>
      <c r="B26" t="s">
        <v>22</v>
      </c>
      <c r="C26">
        <v>20.785763064484712</v>
      </c>
      <c r="D26" t="s">
        <v>3</v>
      </c>
    </row>
    <row r="27" spans="1:12" x14ac:dyDescent="0.3">
      <c r="A27" t="s">
        <v>13</v>
      </c>
      <c r="B27" t="s">
        <v>22</v>
      </c>
      <c r="C27">
        <v>21.65922797272469</v>
      </c>
      <c r="D27" t="s">
        <v>3</v>
      </c>
      <c r="L27" s="1"/>
    </row>
    <row r="28" spans="1:12" x14ac:dyDescent="0.3">
      <c r="A28" t="s">
        <v>13</v>
      </c>
      <c r="B28" t="s">
        <v>22</v>
      </c>
      <c r="C28">
        <v>18.269798505017057</v>
      </c>
      <c r="D28" t="s">
        <v>3</v>
      </c>
      <c r="L28" s="1"/>
    </row>
    <row r="29" spans="1:12" x14ac:dyDescent="0.3">
      <c r="A29" t="s">
        <v>13</v>
      </c>
      <c r="B29" t="s">
        <v>23</v>
      </c>
      <c r="C29">
        <v>55.095582089181676</v>
      </c>
      <c r="D29" t="s">
        <v>3</v>
      </c>
      <c r="L29" s="1"/>
    </row>
    <row r="30" spans="1:12" x14ac:dyDescent="0.3">
      <c r="A30" t="s">
        <v>13</v>
      </c>
      <c r="B30" t="s">
        <v>23</v>
      </c>
      <c r="C30">
        <v>42.962675579523641</v>
      </c>
      <c r="D30" t="s">
        <v>3</v>
      </c>
      <c r="L30" s="1"/>
    </row>
    <row r="31" spans="1:12" x14ac:dyDescent="0.3">
      <c r="A31" t="s">
        <v>13</v>
      </c>
      <c r="B31" t="s">
        <v>23</v>
      </c>
      <c r="C31">
        <v>44.426730527716167</v>
      </c>
      <c r="D31" t="s">
        <v>3</v>
      </c>
      <c r="L31" s="1"/>
    </row>
    <row r="32" spans="1:12" x14ac:dyDescent="0.3">
      <c r="A32" t="s">
        <v>13</v>
      </c>
      <c r="B32" t="s">
        <v>24</v>
      </c>
      <c r="C32">
        <v>24.06406727828746</v>
      </c>
      <c r="D32" t="s">
        <v>3</v>
      </c>
      <c r="L32" s="1"/>
    </row>
    <row r="33" spans="1:4" x14ac:dyDescent="0.3">
      <c r="A33" t="s">
        <v>13</v>
      </c>
      <c r="B33" t="s">
        <v>24</v>
      </c>
      <c r="C33">
        <v>15.669036697247705</v>
      </c>
      <c r="D33" t="s">
        <v>3</v>
      </c>
    </row>
    <row r="34" spans="1:4" x14ac:dyDescent="0.3">
      <c r="A34" t="s">
        <v>13</v>
      </c>
      <c r="B34" t="s">
        <v>24</v>
      </c>
      <c r="C34">
        <v>17.249388379204895</v>
      </c>
      <c r="D34" t="s">
        <v>3</v>
      </c>
    </row>
    <row r="35" spans="1:4" x14ac:dyDescent="0.3">
      <c r="A35" t="s">
        <v>13</v>
      </c>
      <c r="B35" t="s">
        <v>25</v>
      </c>
      <c r="C35">
        <v>253.32499999999999</v>
      </c>
      <c r="D35" t="s">
        <v>3</v>
      </c>
    </row>
    <row r="36" spans="1:4" x14ac:dyDescent="0.3">
      <c r="A36" t="s">
        <v>13</v>
      </c>
      <c r="B36" t="s">
        <v>25</v>
      </c>
      <c r="C36">
        <v>138.83462566844918</v>
      </c>
      <c r="D36" t="s">
        <v>3</v>
      </c>
    </row>
    <row r="37" spans="1:4" x14ac:dyDescent="0.3">
      <c r="A37" t="s">
        <v>13</v>
      </c>
      <c r="B37" t="s">
        <v>25</v>
      </c>
      <c r="C37">
        <v>112.03743315508021</v>
      </c>
      <c r="D37" t="s">
        <v>3</v>
      </c>
    </row>
    <row r="38" spans="1:4" x14ac:dyDescent="0.3">
      <c r="A38" t="s">
        <v>27</v>
      </c>
      <c r="B38" s="1" t="s">
        <v>24</v>
      </c>
      <c r="C38">
        <v>9.14443231441048</v>
      </c>
      <c r="D38" t="s">
        <v>3</v>
      </c>
    </row>
    <row r="39" spans="1:4" x14ac:dyDescent="0.3">
      <c r="A39" t="s">
        <v>27</v>
      </c>
      <c r="B39" s="1" t="s">
        <v>24</v>
      </c>
      <c r="C39">
        <v>7.0149563318777295</v>
      </c>
      <c r="D39" t="s">
        <v>3</v>
      </c>
    </row>
    <row r="40" spans="1:4" x14ac:dyDescent="0.3">
      <c r="A40" t="s">
        <v>27</v>
      </c>
      <c r="B40" s="1" t="s">
        <v>24</v>
      </c>
      <c r="C40">
        <v>6.7519104803493448</v>
      </c>
      <c r="D40" t="s">
        <v>3</v>
      </c>
    </row>
    <row r="41" spans="1:4" x14ac:dyDescent="0.3">
      <c r="A41" t="s">
        <v>27</v>
      </c>
      <c r="B41" s="1" t="s">
        <v>25</v>
      </c>
      <c r="C41">
        <v>13.68533950617284</v>
      </c>
      <c r="D41" t="s">
        <v>3</v>
      </c>
    </row>
    <row r="42" spans="1:4" x14ac:dyDescent="0.3">
      <c r="A42" t="s">
        <v>27</v>
      </c>
      <c r="B42" s="1" t="s">
        <v>25</v>
      </c>
      <c r="C42">
        <v>17.391718106995885</v>
      </c>
      <c r="D42" t="s">
        <v>3</v>
      </c>
    </row>
    <row r="43" spans="1:4" x14ac:dyDescent="0.3">
      <c r="A43" t="s">
        <v>27</v>
      </c>
      <c r="B43" s="1" t="s">
        <v>25</v>
      </c>
      <c r="C43">
        <v>14.63960905349794</v>
      </c>
      <c r="D43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Adenovirus</vt:lpstr>
      <vt:lpstr>Adenovirus Copy Numbers (ng)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Garcia</dc:creator>
  <cp:lastModifiedBy>Tri</cp:lastModifiedBy>
  <dcterms:created xsi:type="dcterms:W3CDTF">2020-03-06T22:20:33Z</dcterms:created>
  <dcterms:modified xsi:type="dcterms:W3CDTF">2021-07-08T21:54:29Z</dcterms:modified>
</cp:coreProperties>
</file>