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00" yWindow="40" windowWidth="22460" windowHeight="13620" tabRatio="500"/>
  </bookViews>
  <sheets>
    <sheet name="PMMV" sheetId="1" r:id="rId1"/>
    <sheet name="PMMV Copy Numb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</calcChain>
</file>

<file path=xl/sharedStrings.xml><?xml version="1.0" encoding="utf-8"?>
<sst xmlns="http://schemas.openxmlformats.org/spreadsheetml/2006/main" count="181" uniqueCount="29">
  <si>
    <t>October/November</t>
  </si>
  <si>
    <t>Quantity</t>
  </si>
  <si>
    <t>December/February</t>
  </si>
  <si>
    <t>Effluents Oct23</t>
  </si>
  <si>
    <t xml:space="preserve">Effluents </t>
  </si>
  <si>
    <t>ActSlud Oct23</t>
  </si>
  <si>
    <t xml:space="preserve">ActSlud </t>
  </si>
  <si>
    <t>ActSlud</t>
  </si>
  <si>
    <t>Raw Sewage Oct23</t>
  </si>
  <si>
    <t xml:space="preserve">Raw Sewage </t>
  </si>
  <si>
    <t>Raw Sewage</t>
  </si>
  <si>
    <t/>
  </si>
  <si>
    <t>Effluents Nov29</t>
  </si>
  <si>
    <t>Effluents</t>
  </si>
  <si>
    <t>ActSlud Nov29</t>
  </si>
  <si>
    <t>Raw Sewage Nov29</t>
  </si>
  <si>
    <t>SludgeCakeDec2019</t>
  </si>
  <si>
    <t>SludgeCakeFeb2020</t>
  </si>
  <si>
    <t>Sample</t>
  </si>
  <si>
    <t>Time</t>
  </si>
  <si>
    <t>Target</t>
  </si>
  <si>
    <t>Event 1</t>
  </si>
  <si>
    <t>Event 2</t>
  </si>
  <si>
    <t>Event 3</t>
  </si>
  <si>
    <t>Event 4</t>
  </si>
  <si>
    <t>Activated Sludge</t>
  </si>
  <si>
    <t>Sludge Cake</t>
  </si>
  <si>
    <t>Gene copies/ng of RNA</t>
  </si>
  <si>
    <t>PMMV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</si>
</sst>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b/>
      <sz val="10"/>
      <color rgb="FFFF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17" sqref="J17"/>
    </sheetView>
  </sheetViews>
  <sheetFormatPr baseColWidth="10" defaultRowHeight="15" x14ac:dyDescent="0"/>
  <cols>
    <col min="2" max="2" width="17.33203125" customWidth="1"/>
    <col min="4" max="4" width="20.6640625" customWidth="1"/>
    <col min="6" max="6" width="18.1640625" customWidth="1"/>
    <col min="8" max="8" width="22" customWidth="1"/>
  </cols>
  <sheetData>
    <row r="1" spans="1:8">
      <c r="B1" t="s">
        <v>0</v>
      </c>
      <c r="C1" t="s">
        <v>1</v>
      </c>
      <c r="D1" t="s">
        <v>27</v>
      </c>
      <c r="F1" s="1" t="s">
        <v>2</v>
      </c>
      <c r="G1" s="1" t="s">
        <v>1</v>
      </c>
      <c r="H1" s="1" t="s">
        <v>27</v>
      </c>
    </row>
    <row r="2" spans="1:8">
      <c r="A2" t="s">
        <v>28</v>
      </c>
      <c r="C2" t="s">
        <v>11</v>
      </c>
      <c r="F2" s="1"/>
      <c r="G2" s="2"/>
      <c r="H2" s="1"/>
    </row>
    <row r="3" spans="1:8">
      <c r="C3" t="s">
        <v>11</v>
      </c>
      <c r="F3" s="1"/>
      <c r="G3" s="2"/>
      <c r="H3" s="1"/>
    </row>
    <row r="4" spans="1:8">
      <c r="C4" s="4"/>
      <c r="F4" s="1"/>
      <c r="G4" s="2"/>
      <c r="H4" s="1"/>
    </row>
    <row r="5" spans="1:8">
      <c r="B5" t="s">
        <v>3</v>
      </c>
      <c r="C5" s="3">
        <v>3132.7177734375</v>
      </c>
      <c r="D5">
        <f>(C5/2)/(7.42)</f>
        <v>211.09958042031673</v>
      </c>
      <c r="F5" s="1" t="s">
        <v>4</v>
      </c>
      <c r="G5" s="2">
        <v>134.769287109375</v>
      </c>
      <c r="H5" s="1">
        <f>(G5/2)/(6.54)</f>
        <v>10.303462317230505</v>
      </c>
    </row>
    <row r="6" spans="1:8">
      <c r="B6" t="s">
        <v>3</v>
      </c>
      <c r="C6" s="3">
        <v>2550.47607421875</v>
      </c>
      <c r="D6">
        <f>(C6/2)/(7.42)</f>
        <v>171.86496456999663</v>
      </c>
      <c r="F6" s="1" t="s">
        <v>4</v>
      </c>
      <c r="G6" s="2">
        <v>124.82188415527344</v>
      </c>
      <c r="H6" s="1">
        <f t="shared" ref="H6" si="0">(G6/2)/(6.54)</f>
        <v>9.5429575042257984</v>
      </c>
    </row>
    <row r="7" spans="1:8">
      <c r="B7" t="s">
        <v>3</v>
      </c>
      <c r="C7" s="3">
        <v>2659.09521484375</v>
      </c>
      <c r="D7">
        <f>(C7/2)/(7.42)</f>
        <v>179.1843136687163</v>
      </c>
      <c r="F7" s="1" t="s">
        <v>4</v>
      </c>
      <c r="G7" s="2">
        <v>104.07101440429688</v>
      </c>
      <c r="H7" s="1">
        <f>(G7/2)/(6.54)</f>
        <v>7.9564995721939509</v>
      </c>
    </row>
    <row r="8" spans="1:8">
      <c r="B8" t="s">
        <v>5</v>
      </c>
      <c r="C8" s="3">
        <v>624.17034912109375</v>
      </c>
      <c r="D8">
        <f>(C8/2)/(9.08)</f>
        <v>34.370613938386221</v>
      </c>
      <c r="F8" s="1" t="s">
        <v>6</v>
      </c>
      <c r="G8" s="2">
        <v>18.975008010864258</v>
      </c>
      <c r="H8" s="1">
        <f>(G8/2)/(2.54)</f>
        <v>3.7352377974142241</v>
      </c>
    </row>
    <row r="9" spans="1:8">
      <c r="B9" t="s">
        <v>5</v>
      </c>
      <c r="C9" s="3">
        <v>599.283203125</v>
      </c>
      <c r="D9">
        <f t="shared" ref="D9:D10" si="1">(C9/2)/(9.08)</f>
        <v>33.000176383535241</v>
      </c>
      <c r="F9" s="1" t="s">
        <v>7</v>
      </c>
      <c r="G9" s="2">
        <v>15.224295616149902</v>
      </c>
      <c r="H9" s="1">
        <f t="shared" ref="H9:H10" si="2">(G9/2)/(2.54)</f>
        <v>2.9969085858562798</v>
      </c>
    </row>
    <row r="10" spans="1:8">
      <c r="B10" t="s">
        <v>5</v>
      </c>
      <c r="C10" s="3">
        <v>627.067626953125</v>
      </c>
      <c r="D10">
        <f t="shared" si="1"/>
        <v>34.530155669224946</v>
      </c>
      <c r="F10" s="1" t="s">
        <v>6</v>
      </c>
      <c r="G10" s="2">
        <v>10.215961456298828</v>
      </c>
      <c r="H10" s="1">
        <f t="shared" si="2"/>
        <v>2.0110160347044936</v>
      </c>
    </row>
    <row r="11" spans="1:8">
      <c r="B11" t="s">
        <v>8</v>
      </c>
      <c r="C11" s="3">
        <v>816.97314453125</v>
      </c>
      <c r="D11">
        <f>(C11/2)/(5.12)</f>
        <v>79.782533645629883</v>
      </c>
      <c r="F11" s="1" t="s">
        <v>9</v>
      </c>
      <c r="G11" s="2">
        <v>87.758094787597656</v>
      </c>
      <c r="H11" s="1">
        <f>(G11/2)/(7.58)</f>
        <v>5.7887925321634341</v>
      </c>
    </row>
    <row r="12" spans="1:8">
      <c r="B12" t="s">
        <v>8</v>
      </c>
      <c r="C12" s="3">
        <v>864.4193115234375</v>
      </c>
      <c r="D12">
        <f t="shared" ref="D12" si="3">(C12/2)/(5.12)</f>
        <v>84.415948390960693</v>
      </c>
      <c r="F12" s="1" t="s">
        <v>9</v>
      </c>
      <c r="G12" s="2">
        <v>83.0006103515625</v>
      </c>
      <c r="H12" s="1">
        <f t="shared" ref="H12:H13" si="4">(G12/2)/(7.58)</f>
        <v>5.4749742975964706</v>
      </c>
    </row>
    <row r="13" spans="1:8">
      <c r="B13" t="s">
        <v>8</v>
      </c>
      <c r="C13" s="3">
        <v>804.533447265625</v>
      </c>
      <c r="D13">
        <f>(C13/2)/(5.12)</f>
        <v>78.567719459533691</v>
      </c>
      <c r="F13" s="1" t="s">
        <v>10</v>
      </c>
      <c r="G13" s="2">
        <v>69.560600280761719</v>
      </c>
      <c r="H13" s="1">
        <f t="shared" si="4"/>
        <v>4.588430097675575</v>
      </c>
    </row>
    <row r="14" spans="1:8">
      <c r="C14" s="3"/>
      <c r="F14" s="1"/>
      <c r="G14" s="2"/>
      <c r="H14" s="1"/>
    </row>
    <row r="15" spans="1:8">
      <c r="C15" s="3"/>
      <c r="F15" s="1"/>
      <c r="G15" s="2"/>
      <c r="H15" s="1"/>
    </row>
    <row r="16" spans="1:8">
      <c r="C16" s="3"/>
      <c r="F16" s="1"/>
      <c r="G16" s="2"/>
      <c r="H16" s="1"/>
    </row>
    <row r="17" spans="2:8">
      <c r="B17" t="s">
        <v>12</v>
      </c>
      <c r="C17" s="3">
        <v>1488.8983154296875</v>
      </c>
      <c r="D17">
        <f>(C17/2)/(2.36)</f>
        <v>315.44455835374737</v>
      </c>
      <c r="F17" s="1" t="s">
        <v>13</v>
      </c>
      <c r="G17" s="2">
        <v>1399.001953125</v>
      </c>
      <c r="H17" s="1">
        <f>(G17/2)/(3.74)</f>
        <v>187.03234667446523</v>
      </c>
    </row>
    <row r="18" spans="2:8">
      <c r="B18" t="s">
        <v>12</v>
      </c>
      <c r="C18" s="3">
        <v>1528.0406494140625</v>
      </c>
      <c r="D18">
        <f t="shared" ref="D18" si="5">(C18/2)/(2.36)</f>
        <v>323.73742572331832</v>
      </c>
      <c r="F18" s="1" t="s">
        <v>4</v>
      </c>
      <c r="G18" s="2">
        <v>1074.7579345703125</v>
      </c>
      <c r="H18" s="1">
        <f t="shared" ref="H18:H19" si="6">(G18/2)/(3.74)</f>
        <v>143.68421585164606</v>
      </c>
    </row>
    <row r="19" spans="2:8">
      <c r="B19" t="s">
        <v>12</v>
      </c>
      <c r="C19" s="3">
        <v>1538.7296142578125</v>
      </c>
      <c r="D19">
        <f>(C19/2)/(2.36)</f>
        <v>326.00203691902811</v>
      </c>
      <c r="F19" s="1" t="s">
        <v>4</v>
      </c>
      <c r="G19" s="2">
        <v>848.691650390625</v>
      </c>
      <c r="H19" s="1">
        <f t="shared" si="6"/>
        <v>113.46145058698194</v>
      </c>
    </row>
    <row r="20" spans="2:8">
      <c r="B20" t="s">
        <v>14</v>
      </c>
      <c r="C20" s="3">
        <v>1023.4747314453125</v>
      </c>
      <c r="D20">
        <f>(C20/2)/(2.88)</f>
        <v>177.68658532036676</v>
      </c>
      <c r="F20" s="1" t="s">
        <v>6</v>
      </c>
      <c r="G20" s="2">
        <v>9.032689094543457</v>
      </c>
      <c r="H20" s="1">
        <f>(G20/2)/(3.82)</f>
        <v>1.1822891485004525</v>
      </c>
    </row>
    <row r="21" spans="2:8">
      <c r="B21" t="s">
        <v>14</v>
      </c>
      <c r="C21" s="3">
        <v>947.671630859375</v>
      </c>
      <c r="D21">
        <f t="shared" ref="D21:D22" si="7">(C21/2)/(2.88)</f>
        <v>164.52632480197482</v>
      </c>
      <c r="F21" s="1" t="s">
        <v>6</v>
      </c>
      <c r="G21" s="2">
        <v>9.2241125106811523</v>
      </c>
      <c r="H21" s="1">
        <f t="shared" ref="H21:H22" si="8">(G21/2)/(3.82)</f>
        <v>1.2073445694608838</v>
      </c>
    </row>
    <row r="22" spans="2:8">
      <c r="B22" t="s">
        <v>14</v>
      </c>
      <c r="C22" s="3">
        <v>944.01702880859375</v>
      </c>
      <c r="D22">
        <f t="shared" si="7"/>
        <v>163.89184527926975</v>
      </c>
      <c r="F22" s="1" t="s">
        <v>7</v>
      </c>
      <c r="G22" s="2">
        <v>8.1885766983032227</v>
      </c>
      <c r="H22" s="1">
        <f t="shared" si="8"/>
        <v>1.071803232762202</v>
      </c>
    </row>
    <row r="23" spans="2:8">
      <c r="B23" t="s">
        <v>15</v>
      </c>
      <c r="C23" s="3">
        <v>861.434326171875</v>
      </c>
      <c r="D23">
        <f>(C23/2)/(2.34)</f>
        <v>184.06716371193912</v>
      </c>
      <c r="F23" s="1" t="s">
        <v>9</v>
      </c>
      <c r="G23" s="2">
        <v>218.00119018554688</v>
      </c>
      <c r="H23" s="1">
        <f>(G23/2)/(1.28)</f>
        <v>85.156714916229248</v>
      </c>
    </row>
    <row r="24" spans="2:8">
      <c r="B24" t="s">
        <v>15</v>
      </c>
      <c r="C24" s="3">
        <v>705.525146484375</v>
      </c>
      <c r="D24">
        <f t="shared" ref="D24:D25" si="9">(C24/2)/(2.34)</f>
        <v>150.75323642828528</v>
      </c>
      <c r="F24" s="1" t="s">
        <v>10</v>
      </c>
      <c r="G24" s="2">
        <v>194.37522888183594</v>
      </c>
      <c r="H24" s="1">
        <f t="shared" ref="H24:H25" si="10">(G24/2)/(1.28)</f>
        <v>75.927823781967163</v>
      </c>
    </row>
    <row r="25" spans="2:8">
      <c r="B25" t="s">
        <v>15</v>
      </c>
      <c r="C25" s="3">
        <v>712.20623779296875</v>
      </c>
      <c r="D25">
        <f t="shared" si="9"/>
        <v>152.18082004123264</v>
      </c>
      <c r="F25" s="1" t="s">
        <v>10</v>
      </c>
      <c r="G25" s="2">
        <v>199.58012390136719</v>
      </c>
      <c r="H25" s="1">
        <f t="shared" si="10"/>
        <v>77.960985898971558</v>
      </c>
    </row>
    <row r="26" spans="2:8">
      <c r="F26" s="1"/>
      <c r="G26" s="1"/>
      <c r="H26" s="1"/>
    </row>
    <row r="27" spans="2:8">
      <c r="F27" s="1" t="s">
        <v>16</v>
      </c>
      <c r="G27" s="2">
        <v>5759.8505859375</v>
      </c>
      <c r="H27" s="1">
        <f>(G27/2)/(9.16)</f>
        <v>314.40232455990719</v>
      </c>
    </row>
    <row r="28" spans="2:8">
      <c r="F28" s="1" t="s">
        <v>16</v>
      </c>
      <c r="G28" s="2">
        <v>5079.7841796875</v>
      </c>
      <c r="H28" s="1">
        <f t="shared" ref="H28:H29" si="11">(G28/2)/(9.16)</f>
        <v>277.2807958344705</v>
      </c>
    </row>
    <row r="29" spans="2:8">
      <c r="F29" s="1" t="s">
        <v>16</v>
      </c>
      <c r="G29" s="2">
        <v>4058.726806640625</v>
      </c>
      <c r="H29" s="1">
        <f t="shared" si="11"/>
        <v>221.54622306990311</v>
      </c>
    </row>
    <row r="30" spans="2:8">
      <c r="F30" s="1" t="s">
        <v>17</v>
      </c>
      <c r="G30" s="2">
        <v>5517.1279296875</v>
      </c>
      <c r="H30" s="1">
        <f>(G30/2)/(9.72)</f>
        <v>283.80287704153807</v>
      </c>
    </row>
    <row r="31" spans="2:8">
      <c r="F31" s="1" t="s">
        <v>17</v>
      </c>
      <c r="G31" s="2">
        <v>4629.734375</v>
      </c>
      <c r="H31" s="1">
        <f t="shared" ref="H31:H32" si="12">(G31/2)/(9.72)</f>
        <v>238.15506044238683</v>
      </c>
    </row>
    <row r="32" spans="2:8">
      <c r="F32" s="1" t="s">
        <v>17</v>
      </c>
      <c r="G32" s="2">
        <v>6049.73095703125</v>
      </c>
      <c r="H32" s="1">
        <f t="shared" si="12"/>
        <v>311.20015211066101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G12" sqref="G12"/>
    </sheetView>
  </sheetViews>
  <sheetFormatPr baseColWidth="10" defaultRowHeight="15" x14ac:dyDescent="0"/>
  <cols>
    <col min="1" max="1" width="15.1640625" customWidth="1"/>
    <col min="3" max="3" width="20.83203125" customWidth="1"/>
    <col min="7" max="7" width="17.83203125" customWidth="1"/>
    <col min="8" max="9" width="20.33203125" customWidth="1"/>
    <col min="10" max="10" width="18.1640625" customWidth="1"/>
    <col min="11" max="11" width="22" customWidth="1"/>
    <col min="13" max="13" width="19.6640625" customWidth="1"/>
  </cols>
  <sheetData>
    <row r="1" spans="1:12">
      <c r="A1" t="s">
        <v>18</v>
      </c>
      <c r="B1" t="s">
        <v>19</v>
      </c>
      <c r="C1" t="s">
        <v>27</v>
      </c>
      <c r="D1" t="s">
        <v>20</v>
      </c>
      <c r="H1" s="1"/>
    </row>
    <row r="2" spans="1:12">
      <c r="A2" t="s">
        <v>10</v>
      </c>
      <c r="B2" t="s">
        <v>21</v>
      </c>
      <c r="C2" s="1">
        <v>79.782533650000005</v>
      </c>
      <c r="D2" t="s">
        <v>28</v>
      </c>
      <c r="H2" s="1"/>
      <c r="L2" s="2"/>
    </row>
    <row r="3" spans="1:12">
      <c r="A3" t="s">
        <v>10</v>
      </c>
      <c r="B3" t="s">
        <v>21</v>
      </c>
      <c r="C3" s="1">
        <v>84.415948389999997</v>
      </c>
      <c r="D3" t="s">
        <v>28</v>
      </c>
      <c r="H3" s="1"/>
      <c r="L3" s="2"/>
    </row>
    <row r="4" spans="1:12">
      <c r="A4" t="s">
        <v>10</v>
      </c>
      <c r="B4" t="s">
        <v>21</v>
      </c>
      <c r="C4" s="1">
        <v>78.567719460000006</v>
      </c>
      <c r="D4" t="s">
        <v>28</v>
      </c>
      <c r="H4" s="1"/>
      <c r="L4" s="2"/>
    </row>
    <row r="5" spans="1:12">
      <c r="A5" t="s">
        <v>10</v>
      </c>
      <c r="B5" t="s">
        <v>22</v>
      </c>
      <c r="C5" s="1">
        <v>184.06716370000001</v>
      </c>
      <c r="D5" t="s">
        <v>28</v>
      </c>
      <c r="H5" s="1"/>
      <c r="L5" s="2"/>
    </row>
    <row r="6" spans="1:12">
      <c r="A6" t="s">
        <v>10</v>
      </c>
      <c r="B6" t="s">
        <v>22</v>
      </c>
      <c r="C6" s="1">
        <v>150.75323639999999</v>
      </c>
      <c r="D6" t="s">
        <v>28</v>
      </c>
      <c r="H6" s="1"/>
      <c r="L6" s="2"/>
    </row>
    <row r="7" spans="1:12">
      <c r="A7" t="s">
        <v>10</v>
      </c>
      <c r="B7" t="s">
        <v>22</v>
      </c>
      <c r="C7" s="1">
        <v>152.18082000000001</v>
      </c>
      <c r="D7" t="s">
        <v>28</v>
      </c>
      <c r="H7" s="1"/>
      <c r="L7" s="2"/>
    </row>
    <row r="8" spans="1:12">
      <c r="A8" t="s">
        <v>10</v>
      </c>
      <c r="B8" t="s">
        <v>23</v>
      </c>
      <c r="C8">
        <v>5.7887925321634341</v>
      </c>
      <c r="D8" t="s">
        <v>28</v>
      </c>
      <c r="H8" s="1"/>
      <c r="L8" s="2"/>
    </row>
    <row r="9" spans="1:12">
      <c r="A9" t="s">
        <v>10</v>
      </c>
      <c r="B9" t="s">
        <v>23</v>
      </c>
      <c r="C9">
        <v>5.4749742975964706</v>
      </c>
      <c r="D9" t="s">
        <v>28</v>
      </c>
      <c r="H9" s="1"/>
      <c r="L9" s="2"/>
    </row>
    <row r="10" spans="1:12">
      <c r="A10" t="s">
        <v>10</v>
      </c>
      <c r="B10" t="s">
        <v>23</v>
      </c>
      <c r="C10">
        <v>4.588430097675575</v>
      </c>
      <c r="D10" t="s">
        <v>28</v>
      </c>
      <c r="H10" s="1"/>
      <c r="L10" s="2"/>
    </row>
    <row r="11" spans="1:12">
      <c r="A11" t="s">
        <v>10</v>
      </c>
      <c r="B11" t="s">
        <v>24</v>
      </c>
      <c r="C11">
        <v>85.156714916229248</v>
      </c>
      <c r="D11" t="s">
        <v>28</v>
      </c>
      <c r="H11" s="1"/>
      <c r="L11" s="2"/>
    </row>
    <row r="12" spans="1:12">
      <c r="A12" t="s">
        <v>10</v>
      </c>
      <c r="B12" t="s">
        <v>24</v>
      </c>
      <c r="C12">
        <v>75.927823781967163</v>
      </c>
      <c r="D12" t="s">
        <v>28</v>
      </c>
      <c r="H12" s="1"/>
      <c r="L12" s="2"/>
    </row>
    <row r="13" spans="1:12">
      <c r="A13" t="s">
        <v>10</v>
      </c>
      <c r="B13" t="s">
        <v>24</v>
      </c>
      <c r="C13">
        <v>77.960985898971558</v>
      </c>
      <c r="D13" t="s">
        <v>28</v>
      </c>
      <c r="H13" s="1"/>
      <c r="L13" s="2"/>
    </row>
    <row r="14" spans="1:12">
      <c r="A14" t="s">
        <v>25</v>
      </c>
      <c r="B14" t="s">
        <v>21</v>
      </c>
      <c r="C14" s="1">
        <v>34.370613939999998</v>
      </c>
      <c r="D14" t="s">
        <v>28</v>
      </c>
      <c r="H14" s="1"/>
      <c r="L14" s="2"/>
    </row>
    <row r="15" spans="1:12">
      <c r="A15" t="s">
        <v>25</v>
      </c>
      <c r="B15" t="s">
        <v>21</v>
      </c>
      <c r="C15" s="1">
        <v>33.000176379999999</v>
      </c>
      <c r="D15" t="s">
        <v>28</v>
      </c>
      <c r="H15" s="1"/>
      <c r="L15" s="2"/>
    </row>
    <row r="16" spans="1:12">
      <c r="A16" t="s">
        <v>25</v>
      </c>
      <c r="B16" t="s">
        <v>21</v>
      </c>
      <c r="C16" s="1">
        <v>34.530155669999999</v>
      </c>
      <c r="D16" t="s">
        <v>28</v>
      </c>
      <c r="H16" s="1"/>
      <c r="L16" s="2"/>
    </row>
    <row r="17" spans="1:12">
      <c r="A17" t="s">
        <v>25</v>
      </c>
      <c r="B17" t="s">
        <v>22</v>
      </c>
      <c r="C17" s="1">
        <v>177.68658529999999</v>
      </c>
      <c r="D17" t="s">
        <v>28</v>
      </c>
      <c r="H17" s="1"/>
      <c r="L17" s="2"/>
    </row>
    <row r="18" spans="1:12">
      <c r="A18" t="s">
        <v>25</v>
      </c>
      <c r="B18" t="s">
        <v>22</v>
      </c>
      <c r="C18" s="1">
        <v>164.5263248</v>
      </c>
      <c r="D18" t="s">
        <v>28</v>
      </c>
      <c r="H18" s="1"/>
      <c r="L18" s="2"/>
    </row>
    <row r="19" spans="1:12">
      <c r="A19" t="s">
        <v>25</v>
      </c>
      <c r="B19" t="s">
        <v>22</v>
      </c>
      <c r="C19" s="1">
        <v>163.8918453</v>
      </c>
      <c r="D19" t="s">
        <v>28</v>
      </c>
      <c r="H19" s="1"/>
      <c r="L19" s="2"/>
    </row>
    <row r="20" spans="1:12">
      <c r="A20" t="s">
        <v>25</v>
      </c>
      <c r="B20" t="s">
        <v>23</v>
      </c>
      <c r="C20">
        <v>3.7352377974142241</v>
      </c>
      <c r="D20" t="s">
        <v>28</v>
      </c>
      <c r="H20" s="1"/>
      <c r="L20" s="2"/>
    </row>
    <row r="21" spans="1:12">
      <c r="A21" t="s">
        <v>25</v>
      </c>
      <c r="B21" t="s">
        <v>23</v>
      </c>
      <c r="C21">
        <v>2.9969085858562798</v>
      </c>
      <c r="D21" t="s">
        <v>28</v>
      </c>
      <c r="H21" s="1"/>
      <c r="L21" s="2"/>
    </row>
    <row r="22" spans="1:12">
      <c r="A22" t="s">
        <v>25</v>
      </c>
      <c r="B22" t="s">
        <v>23</v>
      </c>
      <c r="C22">
        <v>2.0110160347044936</v>
      </c>
      <c r="D22" t="s">
        <v>28</v>
      </c>
      <c r="H22" s="1"/>
      <c r="L22" s="2"/>
    </row>
    <row r="23" spans="1:12">
      <c r="A23" t="s">
        <v>25</v>
      </c>
      <c r="B23" t="s">
        <v>24</v>
      </c>
      <c r="C23">
        <v>1.1822891485004525</v>
      </c>
      <c r="D23" t="s">
        <v>28</v>
      </c>
      <c r="H23" s="1"/>
      <c r="L23" s="2"/>
    </row>
    <row r="24" spans="1:12">
      <c r="A24" t="s">
        <v>25</v>
      </c>
      <c r="B24" t="s">
        <v>24</v>
      </c>
      <c r="C24">
        <v>1.2073445694608838</v>
      </c>
      <c r="D24" t="s">
        <v>28</v>
      </c>
      <c r="H24" s="1"/>
      <c r="L24" s="2"/>
    </row>
    <row r="25" spans="1:12">
      <c r="A25" t="s">
        <v>25</v>
      </c>
      <c r="B25" t="s">
        <v>24</v>
      </c>
      <c r="C25">
        <v>1.071803232762202</v>
      </c>
      <c r="D25" t="s">
        <v>28</v>
      </c>
      <c r="H25" s="1"/>
      <c r="L25" s="2"/>
    </row>
    <row r="26" spans="1:12">
      <c r="A26" t="s">
        <v>13</v>
      </c>
      <c r="B26" t="s">
        <v>21</v>
      </c>
      <c r="C26" s="1">
        <v>211.09958040000001</v>
      </c>
      <c r="D26" t="s">
        <v>28</v>
      </c>
    </row>
    <row r="27" spans="1:12">
      <c r="A27" t="s">
        <v>13</v>
      </c>
      <c r="B27" t="s">
        <v>21</v>
      </c>
      <c r="C27" s="1">
        <v>171.86496460000001</v>
      </c>
      <c r="D27" t="s">
        <v>28</v>
      </c>
      <c r="L27" s="2"/>
    </row>
    <row r="28" spans="1:12">
      <c r="A28" t="s">
        <v>13</v>
      </c>
      <c r="B28" t="s">
        <v>21</v>
      </c>
      <c r="C28" s="1">
        <v>179.18431369999999</v>
      </c>
      <c r="D28" t="s">
        <v>28</v>
      </c>
      <c r="L28" s="2"/>
    </row>
    <row r="29" spans="1:12">
      <c r="A29" t="s">
        <v>13</v>
      </c>
      <c r="B29" t="s">
        <v>22</v>
      </c>
      <c r="C29" s="1">
        <v>315.44455840000001</v>
      </c>
      <c r="D29" t="s">
        <v>28</v>
      </c>
      <c r="L29" s="2"/>
    </row>
    <row r="30" spans="1:12">
      <c r="A30" t="s">
        <v>13</v>
      </c>
      <c r="B30" t="s">
        <v>22</v>
      </c>
      <c r="C30" s="1">
        <v>323.73742570000002</v>
      </c>
      <c r="D30" t="s">
        <v>28</v>
      </c>
      <c r="L30" s="2"/>
    </row>
    <row r="31" spans="1:12">
      <c r="A31" t="s">
        <v>13</v>
      </c>
      <c r="B31" t="s">
        <v>22</v>
      </c>
      <c r="C31" s="1">
        <v>326.00203690000001</v>
      </c>
      <c r="D31" t="s">
        <v>28</v>
      </c>
      <c r="L31" s="2"/>
    </row>
    <row r="32" spans="1:12">
      <c r="A32" t="s">
        <v>13</v>
      </c>
      <c r="B32" t="s">
        <v>23</v>
      </c>
      <c r="C32">
        <v>10.303462317230505</v>
      </c>
      <c r="D32" t="s">
        <v>28</v>
      </c>
      <c r="L32" s="2"/>
    </row>
    <row r="33" spans="1:4">
      <c r="A33" t="s">
        <v>13</v>
      </c>
      <c r="B33" t="s">
        <v>23</v>
      </c>
      <c r="C33">
        <v>9.5429575042257984</v>
      </c>
      <c r="D33" t="s">
        <v>28</v>
      </c>
    </row>
    <row r="34" spans="1:4">
      <c r="A34" t="s">
        <v>13</v>
      </c>
      <c r="B34" t="s">
        <v>23</v>
      </c>
      <c r="C34">
        <v>7.9564995721939509</v>
      </c>
      <c r="D34" t="s">
        <v>28</v>
      </c>
    </row>
    <row r="35" spans="1:4">
      <c r="A35" t="s">
        <v>13</v>
      </c>
      <c r="B35" t="s">
        <v>24</v>
      </c>
      <c r="C35">
        <v>187.03234667446523</v>
      </c>
      <c r="D35" t="s">
        <v>28</v>
      </c>
    </row>
    <row r="36" spans="1:4">
      <c r="A36" t="s">
        <v>13</v>
      </c>
      <c r="B36" t="s">
        <v>24</v>
      </c>
      <c r="C36">
        <v>143.68421585164606</v>
      </c>
      <c r="D36" t="s">
        <v>28</v>
      </c>
    </row>
    <row r="37" spans="1:4">
      <c r="A37" t="s">
        <v>13</v>
      </c>
      <c r="B37" t="s">
        <v>24</v>
      </c>
      <c r="C37">
        <v>113.46145058698194</v>
      </c>
      <c r="D37" t="s">
        <v>28</v>
      </c>
    </row>
    <row r="38" spans="1:4">
      <c r="A38" t="s">
        <v>26</v>
      </c>
      <c r="B38" s="2" t="s">
        <v>23</v>
      </c>
      <c r="C38">
        <v>314.40232455990719</v>
      </c>
      <c r="D38" t="s">
        <v>28</v>
      </c>
    </row>
    <row r="39" spans="1:4">
      <c r="A39" t="s">
        <v>26</v>
      </c>
      <c r="B39" s="2" t="s">
        <v>23</v>
      </c>
      <c r="C39">
        <v>277.2807958344705</v>
      </c>
      <c r="D39" t="s">
        <v>28</v>
      </c>
    </row>
    <row r="40" spans="1:4">
      <c r="A40" t="s">
        <v>26</v>
      </c>
      <c r="B40" s="2" t="s">
        <v>23</v>
      </c>
      <c r="C40">
        <v>221.54622306990311</v>
      </c>
      <c r="D40" t="s">
        <v>28</v>
      </c>
    </row>
    <row r="41" spans="1:4">
      <c r="A41" t="s">
        <v>26</v>
      </c>
      <c r="B41" s="2" t="s">
        <v>24</v>
      </c>
      <c r="C41">
        <v>283.80287704153807</v>
      </c>
      <c r="D41" t="s">
        <v>28</v>
      </c>
    </row>
    <row r="42" spans="1:4">
      <c r="A42" t="s">
        <v>26</v>
      </c>
      <c r="B42" s="2" t="s">
        <v>24</v>
      </c>
      <c r="C42">
        <v>238.15506044238683</v>
      </c>
      <c r="D42" t="s">
        <v>28</v>
      </c>
    </row>
    <row r="43" spans="1:4">
      <c r="A43" t="s">
        <v>26</v>
      </c>
      <c r="B43" s="2" t="s">
        <v>24</v>
      </c>
      <c r="C43">
        <v>311.20015211066101</v>
      </c>
      <c r="D4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PMMV</vt:lpstr>
      <vt:lpstr>PMMV Copy Numbers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Garcia</dc:creator>
  <cp:lastModifiedBy>Audrey Garcia</cp:lastModifiedBy>
  <dcterms:created xsi:type="dcterms:W3CDTF">2020-03-12T18:51:31Z</dcterms:created>
  <dcterms:modified xsi:type="dcterms:W3CDTF">2020-03-12T19:16:46Z</dcterms:modified>
</cp:coreProperties>
</file>