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"/>
    </mc:Choice>
  </mc:AlternateContent>
  <xr:revisionPtr revIDLastSave="0" documentId="13_ncr:1_{F2F09EA3-599B-495C-B7AB-27C44C81A932}" xr6:coauthVersionLast="47" xr6:coauthVersionMax="47" xr10:uidLastSave="{00000000-0000-0000-0000-000000000000}"/>
  <bookViews>
    <workbookView xWindow="12072" yWindow="780" windowWidth="10824" windowHeight="7500" tabRatio="500" xr2:uid="{00000000-000D-0000-FFFF-FFFF00000000}"/>
  </bookViews>
  <sheets>
    <sheet name="uidA" sheetId="1" r:id="rId1"/>
    <sheet name="uidA Copy Number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5" i="1"/>
  <c r="D25" i="1"/>
  <c r="H24" i="1"/>
  <c r="D24" i="1"/>
  <c r="H23" i="1"/>
  <c r="D23" i="1"/>
  <c r="H22" i="1"/>
  <c r="D22" i="1"/>
  <c r="H21" i="1"/>
  <c r="D21" i="1"/>
  <c r="D20" i="1"/>
  <c r="H19" i="1"/>
  <c r="D19" i="1"/>
  <c r="H18" i="1"/>
  <c r="D18" i="1"/>
  <c r="H17" i="1"/>
  <c r="D17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</calcChain>
</file>

<file path=xl/sharedStrings.xml><?xml version="1.0" encoding="utf-8"?>
<sst xmlns="http://schemas.openxmlformats.org/spreadsheetml/2006/main" count="180" uniqueCount="30">
  <si>
    <t>October/November</t>
  </si>
  <si>
    <t>Quantity</t>
  </si>
  <si>
    <t>Gene copies/ng of RNA</t>
  </si>
  <si>
    <t>December/February</t>
  </si>
  <si>
    <t/>
  </si>
  <si>
    <t>Effluents Oct23</t>
  </si>
  <si>
    <t xml:space="preserve">Effluents </t>
  </si>
  <si>
    <t>ActSlud Oct23</t>
  </si>
  <si>
    <t xml:space="preserve">ActSlud </t>
  </si>
  <si>
    <t>ActSlud</t>
  </si>
  <si>
    <t>Raw Sewage Oct23</t>
  </si>
  <si>
    <t xml:space="preserve">Raw Sewage </t>
  </si>
  <si>
    <t>Raw Sewage</t>
  </si>
  <si>
    <t>Effluents Nov29</t>
  </si>
  <si>
    <t>Effluents</t>
  </si>
  <si>
    <t>ActSlud Nov29</t>
  </si>
  <si>
    <t>Raw Sewage Nov29</t>
  </si>
  <si>
    <t>SludgeCakeDec2019</t>
  </si>
  <si>
    <t>SludgeCakeFeb2020</t>
  </si>
  <si>
    <t>uidA</t>
  </si>
  <si>
    <t>Sample</t>
  </si>
  <si>
    <t>Time</t>
  </si>
  <si>
    <t>Target</t>
  </si>
  <si>
    <t>Event 1</t>
  </si>
  <si>
    <t>Event 2</t>
  </si>
  <si>
    <t>Event 3</t>
  </si>
  <si>
    <t>Event 4</t>
  </si>
  <si>
    <t>Activated Sludge</t>
  </si>
  <si>
    <t>Sludge Cake</t>
  </si>
  <si>
    <t>MilliQ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</si>
</sst>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4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C18" workbookViewId="0">
      <selection activeCell="E23" sqref="E23"/>
    </sheetView>
  </sheetViews>
  <sheetFormatPr defaultColWidth="11.19921875" defaultRowHeight="15.6" x14ac:dyDescent="0.3"/>
  <cols>
    <col min="2" max="2" width="17.5" customWidth="1"/>
    <col min="4" max="4" width="19.796875" customWidth="1"/>
    <col min="6" max="6" width="21" customWidth="1"/>
    <col min="8" max="8" width="21.69921875" customWidth="1"/>
  </cols>
  <sheetData>
    <row r="1" spans="1:8" x14ac:dyDescent="0.3">
      <c r="B1" t="s">
        <v>0</v>
      </c>
      <c r="C1" t="s">
        <v>1</v>
      </c>
      <c r="D1" t="s">
        <v>2</v>
      </c>
      <c r="F1" s="1" t="s">
        <v>3</v>
      </c>
      <c r="G1" s="1" t="s">
        <v>1</v>
      </c>
      <c r="H1" s="1" t="s">
        <v>2</v>
      </c>
    </row>
    <row r="2" spans="1:8" x14ac:dyDescent="0.3">
      <c r="A2" t="s">
        <v>19</v>
      </c>
      <c r="C2" s="2"/>
      <c r="F2" s="1"/>
      <c r="G2" s="2"/>
      <c r="H2" s="1"/>
    </row>
    <row r="3" spans="1:8" x14ac:dyDescent="0.3">
      <c r="C3" t="s">
        <v>4</v>
      </c>
      <c r="F3" s="1"/>
      <c r="G3" s="2"/>
      <c r="H3" s="1"/>
    </row>
    <row r="4" spans="1:8" x14ac:dyDescent="0.3">
      <c r="C4" t="s">
        <v>4</v>
      </c>
      <c r="F4" s="1"/>
      <c r="G4" s="2"/>
      <c r="H4" s="1"/>
    </row>
    <row r="5" spans="1:8" x14ac:dyDescent="0.3">
      <c r="B5" t="s">
        <v>5</v>
      </c>
      <c r="C5" s="2">
        <v>33.960578918457031</v>
      </c>
      <c r="D5">
        <f>(C5/2)/(7.42)</f>
        <v>2.2884487141817407</v>
      </c>
      <c r="F5" s="1" t="s">
        <v>6</v>
      </c>
      <c r="G5" s="2">
        <v>769.609375</v>
      </c>
      <c r="H5" s="1">
        <f>(G5/2)/(6.54)</f>
        <v>58.838637232415898</v>
      </c>
    </row>
    <row r="6" spans="1:8" x14ac:dyDescent="0.3">
      <c r="B6" t="s">
        <v>5</v>
      </c>
      <c r="C6" s="2">
        <v>28.016580581665039</v>
      </c>
      <c r="D6">
        <f>(C6/2)/(7.42)</f>
        <v>1.8879097426998004</v>
      </c>
      <c r="F6" s="1" t="s">
        <v>6</v>
      </c>
      <c r="G6" s="2">
        <v>527.80133056640625</v>
      </c>
      <c r="H6" s="1">
        <f t="shared" ref="H6" si="0">(G6/2)/(6.54)</f>
        <v>40.351783682446964</v>
      </c>
    </row>
    <row r="7" spans="1:8" x14ac:dyDescent="0.3">
      <c r="B7" t="s">
        <v>5</v>
      </c>
      <c r="C7" s="2">
        <v>30.897815704345703</v>
      </c>
      <c r="D7">
        <f>(C7/2)/(7.42)</f>
        <v>2.082063052853484</v>
      </c>
      <c r="F7" s="1" t="s">
        <v>6</v>
      </c>
      <c r="G7" s="2">
        <v>426.67633056640625</v>
      </c>
      <c r="H7" s="1">
        <f>(G7/2)/(6.54)</f>
        <v>32.620514569297114</v>
      </c>
    </row>
    <row r="8" spans="1:8" x14ac:dyDescent="0.3">
      <c r="B8" t="s">
        <v>7</v>
      </c>
      <c r="C8" s="2">
        <v>15.339802742004395</v>
      </c>
      <c r="D8">
        <f>(C8/2)/(9.08)</f>
        <v>0.84470279416323757</v>
      </c>
      <c r="F8" s="1" t="s">
        <v>8</v>
      </c>
      <c r="G8" s="2">
        <v>57.687969207763672</v>
      </c>
      <c r="H8" s="1">
        <f>(G8/2)/(2.54)</f>
        <v>11.355899450347179</v>
      </c>
    </row>
    <row r="9" spans="1:8" x14ac:dyDescent="0.3">
      <c r="B9" t="s">
        <v>7</v>
      </c>
      <c r="C9" s="2">
        <v>16.074972152709961</v>
      </c>
      <c r="D9">
        <f t="shared" ref="D9:D10" si="1">(C9/2)/(9.08)</f>
        <v>0.88518569122852209</v>
      </c>
      <c r="F9" s="1" t="s">
        <v>9</v>
      </c>
      <c r="G9" s="2">
        <v>38.563373565673828</v>
      </c>
      <c r="H9" s="1">
        <f t="shared" ref="H9:H10" si="2">(G9/2)/(2.54)</f>
        <v>7.5912152688334302</v>
      </c>
    </row>
    <row r="10" spans="1:8" x14ac:dyDescent="0.3">
      <c r="B10" t="s">
        <v>7</v>
      </c>
      <c r="C10" s="2">
        <v>12.341976165771484</v>
      </c>
      <c r="D10">
        <f t="shared" si="1"/>
        <v>0.67962423820327555</v>
      </c>
      <c r="F10" s="1" t="s">
        <v>8</v>
      </c>
      <c r="G10" s="2">
        <v>32.487300872802734</v>
      </c>
      <c r="H10" s="1">
        <f t="shared" si="2"/>
        <v>6.3951379670871527</v>
      </c>
    </row>
    <row r="11" spans="1:8" x14ac:dyDescent="0.3">
      <c r="B11" t="s">
        <v>10</v>
      </c>
      <c r="C11" s="2">
        <v>1.0964932441711426</v>
      </c>
      <c r="D11">
        <f>(C11/2)/(5.12)</f>
        <v>0.10707941837608814</v>
      </c>
      <c r="F11" s="1" t="s">
        <v>11</v>
      </c>
      <c r="G11" s="2">
        <v>487.65533447265625</v>
      </c>
      <c r="H11" s="1">
        <f>(G11/2)/(7.58)</f>
        <v>32.167238421679173</v>
      </c>
    </row>
    <row r="12" spans="1:8" x14ac:dyDescent="0.3">
      <c r="B12" t="s">
        <v>10</v>
      </c>
      <c r="C12" s="2">
        <v>1.9959219694137573</v>
      </c>
      <c r="D12">
        <f t="shared" ref="D12" si="3">(C12/2)/(5.12)</f>
        <v>0.19491425482556224</v>
      </c>
      <c r="F12" s="1" t="s">
        <v>11</v>
      </c>
      <c r="G12" s="2">
        <v>397.50335693359375</v>
      </c>
      <c r="H12" s="1">
        <f t="shared" ref="H12:H13" si="4">(G12/2)/(7.58)</f>
        <v>26.220538056305656</v>
      </c>
    </row>
    <row r="13" spans="1:8" x14ac:dyDescent="0.3">
      <c r="B13" t="s">
        <v>10</v>
      </c>
      <c r="C13" s="2">
        <v>1.2116684913635254</v>
      </c>
      <c r="D13">
        <f>(C13/2)/(5.12)</f>
        <v>0.11832700110971928</v>
      </c>
      <c r="F13" s="1" t="s">
        <v>12</v>
      </c>
      <c r="G13" s="2">
        <v>334.97958374023438</v>
      </c>
      <c r="H13" s="1">
        <f t="shared" si="4"/>
        <v>22.096278610833402</v>
      </c>
    </row>
    <row r="14" spans="1:8" x14ac:dyDescent="0.3">
      <c r="C14" s="2"/>
      <c r="F14" s="1"/>
      <c r="G14" t="s">
        <v>4</v>
      </c>
      <c r="H14" s="1"/>
    </row>
    <row r="15" spans="1:8" x14ac:dyDescent="0.3">
      <c r="C15" s="2"/>
      <c r="F15" s="1" t="s">
        <v>29</v>
      </c>
      <c r="G15" s="2">
        <v>0.82312172651290894</v>
      </c>
      <c r="H15" s="1"/>
    </row>
    <row r="16" spans="1:8" x14ac:dyDescent="0.3">
      <c r="C16" s="2"/>
      <c r="F16" s="1" t="s">
        <v>29</v>
      </c>
      <c r="G16" s="2">
        <v>0.49295705556869507</v>
      </c>
      <c r="H16" s="1"/>
    </row>
    <row r="17" spans="2:8" x14ac:dyDescent="0.3">
      <c r="B17" t="s">
        <v>13</v>
      </c>
      <c r="C17" s="2">
        <v>37.786155700683594</v>
      </c>
      <c r="D17">
        <f>(C17/2)/(2.36)</f>
        <v>8.0055414620092371</v>
      </c>
      <c r="F17" s="1" t="s">
        <v>14</v>
      </c>
      <c r="G17" s="2">
        <v>5.0162220001220703</v>
      </c>
      <c r="H17" s="1">
        <f>(G17/2)/(3.74)</f>
        <v>0.67061791445482222</v>
      </c>
    </row>
    <row r="18" spans="2:8" x14ac:dyDescent="0.3">
      <c r="B18" t="s">
        <v>13</v>
      </c>
      <c r="C18" s="2">
        <v>27.649433135986328</v>
      </c>
      <c r="D18">
        <f t="shared" ref="D18" si="5">(C18/2)/(2.36)</f>
        <v>5.857930749149646</v>
      </c>
      <c r="F18" s="1" t="s">
        <v>6</v>
      </c>
      <c r="G18" s="2">
        <v>3.9520623683929443</v>
      </c>
      <c r="H18" s="1">
        <f t="shared" ref="H18:H19" si="6">(G18/2)/(3.74)</f>
        <v>0.52835058400975188</v>
      </c>
    </row>
    <row r="19" spans="2:8" x14ac:dyDescent="0.3">
      <c r="B19" t="s">
        <v>13</v>
      </c>
      <c r="C19" s="2">
        <v>26.065214157104492</v>
      </c>
      <c r="D19">
        <f>(C19/2)/(2.36)</f>
        <v>5.5222911349797652</v>
      </c>
      <c r="F19" s="1" t="s">
        <v>6</v>
      </c>
      <c r="G19" s="2">
        <v>5.4349560737609863</v>
      </c>
      <c r="H19" s="1">
        <f t="shared" si="6"/>
        <v>0.72659840558301947</v>
      </c>
    </row>
    <row r="20" spans="2:8" x14ac:dyDescent="0.3">
      <c r="B20" t="s">
        <v>15</v>
      </c>
      <c r="C20" s="2">
        <v>39.247055053710938</v>
      </c>
      <c r="D20">
        <f>(C20/2)/(2.88)</f>
        <v>6.813724835713705</v>
      </c>
      <c r="F20" s="1"/>
      <c r="G20" t="s">
        <v>4</v>
      </c>
      <c r="H20" s="1"/>
    </row>
    <row r="21" spans="2:8" x14ac:dyDescent="0.3">
      <c r="B21" t="s">
        <v>15</v>
      </c>
      <c r="C21" s="2">
        <v>26.896591186523438</v>
      </c>
      <c r="D21">
        <f t="shared" ref="D21:D22" si="7">(C21/2)/(2.88)</f>
        <v>4.6695470809936523</v>
      </c>
      <c r="F21" s="4" t="s">
        <v>8</v>
      </c>
      <c r="G21" s="2">
        <v>0.50046330690383911</v>
      </c>
      <c r="H21" s="1">
        <f t="shared" ref="H21:H22" si="8">(G21/2)/(3.82)</f>
        <v>6.5505668442910878E-2</v>
      </c>
    </row>
    <row r="22" spans="2:8" x14ac:dyDescent="0.3">
      <c r="B22" t="s">
        <v>15</v>
      </c>
      <c r="C22" s="2">
        <v>33.802536010742188</v>
      </c>
      <c r="D22">
        <f t="shared" si="7"/>
        <v>5.8684958351982965</v>
      </c>
      <c r="F22" s="4" t="s">
        <v>9</v>
      </c>
      <c r="G22" s="2">
        <v>0.50922977924346924</v>
      </c>
      <c r="H22" s="1">
        <f t="shared" si="8"/>
        <v>6.6653112466422679E-2</v>
      </c>
    </row>
    <row r="23" spans="2:8" x14ac:dyDescent="0.3">
      <c r="B23" t="s">
        <v>16</v>
      </c>
      <c r="C23" s="2">
        <v>0.99137002229690552</v>
      </c>
      <c r="D23">
        <f>(C23/2)/(2.34)</f>
        <v>0.21183120134549263</v>
      </c>
      <c r="F23" s="1" t="s">
        <v>11</v>
      </c>
      <c r="G23" s="2">
        <v>139.26228332519531</v>
      </c>
      <c r="H23" s="1">
        <f>(G23/2)/(1.28)</f>
        <v>54.399329423904419</v>
      </c>
    </row>
    <row r="24" spans="2:8" x14ac:dyDescent="0.3">
      <c r="B24" t="s">
        <v>16</v>
      </c>
      <c r="C24" s="2">
        <v>1.6454366445541382</v>
      </c>
      <c r="D24">
        <f t="shared" ref="D24:D25" si="9">(C24/2)/(2.34)</f>
        <v>0.35158902661413211</v>
      </c>
      <c r="F24" s="1" t="s">
        <v>12</v>
      </c>
      <c r="G24" s="2">
        <v>142.31047058105469</v>
      </c>
      <c r="H24" s="1">
        <f t="shared" ref="H24:H25" si="10">(G24/2)/(1.28)</f>
        <v>55.590027570724487</v>
      </c>
    </row>
    <row r="25" spans="2:8" x14ac:dyDescent="0.3">
      <c r="B25" t="s">
        <v>16</v>
      </c>
      <c r="C25" s="2">
        <v>1.6173535585403442</v>
      </c>
      <c r="D25">
        <f t="shared" si="9"/>
        <v>0.34558836720947528</v>
      </c>
      <c r="F25" s="1" t="s">
        <v>12</v>
      </c>
      <c r="G25" s="2">
        <v>143.78593444824219</v>
      </c>
      <c r="H25" s="1">
        <f t="shared" si="10"/>
        <v>56.166380643844604</v>
      </c>
    </row>
    <row r="26" spans="2:8" x14ac:dyDescent="0.3">
      <c r="C26" t="s">
        <v>4</v>
      </c>
      <c r="F26" s="1"/>
      <c r="G26" s="1"/>
      <c r="H26" s="1"/>
    </row>
    <row r="27" spans="2:8" x14ac:dyDescent="0.3">
      <c r="C27" t="s">
        <v>4</v>
      </c>
      <c r="F27" s="1"/>
      <c r="H27" s="1"/>
    </row>
    <row r="28" spans="2:8" x14ac:dyDescent="0.3">
      <c r="C28" t="s">
        <v>4</v>
      </c>
      <c r="F28" s="4" t="s">
        <v>17</v>
      </c>
      <c r="G28" s="2">
        <v>1.1005423069000244</v>
      </c>
      <c r="H28" s="1">
        <f t="shared" ref="H28:H29" si="11">(G28/2)/(9.16)</f>
        <v>6.0073270027293908E-2</v>
      </c>
    </row>
    <row r="29" spans="2:8" x14ac:dyDescent="0.3">
      <c r="F29" s="4" t="s">
        <v>17</v>
      </c>
      <c r="G29" s="2">
        <v>2.0131673812866211</v>
      </c>
      <c r="H29" s="1">
        <f t="shared" si="11"/>
        <v>0.10988904919686796</v>
      </c>
    </row>
    <row r="30" spans="2:8" x14ac:dyDescent="0.3">
      <c r="F30" s="1" t="s">
        <v>18</v>
      </c>
      <c r="G30" s="2">
        <v>1.5584508180618286</v>
      </c>
      <c r="H30" s="1">
        <f>(G30/2)/(9.72)</f>
        <v>8.0167223151328626E-2</v>
      </c>
    </row>
    <row r="31" spans="2:8" x14ac:dyDescent="0.3">
      <c r="F31" s="1" t="s">
        <v>18</v>
      </c>
      <c r="G31" s="2">
        <v>1.9248719215393066</v>
      </c>
      <c r="H31" s="1">
        <f t="shared" ref="H31:H32" si="12">(G31/2)/(9.72)</f>
        <v>9.9016045346672146E-2</v>
      </c>
    </row>
    <row r="32" spans="2:8" x14ac:dyDescent="0.3">
      <c r="F32" s="1" t="s">
        <v>18</v>
      </c>
      <c r="G32" s="2">
        <v>1.5423862934112549</v>
      </c>
      <c r="H32" s="1">
        <f t="shared" si="12"/>
        <v>7.9340858714570722E-2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activeCell="B10" sqref="B10"/>
    </sheetView>
  </sheetViews>
  <sheetFormatPr defaultColWidth="11.19921875" defaultRowHeight="15.6" x14ac:dyDescent="0.3"/>
  <cols>
    <col min="1" max="1" width="17" customWidth="1"/>
    <col min="3" max="3" width="20" customWidth="1"/>
    <col min="6" max="6" width="20" customWidth="1"/>
    <col min="8" max="8" width="22.296875" customWidth="1"/>
    <col min="10" max="10" width="20.69921875" customWidth="1"/>
    <col min="12" max="12" width="20.796875" customWidth="1"/>
  </cols>
  <sheetData>
    <row r="1" spans="1:11" x14ac:dyDescent="0.3">
      <c r="A1" t="s">
        <v>20</v>
      </c>
      <c r="B1" t="s">
        <v>21</v>
      </c>
      <c r="C1" t="s">
        <v>2</v>
      </c>
      <c r="D1" t="s">
        <v>22</v>
      </c>
    </row>
    <row r="2" spans="1:11" x14ac:dyDescent="0.3">
      <c r="A2" t="s">
        <v>12</v>
      </c>
      <c r="B2" t="s">
        <v>23</v>
      </c>
      <c r="C2">
        <v>0.10707941837608814</v>
      </c>
      <c r="D2" t="s">
        <v>19</v>
      </c>
      <c r="G2" s="2"/>
      <c r="K2" s="2"/>
    </row>
    <row r="3" spans="1:11" x14ac:dyDescent="0.3">
      <c r="A3" t="s">
        <v>12</v>
      </c>
      <c r="B3" t="s">
        <v>23</v>
      </c>
      <c r="C3">
        <v>0.19491425482556224</v>
      </c>
      <c r="D3" t="s">
        <v>19</v>
      </c>
      <c r="K3" s="2"/>
    </row>
    <row r="4" spans="1:11" x14ac:dyDescent="0.3">
      <c r="A4" t="s">
        <v>12</v>
      </c>
      <c r="B4" t="s">
        <v>23</v>
      </c>
      <c r="C4">
        <v>0.11832700110971928</v>
      </c>
      <c r="D4" t="s">
        <v>19</v>
      </c>
      <c r="K4" s="2"/>
    </row>
    <row r="5" spans="1:11" x14ac:dyDescent="0.3">
      <c r="A5" t="s">
        <v>12</v>
      </c>
      <c r="B5" t="s">
        <v>24</v>
      </c>
      <c r="C5">
        <v>0.21183120134549263</v>
      </c>
      <c r="D5" t="s">
        <v>19</v>
      </c>
      <c r="G5" s="2"/>
      <c r="K5" s="2"/>
    </row>
    <row r="6" spans="1:11" x14ac:dyDescent="0.3">
      <c r="A6" t="s">
        <v>12</v>
      </c>
      <c r="B6" t="s">
        <v>24</v>
      </c>
      <c r="C6">
        <v>0.35158902661413211</v>
      </c>
      <c r="D6" t="s">
        <v>19</v>
      </c>
      <c r="G6" s="2"/>
      <c r="K6" s="2"/>
    </row>
    <row r="7" spans="1:11" x14ac:dyDescent="0.3">
      <c r="A7" t="s">
        <v>12</v>
      </c>
      <c r="B7" t="s">
        <v>24</v>
      </c>
      <c r="C7">
        <v>0.34558836720947528</v>
      </c>
      <c r="D7" t="s">
        <v>19</v>
      </c>
      <c r="G7" s="2"/>
      <c r="K7" s="2"/>
    </row>
    <row r="8" spans="1:11" x14ac:dyDescent="0.3">
      <c r="A8" t="s">
        <v>12</v>
      </c>
      <c r="B8" t="s">
        <v>25</v>
      </c>
      <c r="C8">
        <v>32.167238421679173</v>
      </c>
      <c r="D8" t="s">
        <v>19</v>
      </c>
      <c r="G8" s="2"/>
      <c r="K8" s="2"/>
    </row>
    <row r="9" spans="1:11" x14ac:dyDescent="0.3">
      <c r="A9" t="s">
        <v>12</v>
      </c>
      <c r="B9" t="s">
        <v>25</v>
      </c>
      <c r="C9">
        <v>26.220538056305656</v>
      </c>
      <c r="D9" t="s">
        <v>19</v>
      </c>
      <c r="G9" s="2"/>
      <c r="K9" s="2"/>
    </row>
    <row r="10" spans="1:11" x14ac:dyDescent="0.3">
      <c r="A10" t="s">
        <v>12</v>
      </c>
      <c r="B10" t="s">
        <v>25</v>
      </c>
      <c r="C10">
        <v>22.096278610833402</v>
      </c>
      <c r="D10" t="s">
        <v>19</v>
      </c>
      <c r="E10" s="3"/>
      <c r="G10" s="2"/>
      <c r="K10" s="2"/>
    </row>
    <row r="11" spans="1:11" x14ac:dyDescent="0.3">
      <c r="A11" t="s">
        <v>12</v>
      </c>
      <c r="B11" t="s">
        <v>26</v>
      </c>
      <c r="C11">
        <v>54.399329423904419</v>
      </c>
      <c r="D11" t="s">
        <v>19</v>
      </c>
      <c r="G11" s="2"/>
      <c r="K11" s="2"/>
    </row>
    <row r="12" spans="1:11" x14ac:dyDescent="0.3">
      <c r="A12" t="s">
        <v>12</v>
      </c>
      <c r="B12" t="s">
        <v>26</v>
      </c>
      <c r="C12">
        <v>55.590027570724487</v>
      </c>
      <c r="D12" t="s">
        <v>19</v>
      </c>
      <c r="G12" s="2"/>
      <c r="K12" s="2"/>
    </row>
    <row r="13" spans="1:11" x14ac:dyDescent="0.3">
      <c r="A13" t="s">
        <v>12</v>
      </c>
      <c r="B13" t="s">
        <v>26</v>
      </c>
      <c r="C13">
        <v>56.166380643844604</v>
      </c>
      <c r="D13" t="s">
        <v>19</v>
      </c>
      <c r="G13" s="2"/>
      <c r="K13" s="2"/>
    </row>
    <row r="14" spans="1:11" x14ac:dyDescent="0.3">
      <c r="A14" t="s">
        <v>27</v>
      </c>
      <c r="B14" t="s">
        <v>23</v>
      </c>
      <c r="C14">
        <v>0.84470279416323757</v>
      </c>
      <c r="D14" t="s">
        <v>19</v>
      </c>
      <c r="G14" s="2"/>
    </row>
    <row r="15" spans="1:11" x14ac:dyDescent="0.3">
      <c r="A15" t="s">
        <v>27</v>
      </c>
      <c r="B15" t="s">
        <v>23</v>
      </c>
      <c r="C15">
        <v>0.88518569122852209</v>
      </c>
      <c r="D15" t="s">
        <v>19</v>
      </c>
      <c r="G15" s="2"/>
      <c r="K15" s="2"/>
    </row>
    <row r="16" spans="1:11" x14ac:dyDescent="0.3">
      <c r="A16" t="s">
        <v>27</v>
      </c>
      <c r="B16" t="s">
        <v>23</v>
      </c>
      <c r="C16">
        <v>0.67962423820327555</v>
      </c>
      <c r="D16" t="s">
        <v>19</v>
      </c>
      <c r="G16" s="2"/>
      <c r="K16" s="2"/>
    </row>
    <row r="17" spans="1:11" x14ac:dyDescent="0.3">
      <c r="A17" t="s">
        <v>27</v>
      </c>
      <c r="B17" t="s">
        <v>24</v>
      </c>
      <c r="C17">
        <v>6.813724835713705</v>
      </c>
      <c r="D17" t="s">
        <v>19</v>
      </c>
      <c r="G17" s="2"/>
      <c r="K17" s="2"/>
    </row>
    <row r="18" spans="1:11" x14ac:dyDescent="0.3">
      <c r="A18" t="s">
        <v>27</v>
      </c>
      <c r="B18" t="s">
        <v>24</v>
      </c>
      <c r="C18">
        <v>4.6695470809936523</v>
      </c>
      <c r="D18" t="s">
        <v>19</v>
      </c>
      <c r="G18" s="2"/>
      <c r="K18" s="2"/>
    </row>
    <row r="19" spans="1:11" x14ac:dyDescent="0.3">
      <c r="A19" t="s">
        <v>27</v>
      </c>
      <c r="B19" t="s">
        <v>24</v>
      </c>
      <c r="C19">
        <v>5.8684958351982965</v>
      </c>
      <c r="D19" t="s">
        <v>19</v>
      </c>
      <c r="G19" s="2"/>
      <c r="K19" s="2"/>
    </row>
    <row r="20" spans="1:11" x14ac:dyDescent="0.3">
      <c r="A20" t="s">
        <v>27</v>
      </c>
      <c r="B20" t="s">
        <v>25</v>
      </c>
      <c r="C20">
        <v>11.355899450347179</v>
      </c>
      <c r="D20" t="s">
        <v>19</v>
      </c>
      <c r="G20" s="2"/>
    </row>
    <row r="21" spans="1:11" x14ac:dyDescent="0.3">
      <c r="A21" t="s">
        <v>27</v>
      </c>
      <c r="B21" t="s">
        <v>25</v>
      </c>
      <c r="C21">
        <v>7.5912152688334302</v>
      </c>
      <c r="D21" t="s">
        <v>19</v>
      </c>
      <c r="G21" s="2"/>
      <c r="K21" s="2"/>
    </row>
    <row r="22" spans="1:11" x14ac:dyDescent="0.3">
      <c r="A22" t="s">
        <v>27</v>
      </c>
      <c r="B22" t="s">
        <v>25</v>
      </c>
      <c r="C22">
        <v>6.3951379670871527</v>
      </c>
      <c r="D22" t="s">
        <v>19</v>
      </c>
      <c r="G22" s="2"/>
      <c r="K22" s="2"/>
    </row>
    <row r="23" spans="1:11" x14ac:dyDescent="0.3">
      <c r="G23" s="2"/>
      <c r="K23" s="2"/>
    </row>
    <row r="24" spans="1:11" x14ac:dyDescent="0.3">
      <c r="A24" t="s">
        <v>27</v>
      </c>
      <c r="B24" t="s">
        <v>26</v>
      </c>
      <c r="C24">
        <v>6.5505668442910878E-2</v>
      </c>
      <c r="D24" t="s">
        <v>19</v>
      </c>
      <c r="G24" s="2"/>
      <c r="K24" s="2"/>
    </row>
    <row r="25" spans="1:11" x14ac:dyDescent="0.3">
      <c r="A25" t="s">
        <v>27</v>
      </c>
      <c r="B25" t="s">
        <v>26</v>
      </c>
      <c r="C25">
        <v>6.6653112466422679E-2</v>
      </c>
      <c r="D25" t="s">
        <v>19</v>
      </c>
      <c r="G25" s="2"/>
      <c r="K25" s="2"/>
    </row>
    <row r="26" spans="1:11" x14ac:dyDescent="0.3">
      <c r="A26" t="s">
        <v>14</v>
      </c>
      <c r="B26" t="s">
        <v>23</v>
      </c>
      <c r="C26">
        <v>2.2884487141817407</v>
      </c>
      <c r="D26" t="s">
        <v>19</v>
      </c>
    </row>
    <row r="27" spans="1:11" x14ac:dyDescent="0.3">
      <c r="A27" t="s">
        <v>14</v>
      </c>
      <c r="B27" t="s">
        <v>23</v>
      </c>
      <c r="C27">
        <v>1.8879097426998004</v>
      </c>
      <c r="D27" t="s">
        <v>19</v>
      </c>
    </row>
    <row r="28" spans="1:11" x14ac:dyDescent="0.3">
      <c r="A28" t="s">
        <v>14</v>
      </c>
      <c r="B28" t="s">
        <v>23</v>
      </c>
      <c r="C28">
        <v>2.082063052853484</v>
      </c>
      <c r="D28" t="s">
        <v>19</v>
      </c>
      <c r="K28" s="2"/>
    </row>
    <row r="29" spans="1:11" x14ac:dyDescent="0.3">
      <c r="A29" t="s">
        <v>14</v>
      </c>
      <c r="B29" t="s">
        <v>24</v>
      </c>
      <c r="C29">
        <v>2.2884487141817407</v>
      </c>
      <c r="D29" t="s">
        <v>19</v>
      </c>
      <c r="K29" s="2"/>
    </row>
    <row r="30" spans="1:11" x14ac:dyDescent="0.3">
      <c r="A30" t="s">
        <v>14</v>
      </c>
      <c r="B30" t="s">
        <v>24</v>
      </c>
      <c r="C30">
        <v>1.8879097426998004</v>
      </c>
      <c r="D30" t="s">
        <v>19</v>
      </c>
      <c r="K30" s="2"/>
    </row>
    <row r="31" spans="1:11" x14ac:dyDescent="0.3">
      <c r="A31" t="s">
        <v>14</v>
      </c>
      <c r="B31" t="s">
        <v>24</v>
      </c>
      <c r="C31">
        <v>2.082063052853484</v>
      </c>
      <c r="D31" t="s">
        <v>19</v>
      </c>
      <c r="K31" s="2"/>
    </row>
    <row r="32" spans="1:11" x14ac:dyDescent="0.3">
      <c r="A32" t="s">
        <v>14</v>
      </c>
      <c r="B32" t="s">
        <v>25</v>
      </c>
      <c r="C32">
        <v>58.838637232415898</v>
      </c>
      <c r="D32" t="s">
        <v>19</v>
      </c>
      <c r="K32" s="2"/>
    </row>
    <row r="33" spans="1:4" x14ac:dyDescent="0.3">
      <c r="A33" t="s">
        <v>14</v>
      </c>
      <c r="B33" t="s">
        <v>25</v>
      </c>
      <c r="C33">
        <v>40.351783682446964</v>
      </c>
      <c r="D33" t="s">
        <v>19</v>
      </c>
    </row>
    <row r="34" spans="1:4" x14ac:dyDescent="0.3">
      <c r="A34" t="s">
        <v>14</v>
      </c>
      <c r="B34" t="s">
        <v>25</v>
      </c>
      <c r="C34">
        <v>32.620514569297114</v>
      </c>
      <c r="D34" t="s">
        <v>19</v>
      </c>
    </row>
    <row r="35" spans="1:4" x14ac:dyDescent="0.3">
      <c r="A35" t="s">
        <v>14</v>
      </c>
      <c r="B35" t="s">
        <v>26</v>
      </c>
      <c r="C35">
        <v>0.67061791445482222</v>
      </c>
      <c r="D35" t="s">
        <v>19</v>
      </c>
    </row>
    <row r="36" spans="1:4" x14ac:dyDescent="0.3">
      <c r="A36" t="s">
        <v>14</v>
      </c>
      <c r="B36" t="s">
        <v>26</v>
      </c>
      <c r="C36">
        <v>0.52835058400975188</v>
      </c>
      <c r="D36" t="s">
        <v>19</v>
      </c>
    </row>
    <row r="37" spans="1:4" x14ac:dyDescent="0.3">
      <c r="A37" t="s">
        <v>14</v>
      </c>
      <c r="B37" t="s">
        <v>26</v>
      </c>
      <c r="C37">
        <v>0.72659840558301947</v>
      </c>
      <c r="D37" t="s">
        <v>19</v>
      </c>
    </row>
    <row r="38" spans="1:4" x14ac:dyDescent="0.3">
      <c r="B38" s="2"/>
    </row>
    <row r="39" spans="1:4" x14ac:dyDescent="0.3">
      <c r="A39" t="s">
        <v>28</v>
      </c>
      <c r="B39" s="2" t="s">
        <v>25</v>
      </c>
      <c r="C39">
        <v>6.0073270027293908E-2</v>
      </c>
      <c r="D39" t="s">
        <v>19</v>
      </c>
    </row>
    <row r="40" spans="1:4" x14ac:dyDescent="0.3">
      <c r="A40" t="s">
        <v>28</v>
      </c>
      <c r="B40" s="2" t="s">
        <v>25</v>
      </c>
      <c r="C40">
        <v>0.10988904919686796</v>
      </c>
      <c r="D40" t="s">
        <v>19</v>
      </c>
    </row>
    <row r="41" spans="1:4" x14ac:dyDescent="0.3">
      <c r="A41" t="s">
        <v>28</v>
      </c>
      <c r="B41" s="2" t="s">
        <v>26</v>
      </c>
      <c r="C41">
        <v>8.0167223151328626E-2</v>
      </c>
      <c r="D41" t="s">
        <v>19</v>
      </c>
    </row>
    <row r="42" spans="1:4" x14ac:dyDescent="0.3">
      <c r="A42" t="s">
        <v>28</v>
      </c>
      <c r="B42" s="2" t="s">
        <v>26</v>
      </c>
      <c r="C42">
        <v>9.9016045346672146E-2</v>
      </c>
      <c r="D42" t="s">
        <v>19</v>
      </c>
    </row>
    <row r="43" spans="1:4" x14ac:dyDescent="0.3">
      <c r="A43" t="s">
        <v>28</v>
      </c>
      <c r="B43" s="2" t="s">
        <v>26</v>
      </c>
      <c r="C43">
        <v>7.9340858714570722E-2</v>
      </c>
      <c r="D43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uidA</vt:lpstr>
      <vt:lpstr>uidA Copy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Garcia</dc:creator>
  <cp:lastModifiedBy>Tri</cp:lastModifiedBy>
  <dcterms:created xsi:type="dcterms:W3CDTF">2020-03-12T19:36:21Z</dcterms:created>
  <dcterms:modified xsi:type="dcterms:W3CDTF">2021-06-28T19:02:09Z</dcterms:modified>
</cp:coreProperties>
</file>