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TL\Work\Research\Dr. Uyaguari\AG\AG-TL-MUD-human-enteric-viruses-quantitation\210621 - AG thesis\Analyses\qPCR analysis\Excel_analyses\"/>
    </mc:Choice>
  </mc:AlternateContent>
  <xr:revisionPtr revIDLastSave="0" documentId="13_ncr:1_{6054C971-0BE8-47C8-94C8-DC0EF163A57A}" xr6:coauthVersionLast="47" xr6:coauthVersionMax="47" xr10:uidLastSave="{00000000-0000-0000-0000-000000000000}"/>
  <bookViews>
    <workbookView xWindow="0" yWindow="0" windowWidth="2388" windowHeight="564" activeTab="1" xr2:uid="{00000000-000D-0000-FFFF-FFFF00000000}"/>
  </bookViews>
  <sheets>
    <sheet name="DNA" sheetId="1" r:id="rId1"/>
    <sheet name="RNA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7" i="2" l="1"/>
  <c r="D17" i="2"/>
  <c r="S17" i="2"/>
  <c r="M17" i="2"/>
  <c r="N17" i="2"/>
  <c r="H17" i="2"/>
  <c r="I17" i="2"/>
  <c r="R16" i="2"/>
  <c r="D16" i="2"/>
  <c r="S16" i="2"/>
  <c r="M16" i="2"/>
  <c r="N16" i="2"/>
  <c r="H16" i="2"/>
  <c r="I16" i="2"/>
  <c r="R15" i="2"/>
  <c r="D15" i="2"/>
  <c r="S15" i="2"/>
  <c r="M15" i="2"/>
  <c r="N15" i="2"/>
  <c r="H15" i="2"/>
  <c r="I15" i="2"/>
  <c r="R14" i="2"/>
  <c r="D14" i="2"/>
  <c r="S14" i="2"/>
  <c r="M14" i="2"/>
  <c r="N14" i="2"/>
  <c r="H14" i="2"/>
  <c r="I14" i="2"/>
  <c r="R13" i="2"/>
  <c r="D13" i="2"/>
  <c r="S13" i="2"/>
  <c r="M13" i="2"/>
  <c r="N13" i="2"/>
  <c r="H13" i="2"/>
  <c r="I13" i="2"/>
  <c r="R12" i="2"/>
  <c r="D12" i="2"/>
  <c r="S12" i="2"/>
  <c r="M12" i="2"/>
  <c r="N12" i="2"/>
  <c r="H12" i="2"/>
  <c r="I12" i="2"/>
  <c r="R11" i="2"/>
  <c r="D11" i="2"/>
  <c r="S11" i="2"/>
  <c r="M11" i="2"/>
  <c r="N11" i="2"/>
  <c r="H11" i="2"/>
  <c r="I11" i="2"/>
  <c r="R10" i="2"/>
  <c r="D10" i="2"/>
  <c r="S10" i="2"/>
  <c r="M10" i="2"/>
  <c r="N10" i="2"/>
  <c r="H10" i="2"/>
  <c r="I10" i="2"/>
  <c r="R9" i="2"/>
  <c r="D9" i="2"/>
  <c r="S9" i="2"/>
  <c r="M9" i="2"/>
  <c r="N9" i="2"/>
  <c r="H9" i="2"/>
  <c r="I9" i="2"/>
  <c r="R8" i="2"/>
  <c r="D8" i="2"/>
  <c r="S8" i="2"/>
  <c r="M8" i="2"/>
  <c r="N8" i="2"/>
  <c r="H8" i="2"/>
  <c r="I8" i="2"/>
  <c r="R7" i="2"/>
  <c r="D7" i="2"/>
  <c r="S7" i="2"/>
  <c r="M7" i="2"/>
  <c r="N7" i="2"/>
  <c r="H7" i="2"/>
  <c r="I7" i="2"/>
  <c r="R6" i="2"/>
  <c r="D6" i="2"/>
  <c r="S6" i="2"/>
  <c r="M6" i="2"/>
  <c r="N6" i="2"/>
  <c r="H6" i="2"/>
  <c r="I6" i="2"/>
  <c r="R5" i="2"/>
  <c r="D5" i="2"/>
  <c r="S5" i="2"/>
  <c r="M5" i="2"/>
  <c r="N5" i="2"/>
  <c r="H5" i="2"/>
  <c r="I5" i="2"/>
  <c r="R4" i="2"/>
  <c r="D4" i="2"/>
  <c r="S4" i="2"/>
  <c r="M4" i="2"/>
  <c r="N4" i="2"/>
  <c r="H4" i="2"/>
  <c r="I4" i="2"/>
  <c r="R3" i="2"/>
  <c r="D3" i="2"/>
  <c r="S3" i="2"/>
  <c r="M3" i="2"/>
  <c r="N3" i="2"/>
  <c r="H3" i="2"/>
  <c r="I3" i="2"/>
  <c r="R4" i="1"/>
  <c r="S4" i="1"/>
  <c r="R5" i="1"/>
  <c r="S5" i="1"/>
  <c r="R6" i="1"/>
  <c r="S6" i="1"/>
  <c r="R7" i="1"/>
  <c r="S7" i="1"/>
  <c r="R8" i="1"/>
  <c r="S8" i="1"/>
  <c r="R9" i="1"/>
  <c r="S9" i="1"/>
  <c r="R10" i="1"/>
  <c r="S10" i="1"/>
  <c r="R11" i="1"/>
  <c r="S11" i="1"/>
  <c r="R12" i="1"/>
  <c r="S12" i="1"/>
  <c r="R13" i="1"/>
  <c r="S13" i="1"/>
  <c r="R14" i="1"/>
  <c r="S14" i="1"/>
  <c r="R15" i="1"/>
  <c r="S15" i="1"/>
  <c r="R16" i="1"/>
  <c r="S16" i="1"/>
  <c r="R17" i="1"/>
  <c r="S17" i="1"/>
  <c r="S3" i="1"/>
  <c r="M4" i="1"/>
  <c r="N4" i="1"/>
  <c r="M5" i="1"/>
  <c r="N5" i="1"/>
  <c r="M6" i="1"/>
  <c r="N6" i="1"/>
  <c r="M7" i="1"/>
  <c r="N7" i="1"/>
  <c r="M8" i="1"/>
  <c r="N8" i="1"/>
  <c r="M9" i="1"/>
  <c r="N9" i="1"/>
  <c r="M10" i="1"/>
  <c r="N10" i="1"/>
  <c r="M11" i="1"/>
  <c r="N11" i="1"/>
  <c r="M12" i="1"/>
  <c r="N12" i="1"/>
  <c r="M13" i="1"/>
  <c r="N13" i="1"/>
  <c r="M14" i="1"/>
  <c r="N14" i="1"/>
  <c r="M15" i="1"/>
  <c r="N15" i="1"/>
  <c r="M16" i="1"/>
  <c r="N16" i="1"/>
  <c r="M17" i="1"/>
  <c r="N17" i="1"/>
  <c r="N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R3" i="1"/>
  <c r="M3" i="1"/>
  <c r="H3" i="1"/>
  <c r="D3" i="1"/>
</calcChain>
</file>

<file path=xl/sharedStrings.xml><?xml version="1.0" encoding="utf-8"?>
<sst xmlns="http://schemas.openxmlformats.org/spreadsheetml/2006/main" count="76" uniqueCount="29">
  <si>
    <t>Nucleic acid quantity</t>
  </si>
  <si>
    <t>Post-cheesecloth</t>
  </si>
  <si>
    <t>Flow-thru</t>
  </si>
  <si>
    <t>Concentrate</t>
  </si>
  <si>
    <t>Armored RNA spiked in</t>
  </si>
  <si>
    <t># copies</t>
  </si>
  <si>
    <t>% lost in cheesecloth</t>
  </si>
  <si>
    <t>% lost via ultrafiltration</t>
  </si>
  <si>
    <t>Recovery efficiency</t>
  </si>
  <si>
    <r>
      <t>Total V (</t>
    </r>
    <r>
      <rPr>
        <sz val="11"/>
        <color theme="1"/>
        <rFont val="Calibri"/>
        <family val="2"/>
      </rPr>
      <t>µL)</t>
    </r>
  </si>
  <si>
    <t>Total V (µL)</t>
  </si>
  <si>
    <t>V used in RT-qPCR (µL)</t>
  </si>
  <si>
    <t>Sample</t>
  </si>
  <si>
    <t>RS r1</t>
  </si>
  <si>
    <t>RS r2</t>
  </si>
  <si>
    <t>RS r3</t>
  </si>
  <si>
    <t>AS r1</t>
  </si>
  <si>
    <t>AS r2</t>
  </si>
  <si>
    <t>AS r3</t>
  </si>
  <si>
    <t>EF r1</t>
  </si>
  <si>
    <t>EF r2</t>
  </si>
  <si>
    <t>EF r3</t>
  </si>
  <si>
    <t>SC r1</t>
  </si>
  <si>
    <t>SC r2</t>
  </si>
  <si>
    <t>SC r3</t>
  </si>
  <si>
    <t>MilliQ r1</t>
  </si>
  <si>
    <t>MilliQ r2</t>
  </si>
  <si>
    <t>MilliQ r3</t>
  </si>
  <si>
    <t>Copies/µL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</si>
</sst>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zoomScale="88" workbookViewId="0">
      <pane xSplit="1" topLeftCell="I1" activePane="topRight" state="frozen"/>
      <selection pane="topRight" activeCell="G7" sqref="G7"/>
    </sheetView>
  </sheetViews>
  <sheetFormatPr defaultRowHeight="14.4" x14ac:dyDescent="0.3"/>
  <cols>
    <col min="2" max="2" width="10.33203125" bestFit="1" customWidth="1"/>
    <col min="3" max="3" width="15" customWidth="1"/>
    <col min="4" max="4" width="9.21875" bestFit="1" customWidth="1"/>
    <col min="5" max="5" width="10.33203125" bestFit="1" customWidth="1"/>
    <col min="6" max="6" width="11.44140625" customWidth="1"/>
    <col min="7" max="7" width="18.109375" bestFit="1" customWidth="1"/>
    <col min="8" max="8" width="18.109375" customWidth="1"/>
    <col min="9" max="9" width="11.21875" customWidth="1"/>
    <col min="10" max="10" width="10.33203125" bestFit="1" customWidth="1"/>
    <col min="11" max="11" width="11.33203125" customWidth="1"/>
    <col min="12" max="12" width="18.109375" bestFit="1" customWidth="1"/>
    <col min="13" max="13" width="9.21875" bestFit="1" customWidth="1"/>
    <col min="14" max="14" width="8.88671875" style="2" bestFit="1" customWidth="1"/>
    <col min="15" max="15" width="10.33203125" bestFit="1" customWidth="1"/>
    <col min="16" max="16" width="11.44140625" bestFit="1" customWidth="1"/>
    <col min="17" max="17" width="18.109375" bestFit="1" customWidth="1"/>
    <col min="18" max="18" width="9.21875" bestFit="1" customWidth="1"/>
    <col min="19" max="19" width="11.88671875" bestFit="1" customWidth="1"/>
  </cols>
  <sheetData>
    <row r="1" spans="1:19" s="2" customFormat="1" x14ac:dyDescent="0.3">
      <c r="A1" s="6" t="s">
        <v>12</v>
      </c>
      <c r="B1" s="5" t="s">
        <v>4</v>
      </c>
      <c r="C1" s="5"/>
      <c r="D1" s="5"/>
      <c r="E1" s="5" t="s">
        <v>1</v>
      </c>
      <c r="F1" s="5"/>
      <c r="G1" s="5"/>
      <c r="H1" s="5"/>
      <c r="I1" s="5"/>
      <c r="J1" s="5" t="s">
        <v>3</v>
      </c>
      <c r="K1" s="5"/>
      <c r="L1" s="5"/>
      <c r="M1" s="5"/>
      <c r="N1" s="5"/>
      <c r="O1" s="5" t="s">
        <v>2</v>
      </c>
      <c r="P1" s="5"/>
      <c r="Q1" s="5"/>
      <c r="R1" s="5"/>
      <c r="S1" s="5"/>
    </row>
    <row r="2" spans="1:19" s="3" customFormat="1" ht="32.4" customHeight="1" x14ac:dyDescent="0.3">
      <c r="A2" s="6"/>
      <c r="B2" s="3" t="s">
        <v>9</v>
      </c>
      <c r="C2" s="3" t="s">
        <v>5</v>
      </c>
      <c r="D2" s="3" t="s">
        <v>28</v>
      </c>
      <c r="E2" s="1" t="s">
        <v>10</v>
      </c>
      <c r="F2" s="1" t="s">
        <v>11</v>
      </c>
      <c r="G2" s="1" t="s">
        <v>0</v>
      </c>
      <c r="H2" s="3" t="s">
        <v>28</v>
      </c>
      <c r="I2" s="3" t="s">
        <v>6</v>
      </c>
      <c r="J2" s="1" t="s">
        <v>10</v>
      </c>
      <c r="K2" s="1" t="s">
        <v>11</v>
      </c>
      <c r="L2" s="1" t="s">
        <v>0</v>
      </c>
      <c r="M2" s="3" t="s">
        <v>28</v>
      </c>
      <c r="N2" s="7" t="s">
        <v>8</v>
      </c>
      <c r="O2" s="1" t="s">
        <v>10</v>
      </c>
      <c r="P2" s="1" t="s">
        <v>11</v>
      </c>
      <c r="Q2" s="1" t="s">
        <v>0</v>
      </c>
      <c r="R2" s="3" t="s">
        <v>28</v>
      </c>
      <c r="S2" s="3" t="s">
        <v>7</v>
      </c>
    </row>
    <row r="3" spans="1:19" x14ac:dyDescent="0.3">
      <c r="A3" t="s">
        <v>13</v>
      </c>
      <c r="B3">
        <v>8</v>
      </c>
      <c r="C3">
        <v>16000</v>
      </c>
      <c r="D3">
        <f>C3/B3</f>
        <v>2000</v>
      </c>
      <c r="E3">
        <v>500</v>
      </c>
      <c r="F3">
        <v>2</v>
      </c>
      <c r="G3" s="4">
        <v>1763.1497802734375</v>
      </c>
      <c r="H3" s="4">
        <f>G3/F3</f>
        <v>881.57489013671875</v>
      </c>
      <c r="I3">
        <f>(1-H3/D3)*100</f>
        <v>55.921255493164068</v>
      </c>
      <c r="J3">
        <v>30</v>
      </c>
      <c r="K3">
        <v>2</v>
      </c>
      <c r="L3" s="4">
        <v>2043.42919921875</v>
      </c>
      <c r="M3" s="4">
        <f>L3/K3</f>
        <v>1021.714599609375</v>
      </c>
      <c r="N3" s="2">
        <f>100*(M3/D3)</f>
        <v>51.085729980468756</v>
      </c>
      <c r="O3">
        <v>500</v>
      </c>
      <c r="P3">
        <v>2</v>
      </c>
      <c r="Q3" s="4">
        <v>1956.9046630859375</v>
      </c>
      <c r="R3" s="4">
        <f>Q3/2</f>
        <v>978.45233154296875</v>
      </c>
      <c r="S3">
        <f>100*(R3/D3)</f>
        <v>48.922616577148439</v>
      </c>
    </row>
    <row r="4" spans="1:19" x14ac:dyDescent="0.3">
      <c r="A4" t="s">
        <v>14</v>
      </c>
      <c r="B4">
        <v>8</v>
      </c>
      <c r="C4">
        <v>16000</v>
      </c>
      <c r="D4">
        <f t="shared" ref="D4:D17" si="0">C4/B4</f>
        <v>2000</v>
      </c>
      <c r="E4">
        <v>500</v>
      </c>
      <c r="F4">
        <v>2</v>
      </c>
      <c r="G4" s="4">
        <v>1928.04296875</v>
      </c>
      <c r="H4" s="4">
        <f t="shared" ref="H4:H17" si="1">G4/F4</f>
        <v>964.021484375</v>
      </c>
      <c r="I4">
        <f t="shared" ref="I4:I17" si="2">(1-H4/D4)*100</f>
        <v>51.798925781250006</v>
      </c>
      <c r="J4">
        <v>30</v>
      </c>
      <c r="K4">
        <v>2</v>
      </c>
      <c r="L4" s="4">
        <v>1623.8760986328125</v>
      </c>
      <c r="M4" s="4">
        <f t="shared" ref="M4:M17" si="3">L4/K4</f>
        <v>811.93804931640625</v>
      </c>
      <c r="N4" s="2">
        <f t="shared" ref="N4:N17" si="4">100*(M4/D4)</f>
        <v>40.596902465820314</v>
      </c>
      <c r="O4">
        <v>500</v>
      </c>
      <c r="P4">
        <v>2</v>
      </c>
      <c r="Q4" s="4">
        <v>1201.944091796875</v>
      </c>
      <c r="R4" s="4">
        <f t="shared" ref="R4:R17" si="5">Q4/2</f>
        <v>600.9720458984375</v>
      </c>
      <c r="S4">
        <f t="shared" ref="S4:S17" si="6">100*(R4/D4)</f>
        <v>30.048602294921871</v>
      </c>
    </row>
    <row r="5" spans="1:19" x14ac:dyDescent="0.3">
      <c r="A5" t="s">
        <v>15</v>
      </c>
      <c r="B5">
        <v>8</v>
      </c>
      <c r="C5">
        <v>16000</v>
      </c>
      <c r="D5">
        <f t="shared" si="0"/>
        <v>2000</v>
      </c>
      <c r="E5">
        <v>500</v>
      </c>
      <c r="F5">
        <v>2</v>
      </c>
      <c r="G5" s="4">
        <v>2429.1962890625</v>
      </c>
      <c r="H5" s="4">
        <f t="shared" si="1"/>
        <v>1214.59814453125</v>
      </c>
      <c r="I5">
        <f t="shared" si="2"/>
        <v>39.270092773437504</v>
      </c>
      <c r="J5">
        <v>30</v>
      </c>
      <c r="K5">
        <v>2</v>
      </c>
      <c r="L5" s="4">
        <v>1800.1552734375</v>
      </c>
      <c r="M5" s="4">
        <f t="shared" si="3"/>
        <v>900.07763671875</v>
      </c>
      <c r="N5" s="2">
        <f t="shared" si="4"/>
        <v>45.003881835937499</v>
      </c>
      <c r="O5">
        <v>500</v>
      </c>
      <c r="P5">
        <v>2</v>
      </c>
      <c r="Q5" s="4">
        <v>2847.392578125</v>
      </c>
      <c r="R5" s="4">
        <f t="shared" si="5"/>
        <v>1423.6962890625</v>
      </c>
      <c r="S5">
        <f t="shared" si="6"/>
        <v>71.184814453125</v>
      </c>
    </row>
    <row r="6" spans="1:19" x14ac:dyDescent="0.3">
      <c r="A6" t="s">
        <v>16</v>
      </c>
      <c r="B6">
        <v>8</v>
      </c>
      <c r="C6">
        <v>16000</v>
      </c>
      <c r="D6">
        <f t="shared" si="0"/>
        <v>2000</v>
      </c>
      <c r="E6">
        <v>500</v>
      </c>
      <c r="F6">
        <v>2</v>
      </c>
      <c r="G6" s="4">
        <v>2520.0146484375</v>
      </c>
      <c r="H6" s="4">
        <f t="shared" si="1"/>
        <v>1260.00732421875</v>
      </c>
      <c r="I6">
        <f t="shared" si="2"/>
        <v>36.9996337890625</v>
      </c>
      <c r="J6">
        <v>30</v>
      </c>
      <c r="K6">
        <v>2</v>
      </c>
      <c r="L6" s="4">
        <v>2260.858642578125</v>
      </c>
      <c r="M6" s="4">
        <f t="shared" si="3"/>
        <v>1130.4293212890625</v>
      </c>
      <c r="N6" s="2">
        <f t="shared" si="4"/>
        <v>56.521466064453129</v>
      </c>
      <c r="O6">
        <v>500</v>
      </c>
      <c r="P6">
        <v>2</v>
      </c>
      <c r="Q6" s="4">
        <v>1925.4444580078125</v>
      </c>
      <c r="R6" s="4">
        <f t="shared" si="5"/>
        <v>962.72222900390625</v>
      </c>
      <c r="S6">
        <f t="shared" si="6"/>
        <v>48.136111450195315</v>
      </c>
    </row>
    <row r="7" spans="1:19" x14ac:dyDescent="0.3">
      <c r="A7" t="s">
        <v>17</v>
      </c>
      <c r="B7">
        <v>8</v>
      </c>
      <c r="C7">
        <v>16000</v>
      </c>
      <c r="D7">
        <f t="shared" si="0"/>
        <v>2000</v>
      </c>
      <c r="E7">
        <v>500</v>
      </c>
      <c r="F7">
        <v>2</v>
      </c>
      <c r="G7" s="4">
        <v>556.7132568359375</v>
      </c>
      <c r="H7" s="4">
        <f t="shared" si="1"/>
        <v>278.35662841796875</v>
      </c>
      <c r="I7">
        <f t="shared" si="2"/>
        <v>86.082168579101563</v>
      </c>
      <c r="J7">
        <v>30</v>
      </c>
      <c r="K7">
        <v>2</v>
      </c>
      <c r="L7" s="4">
        <v>1858.3079833984375</v>
      </c>
      <c r="M7" s="4">
        <f t="shared" si="3"/>
        <v>929.15399169921875</v>
      </c>
      <c r="N7" s="2">
        <f t="shared" si="4"/>
        <v>46.457699584960935</v>
      </c>
      <c r="O7">
        <v>500</v>
      </c>
      <c r="P7">
        <v>2</v>
      </c>
      <c r="Q7" s="4">
        <v>1779.06591796875</v>
      </c>
      <c r="R7" s="4">
        <f t="shared" si="5"/>
        <v>889.532958984375</v>
      </c>
      <c r="S7">
        <f t="shared" si="6"/>
        <v>44.476647949218751</v>
      </c>
    </row>
    <row r="8" spans="1:19" x14ac:dyDescent="0.3">
      <c r="A8" t="s">
        <v>18</v>
      </c>
      <c r="B8">
        <v>8</v>
      </c>
      <c r="C8">
        <v>16000</v>
      </c>
      <c r="D8">
        <f t="shared" si="0"/>
        <v>2000</v>
      </c>
      <c r="E8">
        <v>500</v>
      </c>
      <c r="F8">
        <v>2</v>
      </c>
      <c r="G8" s="4">
        <v>1840.122314453125</v>
      </c>
      <c r="H8" s="4">
        <f t="shared" si="1"/>
        <v>920.0611572265625</v>
      </c>
      <c r="I8">
        <f t="shared" si="2"/>
        <v>53.996942138671876</v>
      </c>
      <c r="J8">
        <v>30</v>
      </c>
      <c r="K8">
        <v>2</v>
      </c>
      <c r="L8" s="4">
        <v>1048.0172119140625</v>
      </c>
      <c r="M8" s="4">
        <f t="shared" si="3"/>
        <v>524.00860595703125</v>
      </c>
      <c r="N8" s="2">
        <f t="shared" si="4"/>
        <v>26.200430297851561</v>
      </c>
      <c r="O8">
        <v>500</v>
      </c>
      <c r="P8">
        <v>2</v>
      </c>
      <c r="Q8" s="4">
        <v>2183.569091796875</v>
      </c>
      <c r="R8" s="4">
        <f t="shared" si="5"/>
        <v>1091.7845458984375</v>
      </c>
      <c r="S8">
        <f t="shared" si="6"/>
        <v>54.589227294921869</v>
      </c>
    </row>
    <row r="9" spans="1:19" x14ac:dyDescent="0.3">
      <c r="A9" t="s">
        <v>19</v>
      </c>
      <c r="B9">
        <v>8</v>
      </c>
      <c r="C9">
        <v>16000</v>
      </c>
      <c r="D9">
        <f t="shared" si="0"/>
        <v>2000</v>
      </c>
      <c r="E9">
        <v>500</v>
      </c>
      <c r="F9">
        <v>2</v>
      </c>
      <c r="G9" s="4">
        <v>1084.662353515625</v>
      </c>
      <c r="H9" s="4">
        <f t="shared" si="1"/>
        <v>542.3311767578125</v>
      </c>
      <c r="I9">
        <f t="shared" si="2"/>
        <v>72.883441162109378</v>
      </c>
      <c r="J9">
        <v>30</v>
      </c>
      <c r="K9">
        <v>2</v>
      </c>
      <c r="L9" s="4">
        <v>707.004150390625</v>
      </c>
      <c r="M9" s="4">
        <f t="shared" si="3"/>
        <v>353.5020751953125</v>
      </c>
      <c r="N9" s="2">
        <f t="shared" si="4"/>
        <v>17.675103759765626</v>
      </c>
      <c r="O9">
        <v>500</v>
      </c>
      <c r="P9">
        <v>2</v>
      </c>
      <c r="Q9" s="4">
        <v>2351.798583984375</v>
      </c>
      <c r="R9" s="4">
        <f t="shared" si="5"/>
        <v>1175.8992919921875</v>
      </c>
      <c r="S9">
        <f t="shared" si="6"/>
        <v>58.794964599609379</v>
      </c>
    </row>
    <row r="10" spans="1:19" x14ac:dyDescent="0.3">
      <c r="A10" t="s">
        <v>20</v>
      </c>
      <c r="B10">
        <v>8</v>
      </c>
      <c r="C10">
        <v>16000</v>
      </c>
      <c r="D10">
        <f t="shared" si="0"/>
        <v>2000</v>
      </c>
      <c r="E10">
        <v>500</v>
      </c>
      <c r="F10">
        <v>2</v>
      </c>
      <c r="G10" s="4">
        <v>1200.465576171875</v>
      </c>
      <c r="H10" s="4">
        <f t="shared" si="1"/>
        <v>600.2327880859375</v>
      </c>
      <c r="I10">
        <f t="shared" si="2"/>
        <v>69.988360595703128</v>
      </c>
      <c r="J10">
        <v>30</v>
      </c>
      <c r="K10">
        <v>2</v>
      </c>
      <c r="L10" s="4">
        <v>800.2930908203125</v>
      </c>
      <c r="M10" s="4">
        <f t="shared" si="3"/>
        <v>400.14654541015625</v>
      </c>
      <c r="N10" s="2">
        <f t="shared" si="4"/>
        <v>20.007327270507812</v>
      </c>
      <c r="O10">
        <v>500</v>
      </c>
      <c r="P10">
        <v>2</v>
      </c>
      <c r="Q10" s="4">
        <v>1496.1419677734375</v>
      </c>
      <c r="R10" s="4">
        <f t="shared" si="5"/>
        <v>748.07098388671875</v>
      </c>
      <c r="S10">
        <f t="shared" si="6"/>
        <v>37.403549194335938</v>
      </c>
    </row>
    <row r="11" spans="1:19" x14ac:dyDescent="0.3">
      <c r="A11" t="s">
        <v>21</v>
      </c>
      <c r="B11">
        <v>8</v>
      </c>
      <c r="C11">
        <v>16000</v>
      </c>
      <c r="D11">
        <f t="shared" si="0"/>
        <v>2000</v>
      </c>
      <c r="E11">
        <v>500</v>
      </c>
      <c r="F11">
        <v>2</v>
      </c>
      <c r="G11" s="4">
        <v>1411.09130859375</v>
      </c>
      <c r="H11" s="4">
        <f t="shared" si="1"/>
        <v>705.545654296875</v>
      </c>
      <c r="I11">
        <f t="shared" si="2"/>
        <v>64.72271728515625</v>
      </c>
      <c r="J11">
        <v>30</v>
      </c>
      <c r="K11">
        <v>2</v>
      </c>
      <c r="L11" s="4">
        <v>1007.6949462890625</v>
      </c>
      <c r="M11" s="4">
        <f t="shared" si="3"/>
        <v>503.84747314453125</v>
      </c>
      <c r="N11" s="2">
        <f t="shared" si="4"/>
        <v>25.192373657226565</v>
      </c>
      <c r="O11">
        <v>500</v>
      </c>
      <c r="P11">
        <v>2</v>
      </c>
      <c r="Q11" s="4">
        <v>3060.45654296875</v>
      </c>
      <c r="R11" s="4">
        <f t="shared" si="5"/>
        <v>1530.228271484375</v>
      </c>
      <c r="S11">
        <f t="shared" si="6"/>
        <v>76.51141357421875</v>
      </c>
    </row>
    <row r="12" spans="1:19" x14ac:dyDescent="0.3">
      <c r="A12" t="s">
        <v>22</v>
      </c>
      <c r="B12">
        <v>8</v>
      </c>
      <c r="C12">
        <v>16000</v>
      </c>
      <c r="D12">
        <f t="shared" si="0"/>
        <v>2000</v>
      </c>
      <c r="E12">
        <v>500</v>
      </c>
      <c r="F12">
        <v>2</v>
      </c>
      <c r="G12" s="4">
        <v>2024.8575439453125</v>
      </c>
      <c r="H12" s="4">
        <f t="shared" si="1"/>
        <v>1012.4287719726563</v>
      </c>
      <c r="I12">
        <f t="shared" si="2"/>
        <v>49.378561401367179</v>
      </c>
      <c r="J12">
        <v>30</v>
      </c>
      <c r="K12">
        <v>2</v>
      </c>
      <c r="L12" s="4">
        <v>2428.1357421875</v>
      </c>
      <c r="M12" s="4">
        <f t="shared" si="3"/>
        <v>1214.06787109375</v>
      </c>
      <c r="N12" s="2">
        <f t="shared" si="4"/>
        <v>60.703393554687501</v>
      </c>
      <c r="O12">
        <v>500</v>
      </c>
      <c r="P12">
        <v>2</v>
      </c>
      <c r="Q12" s="4">
        <v>1790.15234375</v>
      </c>
      <c r="R12" s="4">
        <f t="shared" si="5"/>
        <v>895.076171875</v>
      </c>
      <c r="S12">
        <f t="shared" si="6"/>
        <v>44.753808593750001</v>
      </c>
    </row>
    <row r="13" spans="1:19" x14ac:dyDescent="0.3">
      <c r="A13" t="s">
        <v>23</v>
      </c>
      <c r="B13">
        <v>8</v>
      </c>
      <c r="C13">
        <v>16000</v>
      </c>
      <c r="D13">
        <f t="shared" si="0"/>
        <v>2000</v>
      </c>
      <c r="E13">
        <v>500</v>
      </c>
      <c r="F13">
        <v>2</v>
      </c>
      <c r="G13" s="4">
        <v>1717.937744140625</v>
      </c>
      <c r="H13" s="4">
        <f t="shared" si="1"/>
        <v>858.9688720703125</v>
      </c>
      <c r="I13">
        <f t="shared" si="2"/>
        <v>57.051556396484379</v>
      </c>
      <c r="J13">
        <v>30</v>
      </c>
      <c r="K13">
        <v>2</v>
      </c>
      <c r="L13" s="4">
        <v>1170.721923828125</v>
      </c>
      <c r="M13" s="4">
        <f t="shared" si="3"/>
        <v>585.3609619140625</v>
      </c>
      <c r="N13" s="2">
        <f t="shared" si="4"/>
        <v>29.268048095703126</v>
      </c>
      <c r="O13">
        <v>500</v>
      </c>
      <c r="P13">
        <v>2</v>
      </c>
      <c r="Q13" s="4">
        <v>4257.625</v>
      </c>
      <c r="R13" s="4">
        <f t="shared" si="5"/>
        <v>2128.8125</v>
      </c>
      <c r="S13">
        <f t="shared" si="6"/>
        <v>106.440625</v>
      </c>
    </row>
    <row r="14" spans="1:19" x14ac:dyDescent="0.3">
      <c r="A14" t="s">
        <v>24</v>
      </c>
      <c r="B14">
        <v>8</v>
      </c>
      <c r="C14">
        <v>16000</v>
      </c>
      <c r="D14">
        <f t="shared" si="0"/>
        <v>2000</v>
      </c>
      <c r="E14">
        <v>500</v>
      </c>
      <c r="F14">
        <v>2</v>
      </c>
      <c r="G14" s="4">
        <v>2797.0380859375</v>
      </c>
      <c r="H14" s="4">
        <f t="shared" si="1"/>
        <v>1398.51904296875</v>
      </c>
      <c r="I14">
        <f t="shared" si="2"/>
        <v>30.074047851562501</v>
      </c>
      <c r="J14">
        <v>30</v>
      </c>
      <c r="K14">
        <v>2</v>
      </c>
      <c r="L14" s="4">
        <v>3420.994140625</v>
      </c>
      <c r="M14" s="4">
        <f t="shared" si="3"/>
        <v>1710.4970703125</v>
      </c>
      <c r="N14" s="2">
        <f t="shared" si="4"/>
        <v>85.524853515624997</v>
      </c>
      <c r="O14">
        <v>500</v>
      </c>
      <c r="P14">
        <v>2</v>
      </c>
      <c r="Q14" s="4">
        <v>2328.150634765625</v>
      </c>
      <c r="R14" s="4">
        <f t="shared" si="5"/>
        <v>1164.0753173828125</v>
      </c>
      <c r="S14">
        <f t="shared" si="6"/>
        <v>58.203765869140625</v>
      </c>
    </row>
    <row r="15" spans="1:19" x14ac:dyDescent="0.3">
      <c r="A15" t="s">
        <v>25</v>
      </c>
      <c r="B15">
        <v>8</v>
      </c>
      <c r="C15">
        <v>16000</v>
      </c>
      <c r="D15">
        <f t="shared" si="0"/>
        <v>2000</v>
      </c>
      <c r="E15">
        <v>500</v>
      </c>
      <c r="F15">
        <v>2</v>
      </c>
      <c r="G15" s="4">
        <v>1720.145751953125</v>
      </c>
      <c r="H15" s="4">
        <f t="shared" si="1"/>
        <v>860.0728759765625</v>
      </c>
      <c r="I15">
        <f t="shared" si="2"/>
        <v>56.996356201171871</v>
      </c>
      <c r="J15">
        <v>30</v>
      </c>
      <c r="K15">
        <v>2</v>
      </c>
      <c r="L15" s="4">
        <v>1226.8951416015625</v>
      </c>
      <c r="M15" s="4">
        <f t="shared" si="3"/>
        <v>613.44757080078125</v>
      </c>
      <c r="N15" s="2">
        <f t="shared" si="4"/>
        <v>30.672378540039063</v>
      </c>
      <c r="O15">
        <v>500</v>
      </c>
      <c r="P15">
        <v>2</v>
      </c>
      <c r="Q15" s="4">
        <v>2067.196533203125</v>
      </c>
      <c r="R15" s="4">
        <f t="shared" si="5"/>
        <v>1033.5982666015625</v>
      </c>
      <c r="S15">
        <f t="shared" si="6"/>
        <v>51.679913330078122</v>
      </c>
    </row>
    <row r="16" spans="1:19" x14ac:dyDescent="0.3">
      <c r="A16" t="s">
        <v>26</v>
      </c>
      <c r="B16">
        <v>8</v>
      </c>
      <c r="C16">
        <v>16000</v>
      </c>
      <c r="D16">
        <f t="shared" si="0"/>
        <v>2000</v>
      </c>
      <c r="E16">
        <v>500</v>
      </c>
      <c r="F16">
        <v>2</v>
      </c>
      <c r="G16" s="4">
        <v>2229.140625</v>
      </c>
      <c r="H16" s="4">
        <f t="shared" si="1"/>
        <v>1114.5703125</v>
      </c>
      <c r="I16">
        <f t="shared" si="2"/>
        <v>44.271484375</v>
      </c>
      <c r="J16">
        <v>30</v>
      </c>
      <c r="K16">
        <v>2</v>
      </c>
      <c r="L16" s="4">
        <v>2601.756103515625</v>
      </c>
      <c r="M16" s="4">
        <f t="shared" si="3"/>
        <v>1300.8780517578125</v>
      </c>
      <c r="N16" s="2">
        <f t="shared" si="4"/>
        <v>65.043902587890628</v>
      </c>
      <c r="O16">
        <v>500</v>
      </c>
      <c r="P16">
        <v>2</v>
      </c>
      <c r="Q16" s="4">
        <v>2391.1259765625</v>
      </c>
      <c r="R16" s="4">
        <f t="shared" si="5"/>
        <v>1195.56298828125</v>
      </c>
      <c r="S16">
        <f t="shared" si="6"/>
        <v>59.778149414062497</v>
      </c>
    </row>
    <row r="17" spans="1:19" x14ac:dyDescent="0.3">
      <c r="A17" t="s">
        <v>27</v>
      </c>
      <c r="B17">
        <v>8</v>
      </c>
      <c r="C17">
        <v>16000</v>
      </c>
      <c r="D17">
        <f t="shared" si="0"/>
        <v>2000</v>
      </c>
      <c r="E17">
        <v>500</v>
      </c>
      <c r="F17">
        <v>2</v>
      </c>
      <c r="G17" s="4">
        <v>1499.2904052734375</v>
      </c>
      <c r="H17" s="4">
        <f t="shared" si="1"/>
        <v>749.64520263671875</v>
      </c>
      <c r="I17">
        <f t="shared" si="2"/>
        <v>62.517739868164071</v>
      </c>
      <c r="J17">
        <v>30</v>
      </c>
      <c r="K17">
        <v>2</v>
      </c>
      <c r="L17" s="4">
        <v>1040.03857421875</v>
      </c>
      <c r="M17" s="4">
        <f t="shared" si="3"/>
        <v>520.019287109375</v>
      </c>
      <c r="N17" s="2">
        <f t="shared" si="4"/>
        <v>26.000964355468746</v>
      </c>
      <c r="O17">
        <v>500</v>
      </c>
      <c r="P17">
        <v>2</v>
      </c>
      <c r="Q17" s="4">
        <v>3970.163818359375</v>
      </c>
      <c r="R17" s="4">
        <f t="shared" si="5"/>
        <v>1985.0819091796875</v>
      </c>
      <c r="S17">
        <f t="shared" si="6"/>
        <v>99.254095458984366</v>
      </c>
    </row>
  </sheetData>
  <mergeCells count="5">
    <mergeCell ref="J1:N1"/>
    <mergeCell ref="A1:A2"/>
    <mergeCell ref="B1:D1"/>
    <mergeCell ref="E1:I1"/>
    <mergeCell ref="O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5D2B9-1B3F-40EC-8680-08DCF77EDA36}">
  <dimension ref="A1:S17"/>
  <sheetViews>
    <sheetView tabSelected="1" zoomScale="88" workbookViewId="0">
      <pane xSplit="1" topLeftCell="I1" activePane="topRight" state="frozen"/>
      <selection pane="topRight" activeCell="L11" sqref="L11"/>
    </sheetView>
  </sheetViews>
  <sheetFormatPr defaultRowHeight="14.4" x14ac:dyDescent="0.3"/>
  <cols>
    <col min="2" max="2" width="10.33203125" bestFit="1" customWidth="1"/>
    <col min="3" max="3" width="15" customWidth="1"/>
    <col min="4" max="4" width="9.21875" bestFit="1" customWidth="1"/>
    <col min="5" max="5" width="10.33203125" bestFit="1" customWidth="1"/>
    <col min="6" max="6" width="11.44140625" customWidth="1"/>
    <col min="7" max="7" width="18.109375" bestFit="1" customWidth="1"/>
    <col min="8" max="8" width="18.109375" customWidth="1"/>
    <col min="9" max="9" width="11.21875" customWidth="1"/>
    <col min="10" max="10" width="10.33203125" bestFit="1" customWidth="1"/>
    <col min="11" max="11" width="11.33203125" customWidth="1"/>
    <col min="12" max="12" width="18.109375" bestFit="1" customWidth="1"/>
    <col min="13" max="13" width="10" bestFit="1" customWidth="1"/>
    <col min="14" max="14" width="8.88671875" style="2" bestFit="1" customWidth="1"/>
    <col min="15" max="15" width="10.33203125" bestFit="1" customWidth="1"/>
    <col min="16" max="16" width="11.44140625" bestFit="1" customWidth="1"/>
    <col min="17" max="17" width="18.109375" bestFit="1" customWidth="1"/>
    <col min="18" max="18" width="9.21875" bestFit="1" customWidth="1"/>
    <col min="19" max="19" width="11.88671875" bestFit="1" customWidth="1"/>
  </cols>
  <sheetData>
    <row r="1" spans="1:19" s="2" customFormat="1" x14ac:dyDescent="0.3">
      <c r="A1" s="6" t="s">
        <v>12</v>
      </c>
      <c r="B1" s="5" t="s">
        <v>4</v>
      </c>
      <c r="C1" s="5"/>
      <c r="D1" s="5"/>
      <c r="E1" s="5" t="s">
        <v>1</v>
      </c>
      <c r="F1" s="5"/>
      <c r="G1" s="5"/>
      <c r="H1" s="5"/>
      <c r="I1" s="5"/>
      <c r="J1" s="5" t="s">
        <v>3</v>
      </c>
      <c r="K1" s="5"/>
      <c r="L1" s="5"/>
      <c r="M1" s="5"/>
      <c r="N1" s="5"/>
      <c r="O1" s="5" t="s">
        <v>2</v>
      </c>
      <c r="P1" s="5"/>
      <c r="Q1" s="5"/>
      <c r="R1" s="5"/>
      <c r="S1" s="5"/>
    </row>
    <row r="2" spans="1:19" s="3" customFormat="1" ht="32.4" customHeight="1" x14ac:dyDescent="0.3">
      <c r="A2" s="6"/>
      <c r="B2" s="3" t="s">
        <v>9</v>
      </c>
      <c r="C2" s="3" t="s">
        <v>5</v>
      </c>
      <c r="D2" s="3" t="s">
        <v>28</v>
      </c>
      <c r="E2" s="1" t="s">
        <v>10</v>
      </c>
      <c r="F2" s="1" t="s">
        <v>11</v>
      </c>
      <c r="G2" s="1" t="s">
        <v>0</v>
      </c>
      <c r="H2" s="3" t="s">
        <v>28</v>
      </c>
      <c r="I2" s="3" t="s">
        <v>6</v>
      </c>
      <c r="J2" s="1" t="s">
        <v>10</v>
      </c>
      <c r="K2" s="1" t="s">
        <v>11</v>
      </c>
      <c r="L2" s="1" t="s">
        <v>0</v>
      </c>
      <c r="M2" s="3" t="s">
        <v>28</v>
      </c>
      <c r="N2" s="7" t="s">
        <v>8</v>
      </c>
      <c r="O2" s="1" t="s">
        <v>10</v>
      </c>
      <c r="P2" s="1" t="s">
        <v>11</v>
      </c>
      <c r="Q2" s="1" t="s">
        <v>0</v>
      </c>
      <c r="R2" s="3" t="s">
        <v>28</v>
      </c>
      <c r="S2" s="3" t="s">
        <v>7</v>
      </c>
    </row>
    <row r="3" spans="1:19" x14ac:dyDescent="0.3">
      <c r="A3" t="s">
        <v>13</v>
      </c>
      <c r="B3">
        <v>8</v>
      </c>
      <c r="C3">
        <v>16000</v>
      </c>
      <c r="D3">
        <f>C3/B3</f>
        <v>2000</v>
      </c>
      <c r="E3">
        <v>500</v>
      </c>
      <c r="F3">
        <v>1</v>
      </c>
      <c r="G3" s="4">
        <v>2631.60107421875</v>
      </c>
      <c r="H3" s="4">
        <f>G3/F3</f>
        <v>2631.60107421875</v>
      </c>
      <c r="I3">
        <f>(1-H3/D3)*100</f>
        <v>-31.580053710937506</v>
      </c>
      <c r="J3">
        <v>30</v>
      </c>
      <c r="K3">
        <v>1</v>
      </c>
      <c r="L3" s="4">
        <v>8578.6123046875</v>
      </c>
      <c r="M3" s="4">
        <f>L3/K3</f>
        <v>8578.6123046875</v>
      </c>
      <c r="N3" s="2">
        <f>100*(M3/D3)</f>
        <v>428.93061523437501</v>
      </c>
      <c r="O3">
        <v>500</v>
      </c>
      <c r="P3">
        <v>1</v>
      </c>
      <c r="Q3" s="4">
        <v>1196.873046875</v>
      </c>
      <c r="R3" s="4">
        <f>Q3/2</f>
        <v>598.4365234375</v>
      </c>
      <c r="S3">
        <f>100*(R3/D3)</f>
        <v>29.921826171874997</v>
      </c>
    </row>
    <row r="4" spans="1:19" x14ac:dyDescent="0.3">
      <c r="A4" t="s">
        <v>14</v>
      </c>
      <c r="B4">
        <v>8</v>
      </c>
      <c r="C4">
        <v>16000</v>
      </c>
      <c r="D4">
        <f t="shared" ref="D4:D17" si="0">C4/B4</f>
        <v>2000</v>
      </c>
      <c r="E4">
        <v>500</v>
      </c>
      <c r="F4">
        <v>1</v>
      </c>
      <c r="G4" s="4">
        <v>1783.470947265625</v>
      </c>
      <c r="H4" s="4">
        <f t="shared" ref="H4:H17" si="1">G4/F4</f>
        <v>1783.470947265625</v>
      </c>
      <c r="I4">
        <f t="shared" ref="I4:I17" si="2">(1-H4/D4)*100</f>
        <v>10.826452636718752</v>
      </c>
      <c r="J4">
        <v>30</v>
      </c>
      <c r="K4">
        <v>1</v>
      </c>
      <c r="L4" s="4">
        <v>7306.75439453125</v>
      </c>
      <c r="M4" s="4">
        <f t="shared" ref="M4:M17" si="3">L4/K4</f>
        <v>7306.75439453125</v>
      </c>
      <c r="N4" s="2">
        <f t="shared" ref="N4:N17" si="4">100*(M4/D4)</f>
        <v>365.33771972656251</v>
      </c>
      <c r="O4">
        <v>500</v>
      </c>
      <c r="P4">
        <v>1</v>
      </c>
      <c r="Q4" s="4">
        <v>1106.2498779296875</v>
      </c>
      <c r="R4" s="4">
        <f t="shared" ref="R4:R17" si="5">Q4/2</f>
        <v>553.12493896484375</v>
      </c>
      <c r="S4">
        <f t="shared" ref="S4:S17" si="6">100*(R4/D4)</f>
        <v>27.656246948242185</v>
      </c>
    </row>
    <row r="5" spans="1:19" x14ac:dyDescent="0.3">
      <c r="A5" t="s">
        <v>15</v>
      </c>
      <c r="B5">
        <v>8</v>
      </c>
      <c r="C5">
        <v>16000</v>
      </c>
      <c r="D5">
        <f t="shared" si="0"/>
        <v>2000</v>
      </c>
      <c r="E5">
        <v>500</v>
      </c>
      <c r="F5">
        <v>1</v>
      </c>
      <c r="G5" s="4">
        <v>1216.648193359375</v>
      </c>
      <c r="H5" s="4">
        <f t="shared" si="1"/>
        <v>1216.648193359375</v>
      </c>
      <c r="I5">
        <f t="shared" si="2"/>
        <v>39.167590332031253</v>
      </c>
      <c r="J5">
        <v>30</v>
      </c>
      <c r="K5">
        <v>1</v>
      </c>
      <c r="L5" s="4">
        <v>9863.6142578125</v>
      </c>
      <c r="M5" s="4">
        <f t="shared" si="3"/>
        <v>9863.6142578125</v>
      </c>
      <c r="N5" s="2">
        <f t="shared" si="4"/>
        <v>493.18071289062505</v>
      </c>
      <c r="O5">
        <v>500</v>
      </c>
      <c r="P5">
        <v>1</v>
      </c>
      <c r="Q5" s="4">
        <v>847.9818115234375</v>
      </c>
      <c r="R5" s="4">
        <f t="shared" si="5"/>
        <v>423.99090576171875</v>
      </c>
      <c r="S5">
        <f t="shared" si="6"/>
        <v>21.19954528808594</v>
      </c>
    </row>
    <row r="6" spans="1:19" x14ac:dyDescent="0.3">
      <c r="A6" t="s">
        <v>16</v>
      </c>
      <c r="B6">
        <v>8</v>
      </c>
      <c r="C6">
        <v>16000</v>
      </c>
      <c r="D6">
        <f t="shared" si="0"/>
        <v>2000</v>
      </c>
      <c r="E6">
        <v>500</v>
      </c>
      <c r="F6">
        <v>1</v>
      </c>
      <c r="G6" s="4">
        <v>1702.78759765625</v>
      </c>
      <c r="H6" s="4">
        <f t="shared" si="1"/>
        <v>1702.78759765625</v>
      </c>
      <c r="I6">
        <f t="shared" si="2"/>
        <v>14.860620117187494</v>
      </c>
      <c r="J6">
        <v>30</v>
      </c>
      <c r="K6">
        <v>1</v>
      </c>
      <c r="L6" s="4">
        <v>2961.0078125</v>
      </c>
      <c r="M6" s="4">
        <f t="shared" si="3"/>
        <v>2961.0078125</v>
      </c>
      <c r="N6" s="2">
        <f t="shared" si="4"/>
        <v>148.05039062500001</v>
      </c>
      <c r="O6">
        <v>500</v>
      </c>
      <c r="P6">
        <v>1</v>
      </c>
      <c r="Q6" s="4">
        <v>592.680419921875</v>
      </c>
      <c r="R6" s="4">
        <f t="shared" si="5"/>
        <v>296.3402099609375</v>
      </c>
      <c r="S6">
        <f t="shared" si="6"/>
        <v>14.817010498046876</v>
      </c>
    </row>
    <row r="7" spans="1:19" x14ac:dyDescent="0.3">
      <c r="A7" t="s">
        <v>17</v>
      </c>
      <c r="B7">
        <v>8</v>
      </c>
      <c r="C7">
        <v>16000</v>
      </c>
      <c r="D7">
        <f t="shared" si="0"/>
        <v>2000</v>
      </c>
      <c r="E7">
        <v>500</v>
      </c>
      <c r="F7">
        <v>1</v>
      </c>
      <c r="G7" s="4">
        <v>1503.431884765625</v>
      </c>
      <c r="H7" s="4">
        <f t="shared" si="1"/>
        <v>1503.431884765625</v>
      </c>
      <c r="I7">
        <f t="shared" si="2"/>
        <v>24.828405761718752</v>
      </c>
      <c r="J7">
        <v>30</v>
      </c>
      <c r="K7">
        <v>1</v>
      </c>
      <c r="L7" s="4">
        <v>2318.807861328125</v>
      </c>
      <c r="M7" s="4">
        <f t="shared" si="3"/>
        <v>2318.807861328125</v>
      </c>
      <c r="N7" s="2">
        <f t="shared" si="4"/>
        <v>115.94039306640624</v>
      </c>
      <c r="O7">
        <v>500</v>
      </c>
      <c r="P7">
        <v>1</v>
      </c>
      <c r="Q7" s="4">
        <v>718.6256103515625</v>
      </c>
      <c r="R7" s="4">
        <f t="shared" si="5"/>
        <v>359.31280517578125</v>
      </c>
      <c r="S7">
        <f t="shared" si="6"/>
        <v>17.965640258789062</v>
      </c>
    </row>
    <row r="8" spans="1:19" x14ac:dyDescent="0.3">
      <c r="A8" t="s">
        <v>18</v>
      </c>
      <c r="B8">
        <v>8</v>
      </c>
      <c r="C8">
        <v>16000</v>
      </c>
      <c r="D8">
        <f t="shared" si="0"/>
        <v>2000</v>
      </c>
      <c r="E8">
        <v>500</v>
      </c>
      <c r="F8">
        <v>1</v>
      </c>
      <c r="G8" s="4">
        <v>1992.4173583984375</v>
      </c>
      <c r="H8" s="4">
        <f t="shared" si="1"/>
        <v>1992.4173583984375</v>
      </c>
      <c r="I8">
        <f t="shared" si="2"/>
        <v>0.37913208007812615</v>
      </c>
      <c r="J8">
        <v>30</v>
      </c>
      <c r="K8">
        <v>1</v>
      </c>
      <c r="L8" s="4">
        <v>2509.2783203125</v>
      </c>
      <c r="M8" s="4">
        <f t="shared" si="3"/>
        <v>2509.2783203125</v>
      </c>
      <c r="N8" s="2">
        <f t="shared" si="4"/>
        <v>125.46391601562502</v>
      </c>
      <c r="O8">
        <v>500</v>
      </c>
      <c r="P8">
        <v>1</v>
      </c>
      <c r="Q8" s="4">
        <v>658.96807861328125</v>
      </c>
      <c r="R8" s="4">
        <f t="shared" si="5"/>
        <v>329.48403930664063</v>
      </c>
      <c r="S8">
        <f t="shared" si="6"/>
        <v>16.474201965332032</v>
      </c>
    </row>
    <row r="9" spans="1:19" x14ac:dyDescent="0.3">
      <c r="A9" t="s">
        <v>19</v>
      </c>
      <c r="B9">
        <v>8</v>
      </c>
      <c r="C9">
        <v>16000</v>
      </c>
      <c r="D9">
        <f t="shared" si="0"/>
        <v>2000</v>
      </c>
      <c r="E9">
        <v>500</v>
      </c>
      <c r="F9">
        <v>1</v>
      </c>
      <c r="G9" s="4">
        <v>2552.21923828125</v>
      </c>
      <c r="H9" s="4">
        <f t="shared" si="1"/>
        <v>2552.21923828125</v>
      </c>
      <c r="I9">
        <f t="shared" si="2"/>
        <v>-27.610961914062493</v>
      </c>
      <c r="J9">
        <v>30</v>
      </c>
      <c r="K9">
        <v>1</v>
      </c>
      <c r="L9" s="4">
        <v>8158.88623046875</v>
      </c>
      <c r="M9" s="4">
        <f t="shared" si="3"/>
        <v>8158.88623046875</v>
      </c>
      <c r="N9" s="2">
        <f t="shared" si="4"/>
        <v>407.94431152343753</v>
      </c>
      <c r="O9">
        <v>500</v>
      </c>
      <c r="P9">
        <v>1</v>
      </c>
      <c r="Q9" s="4">
        <v>670.554443359375</v>
      </c>
      <c r="R9" s="4">
        <f t="shared" si="5"/>
        <v>335.2772216796875</v>
      </c>
      <c r="S9">
        <f t="shared" si="6"/>
        <v>16.763861083984374</v>
      </c>
    </row>
    <row r="10" spans="1:19" x14ac:dyDescent="0.3">
      <c r="A10" t="s">
        <v>20</v>
      </c>
      <c r="B10">
        <v>8</v>
      </c>
      <c r="C10">
        <v>16000</v>
      </c>
      <c r="D10">
        <f t="shared" si="0"/>
        <v>2000</v>
      </c>
      <c r="E10">
        <v>500</v>
      </c>
      <c r="F10">
        <v>1</v>
      </c>
      <c r="G10" s="4">
        <v>1851.2042236328125</v>
      </c>
      <c r="H10" s="4">
        <f t="shared" si="1"/>
        <v>1851.2042236328125</v>
      </c>
      <c r="I10">
        <f t="shared" si="2"/>
        <v>7.4397888183593714</v>
      </c>
      <c r="J10">
        <v>30</v>
      </c>
      <c r="K10">
        <v>1</v>
      </c>
      <c r="L10" s="4">
        <v>10160.4599609375</v>
      </c>
      <c r="M10" s="4">
        <f t="shared" si="3"/>
        <v>10160.4599609375</v>
      </c>
      <c r="N10" s="2">
        <f t="shared" si="4"/>
        <v>508.02299804687499</v>
      </c>
      <c r="O10">
        <v>500</v>
      </c>
      <c r="P10">
        <v>1</v>
      </c>
      <c r="Q10" s="4">
        <v>622.1346435546875</v>
      </c>
      <c r="R10" s="4">
        <f t="shared" si="5"/>
        <v>311.06732177734375</v>
      </c>
      <c r="S10">
        <f t="shared" si="6"/>
        <v>15.553366088867188</v>
      </c>
    </row>
    <row r="11" spans="1:19" x14ac:dyDescent="0.3">
      <c r="A11" t="s">
        <v>21</v>
      </c>
      <c r="B11">
        <v>8</v>
      </c>
      <c r="C11">
        <v>16000</v>
      </c>
      <c r="D11">
        <f t="shared" si="0"/>
        <v>2000</v>
      </c>
      <c r="E11">
        <v>500</v>
      </c>
      <c r="F11">
        <v>1</v>
      </c>
      <c r="G11" s="4">
        <v>1186.2816162109375</v>
      </c>
      <c r="H11" s="4">
        <f t="shared" si="1"/>
        <v>1186.2816162109375</v>
      </c>
      <c r="I11">
        <f t="shared" si="2"/>
        <v>40.685919189453124</v>
      </c>
      <c r="J11">
        <v>30</v>
      </c>
      <c r="K11">
        <v>1</v>
      </c>
      <c r="L11" s="4">
        <v>8133.88525390625</v>
      </c>
      <c r="M11" s="4">
        <f t="shared" si="3"/>
        <v>8133.88525390625</v>
      </c>
      <c r="N11" s="2">
        <f t="shared" si="4"/>
        <v>406.69426269531249</v>
      </c>
      <c r="O11">
        <v>500</v>
      </c>
      <c r="P11">
        <v>1</v>
      </c>
      <c r="Q11" s="4">
        <v>1450.7408447265625</v>
      </c>
      <c r="R11" s="4">
        <f t="shared" si="5"/>
        <v>725.37042236328125</v>
      </c>
      <c r="S11">
        <f t="shared" si="6"/>
        <v>36.26852111816406</v>
      </c>
    </row>
    <row r="12" spans="1:19" x14ac:dyDescent="0.3">
      <c r="A12" t="s">
        <v>22</v>
      </c>
      <c r="B12">
        <v>8</v>
      </c>
      <c r="C12">
        <v>16000</v>
      </c>
      <c r="D12">
        <f t="shared" si="0"/>
        <v>2000</v>
      </c>
      <c r="E12">
        <v>500</v>
      </c>
      <c r="F12">
        <v>1</v>
      </c>
      <c r="G12" s="4">
        <v>1440.1162109375</v>
      </c>
      <c r="H12" s="4">
        <f t="shared" si="1"/>
        <v>1440.1162109375</v>
      </c>
      <c r="I12">
        <f t="shared" si="2"/>
        <v>27.994189453124996</v>
      </c>
      <c r="J12">
        <v>30</v>
      </c>
      <c r="K12">
        <v>1</v>
      </c>
      <c r="L12" s="4">
        <v>1831.713134765625</v>
      </c>
      <c r="M12" s="4">
        <f t="shared" si="3"/>
        <v>1831.713134765625</v>
      </c>
      <c r="N12" s="2">
        <f t="shared" si="4"/>
        <v>91.585656738281244</v>
      </c>
      <c r="O12">
        <v>500</v>
      </c>
      <c r="P12">
        <v>1</v>
      </c>
      <c r="Q12" s="4">
        <v>1572.6539306640625</v>
      </c>
      <c r="R12" s="4">
        <f t="shared" si="5"/>
        <v>786.32696533203125</v>
      </c>
      <c r="S12">
        <f t="shared" si="6"/>
        <v>39.316348266601565</v>
      </c>
    </row>
    <row r="13" spans="1:19" x14ac:dyDescent="0.3">
      <c r="A13" t="s">
        <v>23</v>
      </c>
      <c r="B13">
        <v>8</v>
      </c>
      <c r="C13">
        <v>16000</v>
      </c>
      <c r="D13">
        <f t="shared" si="0"/>
        <v>2000</v>
      </c>
      <c r="E13">
        <v>500</v>
      </c>
      <c r="F13">
        <v>1</v>
      </c>
      <c r="G13" s="4">
        <v>1455.3060302734375</v>
      </c>
      <c r="H13" s="4">
        <f t="shared" si="1"/>
        <v>1455.3060302734375</v>
      </c>
      <c r="I13">
        <f t="shared" si="2"/>
        <v>27.234698486328124</v>
      </c>
      <c r="J13">
        <v>30</v>
      </c>
      <c r="K13">
        <v>1</v>
      </c>
      <c r="L13" s="4">
        <v>2497.44384765625</v>
      </c>
      <c r="M13" s="4">
        <f t="shared" si="3"/>
        <v>2497.44384765625</v>
      </c>
      <c r="N13" s="2">
        <f t="shared" si="4"/>
        <v>124.87219238281251</v>
      </c>
      <c r="O13">
        <v>500</v>
      </c>
      <c r="P13">
        <v>1</v>
      </c>
      <c r="Q13" s="4">
        <v>1065.7786865234375</v>
      </c>
      <c r="R13" s="4">
        <f t="shared" si="5"/>
        <v>532.88934326171875</v>
      </c>
      <c r="S13">
        <f t="shared" si="6"/>
        <v>26.644467163085938</v>
      </c>
    </row>
    <row r="14" spans="1:19" x14ac:dyDescent="0.3">
      <c r="A14" t="s">
        <v>24</v>
      </c>
      <c r="B14">
        <v>8</v>
      </c>
      <c r="C14">
        <v>16000</v>
      </c>
      <c r="D14">
        <f t="shared" si="0"/>
        <v>2000</v>
      </c>
      <c r="E14">
        <v>500</v>
      </c>
      <c r="F14">
        <v>1</v>
      </c>
      <c r="G14" s="4">
        <v>1837.8343505859375</v>
      </c>
      <c r="H14" s="4">
        <f t="shared" si="1"/>
        <v>1837.8343505859375</v>
      </c>
      <c r="I14">
        <f t="shared" si="2"/>
        <v>8.10828247070312</v>
      </c>
      <c r="J14">
        <v>30</v>
      </c>
      <c r="K14">
        <v>1</v>
      </c>
      <c r="L14" s="4">
        <v>3123.965576171875</v>
      </c>
      <c r="M14" s="4">
        <f t="shared" si="3"/>
        <v>3123.965576171875</v>
      </c>
      <c r="N14" s="2">
        <f t="shared" si="4"/>
        <v>156.19827880859376</v>
      </c>
      <c r="O14">
        <v>500</v>
      </c>
      <c r="P14">
        <v>1</v>
      </c>
      <c r="Q14" s="4">
        <v>530.19696044921875</v>
      </c>
      <c r="R14" s="4">
        <f t="shared" si="5"/>
        <v>265.09848022460938</v>
      </c>
      <c r="S14">
        <f t="shared" si="6"/>
        <v>13.254924011230468</v>
      </c>
    </row>
    <row r="15" spans="1:19" x14ac:dyDescent="0.3">
      <c r="A15" t="s">
        <v>25</v>
      </c>
      <c r="B15">
        <v>8</v>
      </c>
      <c r="C15">
        <v>16000</v>
      </c>
      <c r="D15">
        <f t="shared" si="0"/>
        <v>2000</v>
      </c>
      <c r="E15">
        <v>500</v>
      </c>
      <c r="F15">
        <v>1</v>
      </c>
      <c r="G15" s="4">
        <v>2358.5810546875</v>
      </c>
      <c r="H15" s="4">
        <f t="shared" si="1"/>
        <v>2358.5810546875</v>
      </c>
      <c r="I15">
        <f t="shared" si="2"/>
        <v>-17.929052734374995</v>
      </c>
      <c r="J15">
        <v>30</v>
      </c>
      <c r="K15">
        <v>1</v>
      </c>
      <c r="L15" s="4">
        <v>15977.6552734375</v>
      </c>
      <c r="M15" s="4">
        <f t="shared" si="3"/>
        <v>15977.6552734375</v>
      </c>
      <c r="N15" s="2">
        <f t="shared" si="4"/>
        <v>798.88276367187507</v>
      </c>
      <c r="O15">
        <v>500</v>
      </c>
      <c r="P15">
        <v>1</v>
      </c>
      <c r="Q15" s="4">
        <v>497.720703125</v>
      </c>
      <c r="R15" s="4">
        <f t="shared" si="5"/>
        <v>248.8603515625</v>
      </c>
      <c r="S15">
        <f t="shared" si="6"/>
        <v>12.443017578125</v>
      </c>
    </row>
    <row r="16" spans="1:19" x14ac:dyDescent="0.3">
      <c r="A16" t="s">
        <v>26</v>
      </c>
      <c r="B16">
        <v>8</v>
      </c>
      <c r="C16">
        <v>16000</v>
      </c>
      <c r="D16">
        <f t="shared" si="0"/>
        <v>2000</v>
      </c>
      <c r="E16">
        <v>500</v>
      </c>
      <c r="F16">
        <v>1</v>
      </c>
      <c r="G16" s="4">
        <v>2617.843994140625</v>
      </c>
      <c r="H16" s="4">
        <f t="shared" si="1"/>
        <v>2617.843994140625</v>
      </c>
      <c r="I16">
        <f t="shared" si="2"/>
        <v>-30.892199707031253</v>
      </c>
      <c r="J16">
        <v>30</v>
      </c>
      <c r="K16">
        <v>1</v>
      </c>
      <c r="L16" s="4">
        <v>16918.80078125</v>
      </c>
      <c r="M16" s="4">
        <f t="shared" si="3"/>
        <v>16918.80078125</v>
      </c>
      <c r="N16" s="2">
        <f t="shared" si="4"/>
        <v>845.94003906249998</v>
      </c>
      <c r="O16">
        <v>500</v>
      </c>
      <c r="P16">
        <v>1</v>
      </c>
      <c r="Q16" s="4">
        <v>657.0126953125</v>
      </c>
      <c r="R16" s="4">
        <f t="shared" si="5"/>
        <v>328.50634765625</v>
      </c>
      <c r="S16">
        <f t="shared" si="6"/>
        <v>16.425317382812498</v>
      </c>
    </row>
    <row r="17" spans="1:19" x14ac:dyDescent="0.3">
      <c r="A17" t="s">
        <v>27</v>
      </c>
      <c r="B17">
        <v>8</v>
      </c>
      <c r="C17">
        <v>16000</v>
      </c>
      <c r="D17">
        <f t="shared" si="0"/>
        <v>2000</v>
      </c>
      <c r="E17">
        <v>500</v>
      </c>
      <c r="F17">
        <v>1</v>
      </c>
      <c r="G17" s="4">
        <v>2378.3212890625</v>
      </c>
      <c r="H17" s="4">
        <f t="shared" si="1"/>
        <v>2378.3212890625</v>
      </c>
      <c r="I17">
        <f t="shared" si="2"/>
        <v>-18.916064453124992</v>
      </c>
      <c r="J17">
        <v>30</v>
      </c>
      <c r="K17">
        <v>1</v>
      </c>
      <c r="L17" s="4">
        <v>13232.916015625</v>
      </c>
      <c r="M17" s="4">
        <f t="shared" si="3"/>
        <v>13232.916015625</v>
      </c>
      <c r="N17" s="2">
        <f t="shared" si="4"/>
        <v>661.64580078124993</v>
      </c>
      <c r="O17">
        <v>500</v>
      </c>
      <c r="P17">
        <v>1</v>
      </c>
      <c r="Q17" s="4">
        <v>834.2880859375</v>
      </c>
      <c r="R17" s="4">
        <f t="shared" si="5"/>
        <v>417.14404296875</v>
      </c>
      <c r="S17">
        <f t="shared" si="6"/>
        <v>20.857202148437501</v>
      </c>
    </row>
  </sheetData>
  <mergeCells count="5">
    <mergeCell ref="A1:A2"/>
    <mergeCell ref="B1:D1"/>
    <mergeCell ref="E1:I1"/>
    <mergeCell ref="J1:N1"/>
    <mergeCell ref="O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DNA</vt:lpstr>
      <vt:lpstr>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Le</dc:creator>
  <cp:lastModifiedBy>Tri</cp:lastModifiedBy>
  <dcterms:created xsi:type="dcterms:W3CDTF">2015-06-05T18:17:20Z</dcterms:created>
  <dcterms:modified xsi:type="dcterms:W3CDTF">2021-09-28T00:48:11Z</dcterms:modified>
</cp:coreProperties>
</file>