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filterPrivacy="1"/>
  <xr:revisionPtr revIDLastSave="0" documentId="13_ncr:1_{D74E0AB8-06DC-422E-BE2E-595AB0A4593F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Sheet1!$A$17,Sheet1!$C$17</definedName>
    <definedName name="solver_adj" localSheetId="1" hidden="1">Sheet2!$A$17,Sheet2!$C$17,Sheet2!$A$20:$D$20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Sheet1!$H$17</definedName>
    <definedName name="solver_opt" localSheetId="1" hidden="1">Sheet2!$H$17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E13" i="2"/>
  <c r="F13" i="2" s="1"/>
  <c r="G13" i="2" s="1"/>
  <c r="H13" i="2" s="1"/>
  <c r="E12" i="2"/>
  <c r="F12" i="2" s="1"/>
  <c r="G12" i="2" s="1"/>
  <c r="H12" i="2" s="1"/>
  <c r="E11" i="2"/>
  <c r="F11" i="2" s="1"/>
  <c r="G11" i="2" s="1"/>
  <c r="H11" i="2" s="1"/>
  <c r="E10" i="2"/>
  <c r="F10" i="2" s="1"/>
  <c r="G10" i="2" s="1"/>
  <c r="H10" i="2" s="1"/>
  <c r="E9" i="2"/>
  <c r="F9" i="2" s="1"/>
  <c r="G9" i="2" s="1"/>
  <c r="H9" i="2" s="1"/>
  <c r="E8" i="2"/>
  <c r="F8" i="2" s="1"/>
  <c r="G8" i="2" s="1"/>
  <c r="H8" i="2" s="1"/>
  <c r="E7" i="2"/>
  <c r="F7" i="2" s="1"/>
  <c r="G7" i="2" s="1"/>
  <c r="H7" i="2" s="1"/>
  <c r="E6" i="2"/>
  <c r="F6" i="2" s="1"/>
  <c r="G6" i="2" s="1"/>
  <c r="H6" i="2" s="1"/>
  <c r="E5" i="2"/>
  <c r="F5" i="2" s="1"/>
  <c r="G5" i="2" s="1"/>
  <c r="H5" i="2" s="1"/>
  <c r="E4" i="2"/>
  <c r="F4" i="2" s="1"/>
  <c r="G4" i="2" s="1"/>
  <c r="H4" i="2" s="1"/>
  <c r="E3" i="2"/>
  <c r="F3" i="2" s="1"/>
  <c r="G3" i="2" s="1"/>
  <c r="H3" i="2" s="1"/>
  <c r="E2" i="2"/>
  <c r="F2" i="2" s="1"/>
  <c r="G2" i="2" s="1"/>
  <c r="H2" i="2" s="1"/>
  <c r="H17" i="2" l="1"/>
  <c r="F3" i="1" l="1"/>
  <c r="G3" i="1" s="1"/>
  <c r="H3" i="1" s="1"/>
  <c r="F4" i="1"/>
  <c r="G4" i="1" s="1"/>
  <c r="H4" i="1" s="1"/>
  <c r="F5" i="1"/>
  <c r="G5" i="1" s="1"/>
  <c r="H5" i="1" s="1"/>
  <c r="F6" i="1"/>
  <c r="G6" i="1" s="1"/>
  <c r="H6" i="1" s="1"/>
  <c r="F7" i="1"/>
  <c r="G7" i="1" s="1"/>
  <c r="H7" i="1" s="1"/>
  <c r="F8" i="1"/>
  <c r="G8" i="1" s="1"/>
  <c r="H8" i="1" s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G13" i="1" s="1"/>
  <c r="H13" i="1" s="1"/>
  <c r="F2" i="1"/>
  <c r="G2" i="1" s="1"/>
  <c r="H2" i="1" s="1"/>
  <c r="H17" i="1" l="1"/>
</calcChain>
</file>

<file path=xl/sharedStrings.xml><?xml version="1.0" encoding="utf-8"?>
<sst xmlns="http://schemas.openxmlformats.org/spreadsheetml/2006/main" count="28" uniqueCount="17">
  <si>
    <t>年</t>
  </si>
  <si>
    <t>季节</t>
  </si>
  <si>
    <t>广告。投资</t>
  </si>
  <si>
    <t>广告。暴露</t>
  </si>
  <si>
    <t>b0</t>
    <phoneticPr fontId="2" type="noConversion"/>
  </si>
  <si>
    <t>预测值</t>
    <phoneticPr fontId="2" type="noConversion"/>
  </si>
  <si>
    <t>残差</t>
    <phoneticPr fontId="2" type="noConversion"/>
  </si>
  <si>
    <t>b1</t>
    <phoneticPr fontId="2" type="noConversion"/>
  </si>
  <si>
    <t>b2</t>
    <phoneticPr fontId="2" type="noConversion"/>
  </si>
  <si>
    <t>abs</t>
    <phoneticPr fontId="2" type="noConversion"/>
  </si>
  <si>
    <t>s1</t>
    <phoneticPr fontId="2" type="noConversion"/>
  </si>
  <si>
    <t>s2</t>
    <phoneticPr fontId="2" type="noConversion"/>
  </si>
  <si>
    <t>s3</t>
    <phoneticPr fontId="2" type="noConversion"/>
  </si>
  <si>
    <t>s4</t>
    <phoneticPr fontId="2" type="noConversion"/>
  </si>
  <si>
    <t>季度影响</t>
    <phoneticPr fontId="2" type="noConversion"/>
  </si>
  <si>
    <t>仅对投资做线性回归</t>
    <phoneticPr fontId="2" type="noConversion"/>
  </si>
  <si>
    <t>&lt;-四个季度的作用参考值，值越大，广告效益越小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</si>
</sst>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10"/>
      <color rgb="FF000000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6" fontId="0" fillId="0" borderId="8" xfId="0" applyNumberFormat="1" applyBorder="1"/>
    <xf numFmtId="176" fontId="1" fillId="0" borderId="0" xfId="0" applyNumberFormat="1" applyFont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J12" sqref="J12"/>
    </sheetView>
  </sheetViews>
  <sheetFormatPr defaultRowHeight="14" x14ac:dyDescent="0.3"/>
  <sheetData>
    <row r="1" spans="1:8" ht="15" thickTop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F1" s="5" t="s">
        <v>5</v>
      </c>
      <c r="G1" s="5" t="s">
        <v>6</v>
      </c>
      <c r="H1" s="5" t="s">
        <v>9</v>
      </c>
    </row>
    <row r="2" spans="1:8" x14ac:dyDescent="0.3">
      <c r="A2" s="11">
        <v>2018</v>
      </c>
      <c r="B2" s="2">
        <v>1</v>
      </c>
      <c r="C2" s="2">
        <v>6.2</v>
      </c>
      <c r="D2" s="2">
        <v>152.5</v>
      </c>
      <c r="F2">
        <f t="shared" ref="F2:F13" si="0">SUMPRODUCT(C2,$C$17)</f>
        <v>187.67548294225406</v>
      </c>
      <c r="G2">
        <f t="shared" ref="G2:G13" si="1">F2-D2-$A$17</f>
        <v>1.9591038200249997</v>
      </c>
      <c r="H2">
        <f>G2^2</f>
        <v>3.8380877776365465</v>
      </c>
    </row>
    <row r="3" spans="1:8" x14ac:dyDescent="0.3">
      <c r="A3" s="12"/>
      <c r="B3" s="2">
        <v>2</v>
      </c>
      <c r="C3" s="7">
        <v>10.9</v>
      </c>
      <c r="D3" s="2">
        <v>384.8</v>
      </c>
      <c r="F3">
        <f t="shared" si="0"/>
        <v>329.94560710815637</v>
      </c>
      <c r="G3">
        <f t="shared" si="1"/>
        <v>-88.070772014072702</v>
      </c>
      <c r="H3">
        <f t="shared" ref="H3:H13" si="2">G3^2</f>
        <v>7756.4608831547712</v>
      </c>
    </row>
    <row r="4" spans="1:8" x14ac:dyDescent="0.3">
      <c r="A4" s="12"/>
      <c r="B4" s="2">
        <v>3</v>
      </c>
      <c r="C4" s="2">
        <v>10.1</v>
      </c>
      <c r="D4" s="2">
        <v>292.7</v>
      </c>
      <c r="F4">
        <f t="shared" si="0"/>
        <v>305.72941576076869</v>
      </c>
      <c r="G4">
        <f t="shared" si="1"/>
        <v>-20.186963361460364</v>
      </c>
      <c r="H4">
        <f t="shared" si="2"/>
        <v>407.51348975694316</v>
      </c>
    </row>
    <row r="5" spans="1:8" ht="14.5" thickBot="1" x14ac:dyDescent="0.35">
      <c r="A5" s="13"/>
      <c r="B5" s="3">
        <v>4</v>
      </c>
      <c r="C5" s="3">
        <v>11.8</v>
      </c>
      <c r="D5" s="3">
        <v>191.4</v>
      </c>
      <c r="F5">
        <f t="shared" si="0"/>
        <v>357.18882237396741</v>
      </c>
      <c r="G5">
        <f t="shared" si="1"/>
        <v>132.57244325173835</v>
      </c>
      <c r="H5">
        <f t="shared" si="2"/>
        <v>17575.452709735386</v>
      </c>
    </row>
    <row r="6" spans="1:8" x14ac:dyDescent="0.3">
      <c r="A6" s="14">
        <v>2019</v>
      </c>
      <c r="B6" s="2">
        <v>1</v>
      </c>
      <c r="C6" s="2">
        <v>10.5</v>
      </c>
      <c r="D6" s="2">
        <v>301.5</v>
      </c>
      <c r="F6">
        <f t="shared" si="0"/>
        <v>317.8375114344625</v>
      </c>
      <c r="G6">
        <f t="shared" si="1"/>
        <v>-16.878867687766565</v>
      </c>
      <c r="H6">
        <f t="shared" si="2"/>
        <v>284.89617442113024</v>
      </c>
    </row>
    <row r="7" spans="1:8" x14ac:dyDescent="0.3">
      <c r="A7" s="12"/>
      <c r="B7" s="2">
        <v>2</v>
      </c>
      <c r="C7" s="2">
        <v>11.2</v>
      </c>
      <c r="D7" s="2">
        <v>400.3</v>
      </c>
      <c r="F7">
        <f t="shared" si="0"/>
        <v>339.0266788634267</v>
      </c>
      <c r="G7">
        <f t="shared" si="1"/>
        <v>-94.489700258802372</v>
      </c>
      <c r="H7">
        <f t="shared" si="2"/>
        <v>8928.3034549983167</v>
      </c>
    </row>
    <row r="8" spans="1:8" x14ac:dyDescent="0.3">
      <c r="A8" s="12"/>
      <c r="B8" s="2">
        <v>3</v>
      </c>
      <c r="C8" s="2">
        <v>9.6999999999999993</v>
      </c>
      <c r="D8" s="2">
        <v>299.5</v>
      </c>
      <c r="F8">
        <f t="shared" si="0"/>
        <v>293.62132008707488</v>
      </c>
      <c r="G8">
        <f t="shared" si="1"/>
        <v>-39.095059035154186</v>
      </c>
      <c r="H8">
        <f t="shared" si="2"/>
        <v>1528.423640962191</v>
      </c>
    </row>
    <row r="9" spans="1:8" ht="14.5" thickBot="1" x14ac:dyDescent="0.35">
      <c r="A9" s="13"/>
      <c r="B9" s="3">
        <v>4</v>
      </c>
      <c r="C9" s="3">
        <v>9.6</v>
      </c>
      <c r="D9" s="3">
        <v>141</v>
      </c>
      <c r="F9">
        <f t="shared" si="0"/>
        <v>290.59429616865145</v>
      </c>
      <c r="G9">
        <f t="shared" si="1"/>
        <v>116.3779170464224</v>
      </c>
      <c r="H9">
        <f t="shared" si="2"/>
        <v>13543.819576063972</v>
      </c>
    </row>
    <row r="10" spans="1:8" x14ac:dyDescent="0.3">
      <c r="A10" s="14">
        <v>2021</v>
      </c>
      <c r="B10" s="2">
        <v>1</v>
      </c>
      <c r="C10" s="2">
        <v>7.1</v>
      </c>
      <c r="D10" s="2">
        <v>182</v>
      </c>
      <c r="F10">
        <f t="shared" si="0"/>
        <v>214.91869820806514</v>
      </c>
      <c r="G10">
        <f t="shared" si="1"/>
        <v>-0.2976809141639265</v>
      </c>
      <c r="H10">
        <f t="shared" si="2"/>
        <v>8.8613926657470976E-2</v>
      </c>
    </row>
    <row r="11" spans="1:8" x14ac:dyDescent="0.3">
      <c r="A11" s="12"/>
      <c r="B11" s="2">
        <v>2</v>
      </c>
      <c r="C11" s="2">
        <v>8.1</v>
      </c>
      <c r="D11" s="2">
        <v>307.2</v>
      </c>
      <c r="F11">
        <f t="shared" si="0"/>
        <v>245.18893739229966</v>
      </c>
      <c r="G11">
        <f t="shared" si="1"/>
        <v>-95.227441729929382</v>
      </c>
      <c r="H11">
        <f t="shared" si="2"/>
        <v>9068.2656584270953</v>
      </c>
    </row>
    <row r="12" spans="1:8" x14ac:dyDescent="0.3">
      <c r="A12" s="12"/>
      <c r="B12" s="2">
        <v>3</v>
      </c>
      <c r="C12" s="2">
        <v>7.6</v>
      </c>
      <c r="D12" s="2">
        <v>215.1</v>
      </c>
      <c r="F12">
        <f t="shared" si="0"/>
        <v>230.0538178001824</v>
      </c>
      <c r="G12">
        <f t="shared" si="1"/>
        <v>-18.262561322046658</v>
      </c>
      <c r="H12">
        <f t="shared" si="2"/>
        <v>333.52114604151456</v>
      </c>
    </row>
    <row r="13" spans="1:8" ht="14.5" thickBot="1" x14ac:dyDescent="0.35">
      <c r="A13" s="15"/>
      <c r="B13" s="4">
        <v>4</v>
      </c>
      <c r="C13" s="4">
        <v>8.1999999999999993</v>
      </c>
      <c r="D13" s="4">
        <v>93.4</v>
      </c>
      <c r="F13">
        <f t="shared" si="0"/>
        <v>248.21596131072309</v>
      </c>
      <c r="G13">
        <f t="shared" si="1"/>
        <v>121.59958218849403</v>
      </c>
      <c r="H13">
        <f t="shared" si="2"/>
        <v>14786.458388416313</v>
      </c>
    </row>
    <row r="14" spans="1:8" ht="14.5" thickTop="1" x14ac:dyDescent="0.3"/>
    <row r="16" spans="1:8" x14ac:dyDescent="0.3">
      <c r="A16" t="s">
        <v>4</v>
      </c>
      <c r="B16" t="s">
        <v>7</v>
      </c>
      <c r="C16" t="s">
        <v>8</v>
      </c>
    </row>
    <row r="17" spans="1:8" x14ac:dyDescent="0.3">
      <c r="A17" s="8">
        <v>33.216379122229064</v>
      </c>
      <c r="B17" s="9">
        <v>-59.79892227749518</v>
      </c>
      <c r="C17" s="6">
        <v>30.270239184234526</v>
      </c>
      <c r="H17">
        <f>SUM(H2:H13)</f>
        <v>74217.041823681924</v>
      </c>
    </row>
    <row r="21" spans="1:8" x14ac:dyDescent="0.3">
      <c r="B21" t="s">
        <v>15</v>
      </c>
    </row>
  </sheetData>
  <mergeCells count="3">
    <mergeCell ref="A2:A5"/>
    <mergeCell ref="A6:A9"/>
    <mergeCell ref="A10:A1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61F05-DEA6-4C66-8421-AD5A4B25CD66}">
  <dimension ref="A1:H20"/>
  <sheetViews>
    <sheetView workbookViewId="0">
      <selection activeCell="H2" sqref="H2:H13"/>
    </sheetView>
  </sheetViews>
  <sheetFormatPr defaultRowHeight="14" x14ac:dyDescent="0.3"/>
  <sheetData>
    <row r="1" spans="1:8" ht="15" thickTop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14</v>
      </c>
      <c r="F1" s="5" t="s">
        <v>5</v>
      </c>
      <c r="G1" s="5" t="s">
        <v>6</v>
      </c>
      <c r="H1" s="5" t="s">
        <v>9</v>
      </c>
    </row>
    <row r="2" spans="1:8" x14ac:dyDescent="0.3">
      <c r="A2" s="11">
        <v>2018</v>
      </c>
      <c r="B2" s="2">
        <v>1</v>
      </c>
      <c r="C2" s="2">
        <v>6.2</v>
      </c>
      <c r="D2" s="2">
        <v>152.5</v>
      </c>
      <c r="E2">
        <f>A20</f>
        <v>-37.396591767259338</v>
      </c>
      <c r="F2">
        <f t="shared" ref="F2:F13" si="0">C$17*C2+E2</f>
        <v>157.50995717113136</v>
      </c>
      <c r="G2">
        <f t="shared" ref="G2:G13" si="1">F2-D2</f>
        <v>5.0099571711313615</v>
      </c>
      <c r="H2">
        <f>G2^2</f>
        <v>25.099670856570555</v>
      </c>
    </row>
    <row r="3" spans="1:8" x14ac:dyDescent="0.3">
      <c r="A3" s="12"/>
      <c r="B3" s="2">
        <v>2</v>
      </c>
      <c r="C3" s="7">
        <v>10.9</v>
      </c>
      <c r="D3" s="2">
        <v>384.8</v>
      </c>
      <c r="E3">
        <f>B20</f>
        <v>47.638737561584861</v>
      </c>
      <c r="F3">
        <f t="shared" si="0"/>
        <v>390.29702521133629</v>
      </c>
      <c r="G3">
        <f t="shared" si="1"/>
        <v>5.497025211336279</v>
      </c>
      <c r="H3">
        <f t="shared" ref="H3:H13" si="2">G3^2</f>
        <v>30.217286174066661</v>
      </c>
    </row>
    <row r="4" spans="1:8" x14ac:dyDescent="0.3">
      <c r="A4" s="12"/>
      <c r="B4" s="2">
        <v>3</v>
      </c>
      <c r="C4" s="2">
        <v>10.1</v>
      </c>
      <c r="D4" s="2">
        <v>292.7</v>
      </c>
      <c r="E4">
        <f>C20</f>
        <v>-18.020962455745885</v>
      </c>
      <c r="F4">
        <f t="shared" si="0"/>
        <v>299.48809307292282</v>
      </c>
      <c r="G4">
        <f t="shared" si="1"/>
        <v>6.7880930729228339</v>
      </c>
      <c r="H4">
        <f t="shared" si="2"/>
        <v>46.078207566662961</v>
      </c>
    </row>
    <row r="5" spans="1:8" ht="14.5" thickBot="1" x14ac:dyDescent="0.35">
      <c r="A5" s="13"/>
      <c r="B5" s="3">
        <v>4</v>
      </c>
      <c r="C5" s="3">
        <v>11.8</v>
      </c>
      <c r="D5" s="3">
        <v>191.4</v>
      </c>
      <c r="E5">
        <f>D20</f>
        <v>-168.24078060113845</v>
      </c>
      <c r="F5">
        <f t="shared" si="0"/>
        <v>202.71039318483093</v>
      </c>
      <c r="G5">
        <f t="shared" si="1"/>
        <v>11.310393184830929</v>
      </c>
      <c r="H5">
        <f t="shared" si="2"/>
        <v>127.92499399546992</v>
      </c>
    </row>
    <row r="6" spans="1:8" x14ac:dyDescent="0.3">
      <c r="A6" s="14">
        <v>2019</v>
      </c>
      <c r="B6" s="2">
        <v>1</v>
      </c>
      <c r="C6" s="2">
        <v>10.5</v>
      </c>
      <c r="D6" s="2">
        <v>301.5</v>
      </c>
      <c r="E6">
        <f>A20</f>
        <v>-37.396591767259338</v>
      </c>
      <c r="F6">
        <f t="shared" si="0"/>
        <v>292.6870798219507</v>
      </c>
      <c r="G6">
        <f t="shared" si="1"/>
        <v>-8.8129201780492963</v>
      </c>
      <c r="H6">
        <f t="shared" si="2"/>
        <v>77.667562064668445</v>
      </c>
    </row>
    <row r="7" spans="1:8" x14ac:dyDescent="0.3">
      <c r="A7" s="12"/>
      <c r="B7" s="2">
        <v>2</v>
      </c>
      <c r="C7" s="2">
        <v>11.2</v>
      </c>
      <c r="D7" s="2">
        <v>400.3</v>
      </c>
      <c r="E7">
        <f>B20</f>
        <v>47.638737561584861</v>
      </c>
      <c r="F7">
        <f t="shared" si="0"/>
        <v>399.72798725674227</v>
      </c>
      <c r="G7">
        <f t="shared" si="1"/>
        <v>-0.57201274325774421</v>
      </c>
      <c r="H7">
        <f t="shared" si="2"/>
        <v>0.32719857844924999</v>
      </c>
    </row>
    <row r="8" spans="1:8" x14ac:dyDescent="0.3">
      <c r="A8" s="12"/>
      <c r="B8" s="2">
        <v>3</v>
      </c>
      <c r="C8" s="2">
        <v>9.6999999999999993</v>
      </c>
      <c r="D8" s="2">
        <v>299.5</v>
      </c>
      <c r="E8">
        <f>C20</f>
        <v>-18.020962455745885</v>
      </c>
      <c r="F8">
        <f t="shared" si="0"/>
        <v>286.91347701238152</v>
      </c>
      <c r="G8">
        <f t="shared" si="1"/>
        <v>-12.58652298761848</v>
      </c>
      <c r="H8">
        <f t="shared" si="2"/>
        <v>158.42056091784843</v>
      </c>
    </row>
    <row r="9" spans="1:8" ht="14.5" thickBot="1" x14ac:dyDescent="0.35">
      <c r="A9" s="13"/>
      <c r="B9" s="3">
        <v>4</v>
      </c>
      <c r="C9" s="3">
        <v>9.6</v>
      </c>
      <c r="D9" s="3">
        <v>141</v>
      </c>
      <c r="E9">
        <f>D20</f>
        <v>-168.24078060113845</v>
      </c>
      <c r="F9">
        <f t="shared" si="0"/>
        <v>133.5500048518536</v>
      </c>
      <c r="G9">
        <f t="shared" si="1"/>
        <v>-7.4499951481463995</v>
      </c>
      <c r="H9">
        <f t="shared" si="2"/>
        <v>55.502427707404891</v>
      </c>
    </row>
    <row r="10" spans="1:8" x14ac:dyDescent="0.3">
      <c r="A10" s="14">
        <v>2021</v>
      </c>
      <c r="B10" s="2">
        <v>1</v>
      </c>
      <c r="C10" s="2">
        <v>7.1</v>
      </c>
      <c r="D10" s="2">
        <v>182</v>
      </c>
      <c r="E10">
        <f>A20</f>
        <v>-37.396591767259338</v>
      </c>
      <c r="F10">
        <f t="shared" si="0"/>
        <v>185.80284330734935</v>
      </c>
      <c r="G10">
        <f t="shared" si="1"/>
        <v>3.8028433073493488</v>
      </c>
      <c r="H10">
        <f t="shared" si="2"/>
        <v>14.461617220251734</v>
      </c>
    </row>
    <row r="11" spans="1:8" x14ac:dyDescent="0.3">
      <c r="A11" s="12"/>
      <c r="B11" s="2">
        <v>2</v>
      </c>
      <c r="C11" s="2">
        <v>8.1</v>
      </c>
      <c r="D11" s="2">
        <v>307.2</v>
      </c>
      <c r="E11">
        <f>B20</f>
        <v>47.638737561584861</v>
      </c>
      <c r="F11">
        <f t="shared" si="0"/>
        <v>302.27471278754689</v>
      </c>
      <c r="G11">
        <f t="shared" si="1"/>
        <v>-4.9252872124530995</v>
      </c>
      <c r="H11">
        <f t="shared" si="2"/>
        <v>24.258454125154024</v>
      </c>
    </row>
    <row r="12" spans="1:8" x14ac:dyDescent="0.3">
      <c r="A12" s="12"/>
      <c r="B12" s="2">
        <v>3</v>
      </c>
      <c r="C12" s="2">
        <v>7.6</v>
      </c>
      <c r="D12" s="2">
        <v>215.1</v>
      </c>
      <c r="E12">
        <f>C20</f>
        <v>-18.020962455745885</v>
      </c>
      <c r="F12">
        <f t="shared" si="0"/>
        <v>220.89674269453945</v>
      </c>
      <c r="G12">
        <f t="shared" si="1"/>
        <v>5.7967426945394607</v>
      </c>
      <c r="H12">
        <f t="shared" si="2"/>
        <v>33.602225866696607</v>
      </c>
    </row>
    <row r="13" spans="1:8" ht="14.5" thickBot="1" x14ac:dyDescent="0.35">
      <c r="A13" s="15"/>
      <c r="B13" s="4">
        <v>4</v>
      </c>
      <c r="C13" s="4">
        <v>8.1999999999999993</v>
      </c>
      <c r="D13" s="4">
        <v>93.4</v>
      </c>
      <c r="E13">
        <f>D20</f>
        <v>-168.24078060113845</v>
      </c>
      <c r="F13">
        <f t="shared" si="0"/>
        <v>89.538848639958871</v>
      </c>
      <c r="G13">
        <f t="shared" si="1"/>
        <v>-3.8611513600411342</v>
      </c>
      <c r="H13">
        <f t="shared" si="2"/>
        <v>14.9084898251475</v>
      </c>
    </row>
    <row r="14" spans="1:8" ht="14.5" thickTop="1" x14ac:dyDescent="0.3"/>
    <row r="16" spans="1:8" x14ac:dyDescent="0.3">
      <c r="A16" t="s">
        <v>4</v>
      </c>
      <c r="B16" t="s">
        <v>7</v>
      </c>
      <c r="C16" t="s">
        <v>8</v>
      </c>
    </row>
    <row r="17" spans="1:8" x14ac:dyDescent="0.3">
      <c r="A17" s="8">
        <v>-2.036661144080429</v>
      </c>
      <c r="B17" s="9">
        <v>-59.824327933894573</v>
      </c>
      <c r="C17" s="6">
        <v>31.436540151353338</v>
      </c>
      <c r="H17">
        <f>SUM(H2:H13)</f>
        <v>608.46869489839094</v>
      </c>
    </row>
    <row r="19" spans="1:8" x14ac:dyDescent="0.3">
      <c r="A19" t="s">
        <v>10</v>
      </c>
      <c r="B19" t="s">
        <v>11</v>
      </c>
      <c r="C19" t="s">
        <v>12</v>
      </c>
      <c r="D19" t="s">
        <v>13</v>
      </c>
      <c r="E19" t="s">
        <v>16</v>
      </c>
    </row>
    <row r="20" spans="1:8" x14ac:dyDescent="0.3">
      <c r="A20" s="8">
        <v>-37.396591767259338</v>
      </c>
      <c r="B20" s="10">
        <v>47.638737561584861</v>
      </c>
      <c r="C20" s="10">
        <v>-18.020962455745885</v>
      </c>
      <c r="D20" s="9">
        <v>-168.24078060113845</v>
      </c>
    </row>
  </sheetData>
  <mergeCells count="3">
    <mergeCell ref="A2:A5"/>
    <mergeCell ref="A6:A9"/>
    <mergeCell ref="A10:A1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91407-E96D-4A62-9E67-C8C64A6A168C}">
  <dimension ref="A1:A2"/>
  <sheetViews>
    <sheetView workbookViewId="0">
      <selection activeCell="A3" sqref="A3"/>
    </sheetView>
  </sheetViews>
  <sheetFormatPr defaultRowHeight="14" x14ac:dyDescent="0.3"/>
  <sheetData>
    <row r="1" spans="1:1" x14ac:dyDescent="0.3">
      <c r="A1" t="s">
        <v>5</v>
      </c>
    </row>
    <row r="2" spans="1:1" x14ac:dyDescent="0.3">
      <c r="A2">
        <f>6.7*Sheet2!C17+Sheet2!B20</f>
        <v>258.26355657565222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2022-12-20T04:15:05Z</dcterms:modified>
</cp:coreProperties>
</file>