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ining\BBS\"/>
    </mc:Choice>
  </mc:AlternateContent>
  <bookViews>
    <workbookView xWindow="0" yWindow="0" windowWidth="22995" windowHeight="9945"/>
  </bookViews>
  <sheets>
    <sheet name="Athlete Data" sheetId="2" r:id="rId1"/>
    <sheet name="Swim Calc" sheetId="3" r:id="rId2"/>
    <sheet name="Bike Calc" sheetId="5" r:id="rId3"/>
    <sheet name="Run Calc" sheetId="4" r:id="rId4"/>
    <sheet name="Race Pacing" sheetId="6" r:id="rId5"/>
    <sheet name="Bike Course" sheetId="1" r:id="rId6"/>
    <sheet name="Sheet1" sheetId="7" r:id="rId7"/>
  </sheets>
  <definedNames>
    <definedName name="Rocketman_Course_with_Elevation_1" localSheetId="5">'Bike Course'!$B$2:$K$478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5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2" i="7"/>
  <c r="B1" i="4" l="1"/>
  <c r="B1" i="5"/>
  <c r="B1" i="3"/>
  <c r="B2" i="3" l="1"/>
  <c r="B4" i="3" s="1"/>
  <c r="C1" i="6" s="1"/>
  <c r="B2" i="4"/>
  <c r="B4" i="4" s="1"/>
  <c r="C3" i="6" s="1"/>
  <c r="B5" i="5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B5" i="4" l="1"/>
  <c r="C2" i="6"/>
  <c r="B5" i="3"/>
  <c r="B3" i="6" l="1"/>
  <c r="B3" i="4"/>
  <c r="B3" i="3"/>
  <c r="B1" i="6"/>
  <c r="O476" i="1"/>
  <c r="AB475" i="1"/>
  <c r="X475" i="1"/>
  <c r="T475" i="1"/>
  <c r="O475" i="1"/>
  <c r="K475" i="1"/>
  <c r="L475" i="1" s="1"/>
  <c r="N475" i="1" s="1"/>
  <c r="J475" i="1"/>
  <c r="I475" i="1"/>
  <c r="M475" i="1" s="1"/>
  <c r="H475" i="1"/>
  <c r="AB474" i="1"/>
  <c r="X474" i="1"/>
  <c r="T474" i="1"/>
  <c r="O474" i="1"/>
  <c r="K474" i="1"/>
  <c r="J474" i="1"/>
  <c r="I474" i="1"/>
  <c r="H474" i="1"/>
  <c r="AB473" i="1"/>
  <c r="T473" i="1"/>
  <c r="O473" i="1"/>
  <c r="K473" i="1"/>
  <c r="J473" i="1"/>
  <c r="I473" i="1"/>
  <c r="M473" i="1" s="1"/>
  <c r="H473" i="1"/>
  <c r="AB472" i="1"/>
  <c r="X472" i="1"/>
  <c r="T472" i="1"/>
  <c r="O472" i="1"/>
  <c r="K472" i="1"/>
  <c r="J472" i="1"/>
  <c r="I472" i="1"/>
  <c r="M472" i="1" s="1"/>
  <c r="H472" i="1"/>
  <c r="AB471" i="1"/>
  <c r="T471" i="1"/>
  <c r="O471" i="1"/>
  <c r="M471" i="1"/>
  <c r="K471" i="1"/>
  <c r="L471" i="1" s="1"/>
  <c r="J471" i="1"/>
  <c r="I471" i="1"/>
  <c r="H471" i="1"/>
  <c r="AB470" i="1"/>
  <c r="X470" i="1"/>
  <c r="T470" i="1"/>
  <c r="O470" i="1"/>
  <c r="K470" i="1"/>
  <c r="J470" i="1"/>
  <c r="I470" i="1"/>
  <c r="M470" i="1" s="1"/>
  <c r="H470" i="1"/>
  <c r="AB469" i="1"/>
  <c r="T469" i="1"/>
  <c r="O469" i="1"/>
  <c r="L469" i="1"/>
  <c r="K469" i="1"/>
  <c r="J469" i="1"/>
  <c r="I469" i="1"/>
  <c r="H469" i="1"/>
  <c r="AB468" i="1"/>
  <c r="X468" i="1"/>
  <c r="T468" i="1"/>
  <c r="O468" i="1"/>
  <c r="K468" i="1"/>
  <c r="L468" i="1" s="1"/>
  <c r="N468" i="1" s="1"/>
  <c r="J468" i="1"/>
  <c r="I468" i="1"/>
  <c r="H468" i="1"/>
  <c r="M468" i="1" s="1"/>
  <c r="AB467" i="1"/>
  <c r="T467" i="1"/>
  <c r="O467" i="1"/>
  <c r="K467" i="1"/>
  <c r="J467" i="1"/>
  <c r="I467" i="1"/>
  <c r="H467" i="1"/>
  <c r="M467" i="1" s="1"/>
  <c r="AB466" i="1"/>
  <c r="X466" i="1"/>
  <c r="T466" i="1"/>
  <c r="O466" i="1"/>
  <c r="K466" i="1"/>
  <c r="J466" i="1"/>
  <c r="I466" i="1"/>
  <c r="H466" i="1"/>
  <c r="M466" i="1" s="1"/>
  <c r="AB465" i="1"/>
  <c r="X465" i="1"/>
  <c r="T465" i="1"/>
  <c r="O465" i="1"/>
  <c r="K465" i="1"/>
  <c r="J465" i="1"/>
  <c r="I465" i="1"/>
  <c r="M465" i="1" s="1"/>
  <c r="H465" i="1"/>
  <c r="AB464" i="1"/>
  <c r="T464" i="1"/>
  <c r="X464" i="1" s="1"/>
  <c r="O464" i="1"/>
  <c r="K464" i="1"/>
  <c r="J464" i="1"/>
  <c r="I464" i="1"/>
  <c r="H464" i="1"/>
  <c r="M464" i="1" s="1"/>
  <c r="AB463" i="1"/>
  <c r="X463" i="1"/>
  <c r="T463" i="1"/>
  <c r="O463" i="1"/>
  <c r="M463" i="1"/>
  <c r="K463" i="1"/>
  <c r="J463" i="1"/>
  <c r="I463" i="1"/>
  <c r="H463" i="1"/>
  <c r="AB462" i="1"/>
  <c r="T462" i="1"/>
  <c r="O462" i="1"/>
  <c r="K462" i="1"/>
  <c r="J462" i="1"/>
  <c r="I462" i="1"/>
  <c r="M462" i="1" s="1"/>
  <c r="H462" i="1"/>
  <c r="AB461" i="1"/>
  <c r="T461" i="1"/>
  <c r="X461" i="1" s="1"/>
  <c r="O461" i="1"/>
  <c r="M461" i="1"/>
  <c r="K461" i="1"/>
  <c r="L461" i="1" s="1"/>
  <c r="N461" i="1" s="1"/>
  <c r="J461" i="1"/>
  <c r="I461" i="1"/>
  <c r="H461" i="1"/>
  <c r="AB460" i="1"/>
  <c r="X460" i="1"/>
  <c r="T460" i="1"/>
  <c r="O460" i="1"/>
  <c r="K460" i="1"/>
  <c r="J460" i="1"/>
  <c r="I460" i="1"/>
  <c r="H460" i="1"/>
  <c r="AB459" i="1"/>
  <c r="X459" i="1"/>
  <c r="T459" i="1"/>
  <c r="O459" i="1"/>
  <c r="N459" i="1"/>
  <c r="K459" i="1"/>
  <c r="L459" i="1" s="1"/>
  <c r="J459" i="1"/>
  <c r="I459" i="1"/>
  <c r="M459" i="1" s="1"/>
  <c r="H459" i="1"/>
  <c r="AB458" i="1"/>
  <c r="X458" i="1"/>
  <c r="T458" i="1"/>
  <c r="O458" i="1"/>
  <c r="M458" i="1"/>
  <c r="L458" i="1"/>
  <c r="N458" i="1" s="1"/>
  <c r="K458" i="1"/>
  <c r="J458" i="1"/>
  <c r="I458" i="1"/>
  <c r="H458" i="1"/>
  <c r="AB457" i="1"/>
  <c r="X457" i="1"/>
  <c r="T457" i="1"/>
  <c r="O457" i="1"/>
  <c r="M457" i="1"/>
  <c r="K457" i="1"/>
  <c r="L457" i="1" s="1"/>
  <c r="N457" i="1" s="1"/>
  <c r="J457" i="1"/>
  <c r="I457" i="1"/>
  <c r="H457" i="1"/>
  <c r="AB456" i="1"/>
  <c r="T456" i="1"/>
  <c r="O456" i="1"/>
  <c r="K456" i="1"/>
  <c r="J456" i="1"/>
  <c r="L456" i="1" s="1"/>
  <c r="I456" i="1"/>
  <c r="M456" i="1" s="1"/>
  <c r="H456" i="1"/>
  <c r="AB455" i="1"/>
  <c r="T455" i="1"/>
  <c r="O455" i="1"/>
  <c r="M455" i="1"/>
  <c r="K455" i="1"/>
  <c r="L455" i="1" s="1"/>
  <c r="N455" i="1" s="1"/>
  <c r="J455" i="1"/>
  <c r="I455" i="1"/>
  <c r="H455" i="1"/>
  <c r="AB454" i="1"/>
  <c r="X454" i="1"/>
  <c r="T454" i="1"/>
  <c r="O454" i="1"/>
  <c r="K454" i="1"/>
  <c r="J454" i="1"/>
  <c r="I454" i="1"/>
  <c r="M454" i="1" s="1"/>
  <c r="H454" i="1"/>
  <c r="AB453" i="1"/>
  <c r="T453" i="1"/>
  <c r="O453" i="1"/>
  <c r="K453" i="1"/>
  <c r="J453" i="1"/>
  <c r="I453" i="1"/>
  <c r="H453" i="1"/>
  <c r="L453" i="1" s="1"/>
  <c r="AB452" i="1"/>
  <c r="T452" i="1"/>
  <c r="O452" i="1"/>
  <c r="K452" i="1"/>
  <c r="J452" i="1"/>
  <c r="L452" i="1" s="1"/>
  <c r="N452" i="1" s="1"/>
  <c r="I452" i="1"/>
  <c r="M452" i="1" s="1"/>
  <c r="H452" i="1"/>
  <c r="AB451" i="1"/>
  <c r="X451" i="1"/>
  <c r="T451" i="1"/>
  <c r="O451" i="1"/>
  <c r="K451" i="1"/>
  <c r="J451" i="1"/>
  <c r="I451" i="1"/>
  <c r="M451" i="1" s="1"/>
  <c r="H451" i="1"/>
  <c r="AB450" i="1"/>
  <c r="X450" i="1"/>
  <c r="T450" i="1"/>
  <c r="O450" i="1"/>
  <c r="M450" i="1"/>
  <c r="K450" i="1"/>
  <c r="J450" i="1"/>
  <c r="I450" i="1"/>
  <c r="H450" i="1"/>
  <c r="L450" i="1" s="1"/>
  <c r="N450" i="1" s="1"/>
  <c r="AB449" i="1"/>
  <c r="X449" i="1"/>
  <c r="T449" i="1"/>
  <c r="O449" i="1"/>
  <c r="K449" i="1"/>
  <c r="J449" i="1"/>
  <c r="I449" i="1"/>
  <c r="H449" i="1"/>
  <c r="AB448" i="1"/>
  <c r="X448" i="1"/>
  <c r="T448" i="1"/>
  <c r="O448" i="1"/>
  <c r="L448" i="1"/>
  <c r="K448" i="1"/>
  <c r="J448" i="1"/>
  <c r="I448" i="1"/>
  <c r="H448" i="1"/>
  <c r="AB447" i="1"/>
  <c r="X447" i="1"/>
  <c r="T447" i="1"/>
  <c r="O447" i="1"/>
  <c r="K447" i="1"/>
  <c r="J447" i="1"/>
  <c r="I447" i="1"/>
  <c r="H447" i="1"/>
  <c r="AB446" i="1"/>
  <c r="T446" i="1"/>
  <c r="X446" i="1" s="1"/>
  <c r="O446" i="1"/>
  <c r="K446" i="1"/>
  <c r="J446" i="1"/>
  <c r="I446" i="1"/>
  <c r="M446" i="1" s="1"/>
  <c r="H446" i="1"/>
  <c r="AB445" i="1"/>
  <c r="T445" i="1"/>
  <c r="O445" i="1"/>
  <c r="K445" i="1"/>
  <c r="L445" i="1" s="1"/>
  <c r="J445" i="1"/>
  <c r="I445" i="1"/>
  <c r="H445" i="1"/>
  <c r="AB444" i="1"/>
  <c r="T444" i="1"/>
  <c r="X444" i="1" s="1"/>
  <c r="O444" i="1"/>
  <c r="M444" i="1"/>
  <c r="K444" i="1"/>
  <c r="J444" i="1"/>
  <c r="I444" i="1"/>
  <c r="H444" i="1"/>
  <c r="AB443" i="1"/>
  <c r="T443" i="1"/>
  <c r="O443" i="1"/>
  <c r="M443" i="1"/>
  <c r="K443" i="1"/>
  <c r="J443" i="1"/>
  <c r="I443" i="1"/>
  <c r="L443" i="1" s="1"/>
  <c r="H443" i="1"/>
  <c r="AB442" i="1"/>
  <c r="X442" i="1"/>
  <c r="T442" i="1"/>
  <c r="O442" i="1"/>
  <c r="K442" i="1"/>
  <c r="J442" i="1"/>
  <c r="I442" i="1"/>
  <c r="M442" i="1" s="1"/>
  <c r="H442" i="1"/>
  <c r="AB441" i="1"/>
  <c r="X441" i="1"/>
  <c r="T441" i="1"/>
  <c r="O441" i="1"/>
  <c r="M441" i="1"/>
  <c r="K441" i="1"/>
  <c r="J441" i="1"/>
  <c r="L441" i="1" s="1"/>
  <c r="I441" i="1"/>
  <c r="H441" i="1"/>
  <c r="AB440" i="1"/>
  <c r="T440" i="1"/>
  <c r="O440" i="1"/>
  <c r="K440" i="1"/>
  <c r="J440" i="1"/>
  <c r="I440" i="1"/>
  <c r="H440" i="1"/>
  <c r="M440" i="1" s="1"/>
  <c r="AB439" i="1"/>
  <c r="T439" i="1"/>
  <c r="X439" i="1" s="1"/>
  <c r="O439" i="1"/>
  <c r="M439" i="1"/>
  <c r="K439" i="1"/>
  <c r="J439" i="1"/>
  <c r="I439" i="1"/>
  <c r="H439" i="1"/>
  <c r="AB438" i="1"/>
  <c r="X438" i="1"/>
  <c r="T438" i="1"/>
  <c r="O438" i="1"/>
  <c r="K438" i="1"/>
  <c r="J438" i="1"/>
  <c r="I438" i="1"/>
  <c r="H438" i="1"/>
  <c r="AB437" i="1"/>
  <c r="X437" i="1"/>
  <c r="T437" i="1"/>
  <c r="O437" i="1"/>
  <c r="K437" i="1"/>
  <c r="J437" i="1"/>
  <c r="I437" i="1"/>
  <c r="M437" i="1" s="1"/>
  <c r="H437" i="1"/>
  <c r="AB436" i="1"/>
  <c r="T436" i="1"/>
  <c r="X436" i="1" s="1"/>
  <c r="O436" i="1"/>
  <c r="P436" i="1" s="1"/>
  <c r="N436" i="1"/>
  <c r="M436" i="1"/>
  <c r="K436" i="1"/>
  <c r="L436" i="1" s="1"/>
  <c r="J436" i="1"/>
  <c r="I436" i="1"/>
  <c r="H436" i="1"/>
  <c r="AB435" i="1"/>
  <c r="X435" i="1"/>
  <c r="T435" i="1"/>
  <c r="O435" i="1"/>
  <c r="K435" i="1"/>
  <c r="J435" i="1"/>
  <c r="I435" i="1"/>
  <c r="H435" i="1"/>
  <c r="M435" i="1" s="1"/>
  <c r="AB434" i="1"/>
  <c r="X434" i="1"/>
  <c r="T434" i="1"/>
  <c r="O434" i="1"/>
  <c r="M434" i="1"/>
  <c r="K434" i="1"/>
  <c r="J434" i="1"/>
  <c r="I434" i="1"/>
  <c r="H434" i="1"/>
  <c r="AB433" i="1"/>
  <c r="X433" i="1"/>
  <c r="T433" i="1"/>
  <c r="O433" i="1"/>
  <c r="K433" i="1"/>
  <c r="J433" i="1"/>
  <c r="I433" i="1"/>
  <c r="H433" i="1"/>
  <c r="M433" i="1" s="1"/>
  <c r="AB432" i="1"/>
  <c r="X432" i="1"/>
  <c r="T432" i="1"/>
  <c r="O432" i="1"/>
  <c r="M432" i="1"/>
  <c r="K432" i="1"/>
  <c r="L432" i="1" s="1"/>
  <c r="J432" i="1"/>
  <c r="I432" i="1"/>
  <c r="H432" i="1"/>
  <c r="AB431" i="1"/>
  <c r="T431" i="1"/>
  <c r="O431" i="1"/>
  <c r="K431" i="1"/>
  <c r="J431" i="1"/>
  <c r="I431" i="1"/>
  <c r="H431" i="1"/>
  <c r="AB430" i="1"/>
  <c r="X430" i="1"/>
  <c r="T430" i="1"/>
  <c r="O430" i="1"/>
  <c r="M430" i="1"/>
  <c r="K430" i="1"/>
  <c r="J430" i="1"/>
  <c r="I430" i="1"/>
  <c r="H430" i="1"/>
  <c r="AB429" i="1"/>
  <c r="T429" i="1"/>
  <c r="O429" i="1"/>
  <c r="K429" i="1"/>
  <c r="J429" i="1"/>
  <c r="I429" i="1"/>
  <c r="M429" i="1" s="1"/>
  <c r="H429" i="1"/>
  <c r="AB428" i="1"/>
  <c r="T428" i="1"/>
  <c r="O428" i="1"/>
  <c r="K428" i="1"/>
  <c r="J428" i="1"/>
  <c r="I428" i="1"/>
  <c r="H428" i="1"/>
  <c r="AB427" i="1"/>
  <c r="T427" i="1"/>
  <c r="O427" i="1"/>
  <c r="K427" i="1"/>
  <c r="J427" i="1"/>
  <c r="I427" i="1"/>
  <c r="H427" i="1"/>
  <c r="M427" i="1" s="1"/>
  <c r="AB426" i="1"/>
  <c r="X426" i="1"/>
  <c r="T426" i="1"/>
  <c r="O426" i="1"/>
  <c r="K426" i="1"/>
  <c r="J426" i="1"/>
  <c r="I426" i="1"/>
  <c r="H426" i="1"/>
  <c r="AB425" i="1"/>
  <c r="X425" i="1"/>
  <c r="T425" i="1"/>
  <c r="O425" i="1"/>
  <c r="M425" i="1"/>
  <c r="K425" i="1"/>
  <c r="J425" i="1"/>
  <c r="L425" i="1" s="1"/>
  <c r="N425" i="1" s="1"/>
  <c r="I425" i="1"/>
  <c r="H425" i="1"/>
  <c r="AB424" i="1"/>
  <c r="X424" i="1"/>
  <c r="T424" i="1"/>
  <c r="O424" i="1"/>
  <c r="M424" i="1"/>
  <c r="K424" i="1"/>
  <c r="L424" i="1" s="1"/>
  <c r="J424" i="1"/>
  <c r="I424" i="1"/>
  <c r="H424" i="1"/>
  <c r="AB423" i="1"/>
  <c r="T423" i="1"/>
  <c r="O423" i="1"/>
  <c r="K423" i="1"/>
  <c r="J423" i="1"/>
  <c r="I423" i="1"/>
  <c r="M423" i="1" s="1"/>
  <c r="H423" i="1"/>
  <c r="AB422" i="1"/>
  <c r="X422" i="1"/>
  <c r="T422" i="1"/>
  <c r="O422" i="1"/>
  <c r="K422" i="1"/>
  <c r="J422" i="1"/>
  <c r="I422" i="1"/>
  <c r="M422" i="1" s="1"/>
  <c r="H422" i="1"/>
  <c r="AB421" i="1"/>
  <c r="X421" i="1"/>
  <c r="T421" i="1"/>
  <c r="O421" i="1"/>
  <c r="K421" i="1"/>
  <c r="L421" i="1" s="1"/>
  <c r="N421" i="1" s="1"/>
  <c r="J421" i="1"/>
  <c r="I421" i="1"/>
  <c r="M421" i="1" s="1"/>
  <c r="H421" i="1"/>
  <c r="AB420" i="1"/>
  <c r="T420" i="1"/>
  <c r="O420" i="1"/>
  <c r="M420" i="1"/>
  <c r="K420" i="1"/>
  <c r="J420" i="1"/>
  <c r="I420" i="1"/>
  <c r="L420" i="1" s="1"/>
  <c r="H420" i="1"/>
  <c r="AB419" i="1"/>
  <c r="T419" i="1"/>
  <c r="O419" i="1"/>
  <c r="K419" i="1"/>
  <c r="J419" i="1"/>
  <c r="I419" i="1"/>
  <c r="H419" i="1"/>
  <c r="M419" i="1" s="1"/>
  <c r="AB418" i="1"/>
  <c r="X418" i="1"/>
  <c r="T418" i="1"/>
  <c r="O418" i="1"/>
  <c r="K418" i="1"/>
  <c r="J418" i="1"/>
  <c r="I418" i="1"/>
  <c r="H418" i="1"/>
  <c r="M418" i="1" s="1"/>
  <c r="AB417" i="1"/>
  <c r="X417" i="1"/>
  <c r="T417" i="1"/>
  <c r="O417" i="1"/>
  <c r="K417" i="1"/>
  <c r="L417" i="1" s="1"/>
  <c r="N417" i="1" s="1"/>
  <c r="J417" i="1"/>
  <c r="I417" i="1"/>
  <c r="H417" i="1"/>
  <c r="M417" i="1" s="1"/>
  <c r="AB416" i="1"/>
  <c r="T416" i="1"/>
  <c r="X416" i="1" s="1"/>
  <c r="O416" i="1"/>
  <c r="M416" i="1"/>
  <c r="K416" i="1"/>
  <c r="J416" i="1"/>
  <c r="L416" i="1" s="1"/>
  <c r="N416" i="1" s="1"/>
  <c r="I416" i="1"/>
  <c r="H416" i="1"/>
  <c r="AB415" i="1"/>
  <c r="T415" i="1"/>
  <c r="X415" i="1" s="1"/>
  <c r="P415" i="1"/>
  <c r="O415" i="1"/>
  <c r="K415" i="1"/>
  <c r="J415" i="1"/>
  <c r="I415" i="1"/>
  <c r="M415" i="1" s="1"/>
  <c r="N415" i="1" s="1"/>
  <c r="H415" i="1"/>
  <c r="L415" i="1" s="1"/>
  <c r="AB414" i="1"/>
  <c r="T414" i="1"/>
  <c r="X414" i="1" s="1"/>
  <c r="O414" i="1"/>
  <c r="K414" i="1"/>
  <c r="L414" i="1" s="1"/>
  <c r="N414" i="1" s="1"/>
  <c r="J414" i="1"/>
  <c r="I414" i="1"/>
  <c r="M414" i="1" s="1"/>
  <c r="H414" i="1"/>
  <c r="AB413" i="1"/>
  <c r="T413" i="1"/>
  <c r="X413" i="1" s="1"/>
  <c r="O413" i="1"/>
  <c r="L413" i="1"/>
  <c r="K413" i="1"/>
  <c r="J413" i="1"/>
  <c r="I413" i="1"/>
  <c r="H413" i="1"/>
  <c r="AB412" i="1"/>
  <c r="T412" i="1"/>
  <c r="X412" i="1" s="1"/>
  <c r="O412" i="1"/>
  <c r="N412" i="1"/>
  <c r="M412" i="1"/>
  <c r="K412" i="1"/>
  <c r="L412" i="1" s="1"/>
  <c r="J412" i="1"/>
  <c r="I412" i="1"/>
  <c r="H412" i="1"/>
  <c r="AB411" i="1"/>
  <c r="T411" i="1"/>
  <c r="O411" i="1"/>
  <c r="K411" i="1"/>
  <c r="J411" i="1"/>
  <c r="I411" i="1"/>
  <c r="M411" i="1" s="1"/>
  <c r="H411" i="1"/>
  <c r="AB410" i="1"/>
  <c r="T410" i="1"/>
  <c r="O410" i="1"/>
  <c r="K410" i="1"/>
  <c r="J410" i="1"/>
  <c r="I410" i="1"/>
  <c r="M410" i="1" s="1"/>
  <c r="H410" i="1"/>
  <c r="AB409" i="1"/>
  <c r="T409" i="1"/>
  <c r="X409" i="1" s="1"/>
  <c r="O409" i="1"/>
  <c r="K409" i="1"/>
  <c r="L409" i="1" s="1"/>
  <c r="J409" i="1"/>
  <c r="I409" i="1"/>
  <c r="H409" i="1"/>
  <c r="M409" i="1" s="1"/>
  <c r="AB408" i="1"/>
  <c r="X408" i="1"/>
  <c r="T408" i="1"/>
  <c r="O408" i="1"/>
  <c r="M408" i="1"/>
  <c r="K408" i="1"/>
  <c r="J408" i="1"/>
  <c r="L408" i="1" s="1"/>
  <c r="N408" i="1" s="1"/>
  <c r="I408" i="1"/>
  <c r="H408" i="1"/>
  <c r="AB407" i="1"/>
  <c r="X407" i="1"/>
  <c r="T407" i="1"/>
  <c r="O407" i="1"/>
  <c r="M407" i="1"/>
  <c r="K407" i="1"/>
  <c r="J407" i="1"/>
  <c r="I407" i="1"/>
  <c r="H407" i="1"/>
  <c r="AB406" i="1"/>
  <c r="X406" i="1"/>
  <c r="T406" i="1"/>
  <c r="O406" i="1"/>
  <c r="N406" i="1"/>
  <c r="M406" i="1"/>
  <c r="L406" i="1"/>
  <c r="K406" i="1"/>
  <c r="J406" i="1"/>
  <c r="I406" i="1"/>
  <c r="H406" i="1"/>
  <c r="AB405" i="1"/>
  <c r="T405" i="1"/>
  <c r="X405" i="1" s="1"/>
  <c r="O405" i="1"/>
  <c r="K405" i="1"/>
  <c r="L405" i="1" s="1"/>
  <c r="J405" i="1"/>
  <c r="I405" i="1"/>
  <c r="H405" i="1"/>
  <c r="AB404" i="1"/>
  <c r="T404" i="1"/>
  <c r="P404" i="1"/>
  <c r="Y404" i="1" s="1"/>
  <c r="O404" i="1"/>
  <c r="K404" i="1"/>
  <c r="J404" i="1"/>
  <c r="I404" i="1"/>
  <c r="M404" i="1" s="1"/>
  <c r="H404" i="1"/>
  <c r="L404" i="1" s="1"/>
  <c r="N404" i="1" s="1"/>
  <c r="AB403" i="1"/>
  <c r="X403" i="1"/>
  <c r="T403" i="1"/>
  <c r="O403" i="1"/>
  <c r="M403" i="1"/>
  <c r="K403" i="1"/>
  <c r="J403" i="1"/>
  <c r="I403" i="1"/>
  <c r="H403" i="1"/>
  <c r="AB402" i="1"/>
  <c r="X402" i="1"/>
  <c r="T402" i="1"/>
  <c r="O402" i="1"/>
  <c r="K402" i="1"/>
  <c r="J402" i="1"/>
  <c r="I402" i="1"/>
  <c r="H402" i="1"/>
  <c r="AB401" i="1"/>
  <c r="T401" i="1"/>
  <c r="X401" i="1" s="1"/>
  <c r="O401" i="1"/>
  <c r="L401" i="1"/>
  <c r="N401" i="1" s="1"/>
  <c r="K401" i="1"/>
  <c r="J401" i="1"/>
  <c r="I401" i="1"/>
  <c r="H401" i="1"/>
  <c r="M401" i="1" s="1"/>
  <c r="AB400" i="1"/>
  <c r="X400" i="1"/>
  <c r="T400" i="1"/>
  <c r="O400" i="1"/>
  <c r="M400" i="1"/>
  <c r="K400" i="1"/>
  <c r="J400" i="1"/>
  <c r="I400" i="1"/>
  <c r="H400" i="1"/>
  <c r="AB399" i="1"/>
  <c r="X399" i="1"/>
  <c r="T399" i="1"/>
  <c r="O399" i="1"/>
  <c r="M399" i="1"/>
  <c r="K399" i="1"/>
  <c r="J399" i="1"/>
  <c r="I399" i="1"/>
  <c r="H399" i="1"/>
  <c r="AB398" i="1"/>
  <c r="X398" i="1"/>
  <c r="T398" i="1"/>
  <c r="O398" i="1"/>
  <c r="M398" i="1"/>
  <c r="K398" i="1"/>
  <c r="J398" i="1"/>
  <c r="I398" i="1"/>
  <c r="H398" i="1"/>
  <c r="AB397" i="1"/>
  <c r="T397" i="1"/>
  <c r="X397" i="1" s="1"/>
  <c r="O397" i="1"/>
  <c r="K397" i="1"/>
  <c r="J397" i="1"/>
  <c r="I397" i="1"/>
  <c r="H397" i="1"/>
  <c r="L397" i="1" s="1"/>
  <c r="AB396" i="1"/>
  <c r="T396" i="1"/>
  <c r="O396" i="1"/>
  <c r="L396" i="1"/>
  <c r="K396" i="1"/>
  <c r="J396" i="1"/>
  <c r="I396" i="1"/>
  <c r="H396" i="1"/>
  <c r="AB395" i="1"/>
  <c r="X395" i="1"/>
  <c r="T395" i="1"/>
  <c r="O395" i="1"/>
  <c r="K395" i="1"/>
  <c r="J395" i="1"/>
  <c r="I395" i="1"/>
  <c r="M395" i="1" s="1"/>
  <c r="H395" i="1"/>
  <c r="AB394" i="1"/>
  <c r="X394" i="1"/>
  <c r="T394" i="1"/>
  <c r="O394" i="1"/>
  <c r="K394" i="1"/>
  <c r="J394" i="1"/>
  <c r="I394" i="1"/>
  <c r="M394" i="1" s="1"/>
  <c r="H394" i="1"/>
  <c r="AB393" i="1"/>
  <c r="T393" i="1"/>
  <c r="X393" i="1" s="1"/>
  <c r="P393" i="1"/>
  <c r="O393" i="1"/>
  <c r="K393" i="1"/>
  <c r="L393" i="1" s="1"/>
  <c r="N393" i="1" s="1"/>
  <c r="J393" i="1"/>
  <c r="I393" i="1"/>
  <c r="H393" i="1"/>
  <c r="M393" i="1" s="1"/>
  <c r="AB392" i="1"/>
  <c r="X392" i="1"/>
  <c r="T392" i="1"/>
  <c r="O392" i="1"/>
  <c r="M392" i="1"/>
  <c r="K392" i="1"/>
  <c r="J392" i="1"/>
  <c r="I392" i="1"/>
  <c r="H392" i="1"/>
  <c r="AB391" i="1"/>
  <c r="X391" i="1"/>
  <c r="T391" i="1"/>
  <c r="O391" i="1"/>
  <c r="M391" i="1"/>
  <c r="K391" i="1"/>
  <c r="J391" i="1"/>
  <c r="I391" i="1"/>
  <c r="H391" i="1"/>
  <c r="AB390" i="1"/>
  <c r="X390" i="1"/>
  <c r="T390" i="1"/>
  <c r="O390" i="1"/>
  <c r="M390" i="1"/>
  <c r="K390" i="1"/>
  <c r="J390" i="1"/>
  <c r="I390" i="1"/>
  <c r="H390" i="1"/>
  <c r="AB389" i="1"/>
  <c r="T389" i="1"/>
  <c r="X389" i="1" s="1"/>
  <c r="O389" i="1"/>
  <c r="K389" i="1"/>
  <c r="J389" i="1"/>
  <c r="I389" i="1"/>
  <c r="H389" i="1"/>
  <c r="AB388" i="1"/>
  <c r="T388" i="1"/>
  <c r="O388" i="1"/>
  <c r="K388" i="1"/>
  <c r="J388" i="1"/>
  <c r="I388" i="1"/>
  <c r="H388" i="1"/>
  <c r="AB387" i="1"/>
  <c r="X387" i="1"/>
  <c r="T387" i="1"/>
  <c r="O387" i="1"/>
  <c r="M387" i="1"/>
  <c r="K387" i="1"/>
  <c r="J387" i="1"/>
  <c r="I387" i="1"/>
  <c r="H387" i="1"/>
  <c r="AB386" i="1"/>
  <c r="X386" i="1"/>
  <c r="T386" i="1"/>
  <c r="O386" i="1"/>
  <c r="K386" i="1"/>
  <c r="J386" i="1"/>
  <c r="I386" i="1"/>
  <c r="H386" i="1"/>
  <c r="AB385" i="1"/>
  <c r="T385" i="1"/>
  <c r="X385" i="1" s="1"/>
  <c r="O385" i="1"/>
  <c r="K385" i="1"/>
  <c r="L385" i="1" s="1"/>
  <c r="N385" i="1" s="1"/>
  <c r="J385" i="1"/>
  <c r="I385" i="1"/>
  <c r="H385" i="1"/>
  <c r="M385" i="1" s="1"/>
  <c r="AB384" i="1"/>
  <c r="X384" i="1"/>
  <c r="T384" i="1"/>
  <c r="O384" i="1"/>
  <c r="K384" i="1"/>
  <c r="J384" i="1"/>
  <c r="L384" i="1" s="1"/>
  <c r="N384" i="1" s="1"/>
  <c r="I384" i="1"/>
  <c r="M384" i="1" s="1"/>
  <c r="H384" i="1"/>
  <c r="AB383" i="1"/>
  <c r="X383" i="1"/>
  <c r="T383" i="1"/>
  <c r="O383" i="1"/>
  <c r="K383" i="1"/>
  <c r="J383" i="1"/>
  <c r="I383" i="1"/>
  <c r="M383" i="1" s="1"/>
  <c r="H383" i="1"/>
  <c r="AB382" i="1"/>
  <c r="X382" i="1"/>
  <c r="T382" i="1"/>
  <c r="P382" i="1"/>
  <c r="O382" i="1"/>
  <c r="K382" i="1"/>
  <c r="L382" i="1" s="1"/>
  <c r="N382" i="1" s="1"/>
  <c r="J382" i="1"/>
  <c r="I382" i="1"/>
  <c r="H382" i="1"/>
  <c r="M382" i="1" s="1"/>
  <c r="AB381" i="1"/>
  <c r="T381" i="1"/>
  <c r="O381" i="1"/>
  <c r="K381" i="1"/>
  <c r="J381" i="1"/>
  <c r="L381" i="1" s="1"/>
  <c r="N381" i="1" s="1"/>
  <c r="I381" i="1"/>
  <c r="M381" i="1" s="1"/>
  <c r="H381" i="1"/>
  <c r="AB380" i="1"/>
  <c r="X380" i="1"/>
  <c r="T380" i="1"/>
  <c r="O380" i="1"/>
  <c r="K380" i="1"/>
  <c r="J380" i="1"/>
  <c r="I380" i="1"/>
  <c r="M380" i="1" s="1"/>
  <c r="H380" i="1"/>
  <c r="AB379" i="1"/>
  <c r="X379" i="1"/>
  <c r="T379" i="1"/>
  <c r="O379" i="1"/>
  <c r="P379" i="1" s="1"/>
  <c r="N379" i="1"/>
  <c r="L379" i="1"/>
  <c r="K379" i="1"/>
  <c r="J379" i="1"/>
  <c r="I379" i="1"/>
  <c r="H379" i="1"/>
  <c r="M379" i="1" s="1"/>
  <c r="AB378" i="1"/>
  <c r="T378" i="1"/>
  <c r="O378" i="1"/>
  <c r="P378" i="1" s="1"/>
  <c r="L378" i="1"/>
  <c r="N378" i="1" s="1"/>
  <c r="K378" i="1"/>
  <c r="J378" i="1"/>
  <c r="I378" i="1"/>
  <c r="H378" i="1"/>
  <c r="M378" i="1" s="1"/>
  <c r="AB377" i="1"/>
  <c r="X377" i="1"/>
  <c r="T377" i="1"/>
  <c r="O377" i="1"/>
  <c r="K377" i="1"/>
  <c r="J377" i="1"/>
  <c r="L377" i="1" s="1"/>
  <c r="I377" i="1"/>
  <c r="M377" i="1" s="1"/>
  <c r="H377" i="1"/>
  <c r="AB376" i="1"/>
  <c r="X376" i="1"/>
  <c r="T376" i="1"/>
  <c r="O376" i="1"/>
  <c r="M376" i="1"/>
  <c r="K376" i="1"/>
  <c r="J376" i="1"/>
  <c r="L376" i="1" s="1"/>
  <c r="N376" i="1" s="1"/>
  <c r="I376" i="1"/>
  <c r="H376" i="1"/>
  <c r="AB375" i="1"/>
  <c r="T375" i="1"/>
  <c r="X375" i="1" s="1"/>
  <c r="O375" i="1"/>
  <c r="L375" i="1"/>
  <c r="K375" i="1"/>
  <c r="J375" i="1"/>
  <c r="I375" i="1"/>
  <c r="H375" i="1"/>
  <c r="AB374" i="1"/>
  <c r="T374" i="1"/>
  <c r="X374" i="1" s="1"/>
  <c r="O374" i="1"/>
  <c r="K374" i="1"/>
  <c r="J374" i="1"/>
  <c r="I374" i="1"/>
  <c r="H374" i="1"/>
  <c r="L374" i="1" s="1"/>
  <c r="AB373" i="1"/>
  <c r="T373" i="1"/>
  <c r="O373" i="1"/>
  <c r="K373" i="1"/>
  <c r="L373" i="1" s="1"/>
  <c r="J373" i="1"/>
  <c r="I373" i="1"/>
  <c r="H373" i="1"/>
  <c r="AB372" i="1"/>
  <c r="X372" i="1"/>
  <c r="T372" i="1"/>
  <c r="O372" i="1"/>
  <c r="K372" i="1"/>
  <c r="J372" i="1"/>
  <c r="I372" i="1"/>
  <c r="M372" i="1" s="1"/>
  <c r="H372" i="1"/>
  <c r="AB371" i="1"/>
  <c r="X371" i="1"/>
  <c r="T371" i="1"/>
  <c r="O371" i="1"/>
  <c r="M371" i="1"/>
  <c r="K371" i="1"/>
  <c r="L371" i="1" s="1"/>
  <c r="J371" i="1"/>
  <c r="I371" i="1"/>
  <c r="H371" i="1"/>
  <c r="AB370" i="1"/>
  <c r="T370" i="1"/>
  <c r="O370" i="1"/>
  <c r="K370" i="1"/>
  <c r="J370" i="1"/>
  <c r="I370" i="1"/>
  <c r="H370" i="1"/>
  <c r="AB369" i="1"/>
  <c r="T369" i="1"/>
  <c r="O369" i="1"/>
  <c r="K369" i="1"/>
  <c r="J369" i="1"/>
  <c r="I369" i="1"/>
  <c r="H369" i="1"/>
  <c r="AB368" i="1"/>
  <c r="T368" i="1"/>
  <c r="X368" i="1" s="1"/>
  <c r="O368" i="1"/>
  <c r="M368" i="1"/>
  <c r="L368" i="1"/>
  <c r="N368" i="1" s="1"/>
  <c r="K368" i="1"/>
  <c r="J368" i="1"/>
  <c r="I368" i="1"/>
  <c r="H368" i="1"/>
  <c r="AB367" i="1"/>
  <c r="X367" i="1"/>
  <c r="T367" i="1"/>
  <c r="O367" i="1"/>
  <c r="K367" i="1"/>
  <c r="J367" i="1"/>
  <c r="I367" i="1"/>
  <c r="H367" i="1"/>
  <c r="L367" i="1" s="1"/>
  <c r="AB366" i="1"/>
  <c r="T366" i="1"/>
  <c r="X366" i="1" s="1"/>
  <c r="O366" i="1"/>
  <c r="K366" i="1"/>
  <c r="L366" i="1" s="1"/>
  <c r="J366" i="1"/>
  <c r="I366" i="1"/>
  <c r="H366" i="1"/>
  <c r="AB365" i="1"/>
  <c r="T365" i="1"/>
  <c r="O365" i="1"/>
  <c r="K365" i="1"/>
  <c r="J365" i="1"/>
  <c r="I365" i="1"/>
  <c r="M365" i="1" s="1"/>
  <c r="H365" i="1"/>
  <c r="AB364" i="1"/>
  <c r="T364" i="1"/>
  <c r="X364" i="1" s="1"/>
  <c r="O364" i="1"/>
  <c r="M364" i="1"/>
  <c r="K364" i="1"/>
  <c r="L364" i="1" s="1"/>
  <c r="N364" i="1" s="1"/>
  <c r="J364" i="1"/>
  <c r="I364" i="1"/>
  <c r="H364" i="1"/>
  <c r="AB363" i="1"/>
  <c r="X363" i="1"/>
  <c r="T363" i="1"/>
  <c r="O363" i="1"/>
  <c r="M363" i="1"/>
  <c r="K363" i="1"/>
  <c r="J363" i="1"/>
  <c r="I363" i="1"/>
  <c r="H363" i="1"/>
  <c r="AB362" i="1"/>
  <c r="X362" i="1"/>
  <c r="T362" i="1"/>
  <c r="O362" i="1"/>
  <c r="L362" i="1"/>
  <c r="K362" i="1"/>
  <c r="J362" i="1"/>
  <c r="I362" i="1"/>
  <c r="H362" i="1"/>
  <c r="AB361" i="1"/>
  <c r="X361" i="1"/>
  <c r="T361" i="1"/>
  <c r="O361" i="1"/>
  <c r="K361" i="1"/>
  <c r="J361" i="1"/>
  <c r="L361" i="1" s="1"/>
  <c r="N361" i="1" s="1"/>
  <c r="I361" i="1"/>
  <c r="H361" i="1"/>
  <c r="M361" i="1" s="1"/>
  <c r="AB360" i="1"/>
  <c r="X360" i="1"/>
  <c r="T360" i="1"/>
  <c r="O360" i="1"/>
  <c r="K360" i="1"/>
  <c r="J360" i="1"/>
  <c r="I360" i="1"/>
  <c r="H360" i="1"/>
  <c r="AB359" i="1"/>
  <c r="T359" i="1"/>
  <c r="X359" i="1" s="1"/>
  <c r="O359" i="1"/>
  <c r="M359" i="1"/>
  <c r="L359" i="1"/>
  <c r="N359" i="1" s="1"/>
  <c r="K359" i="1"/>
  <c r="J359" i="1"/>
  <c r="I359" i="1"/>
  <c r="H359" i="1"/>
  <c r="AB358" i="1"/>
  <c r="T358" i="1"/>
  <c r="O358" i="1"/>
  <c r="K358" i="1"/>
  <c r="J358" i="1"/>
  <c r="L358" i="1" s="1"/>
  <c r="N358" i="1" s="1"/>
  <c r="I358" i="1"/>
  <c r="H358" i="1"/>
  <c r="M358" i="1" s="1"/>
  <c r="AB357" i="1"/>
  <c r="T357" i="1"/>
  <c r="O357" i="1"/>
  <c r="K357" i="1"/>
  <c r="J357" i="1"/>
  <c r="I357" i="1"/>
  <c r="M357" i="1" s="1"/>
  <c r="H357" i="1"/>
  <c r="AB356" i="1"/>
  <c r="X356" i="1"/>
  <c r="T356" i="1"/>
  <c r="O356" i="1"/>
  <c r="L356" i="1"/>
  <c r="N356" i="1" s="1"/>
  <c r="K356" i="1"/>
  <c r="J356" i="1"/>
  <c r="I356" i="1"/>
  <c r="H356" i="1"/>
  <c r="M356" i="1" s="1"/>
  <c r="AB355" i="1"/>
  <c r="T355" i="1"/>
  <c r="X355" i="1" s="1"/>
  <c r="O355" i="1"/>
  <c r="L355" i="1"/>
  <c r="K355" i="1"/>
  <c r="J355" i="1"/>
  <c r="I355" i="1"/>
  <c r="H355" i="1"/>
  <c r="AB354" i="1"/>
  <c r="T354" i="1"/>
  <c r="O354" i="1"/>
  <c r="M354" i="1"/>
  <c r="L354" i="1"/>
  <c r="N354" i="1" s="1"/>
  <c r="K354" i="1"/>
  <c r="J354" i="1"/>
  <c r="I354" i="1"/>
  <c r="H354" i="1"/>
  <c r="AB353" i="1"/>
  <c r="X353" i="1"/>
  <c r="T353" i="1"/>
  <c r="O353" i="1"/>
  <c r="K353" i="1"/>
  <c r="J353" i="1"/>
  <c r="I353" i="1"/>
  <c r="M353" i="1" s="1"/>
  <c r="H353" i="1"/>
  <c r="AB352" i="1"/>
  <c r="X352" i="1"/>
  <c r="T352" i="1"/>
  <c r="O352" i="1"/>
  <c r="K352" i="1"/>
  <c r="J352" i="1"/>
  <c r="I352" i="1"/>
  <c r="H352" i="1"/>
  <c r="AB351" i="1"/>
  <c r="T351" i="1"/>
  <c r="X351" i="1" s="1"/>
  <c r="P351" i="1"/>
  <c r="O351" i="1"/>
  <c r="L351" i="1"/>
  <c r="N351" i="1" s="1"/>
  <c r="K351" i="1"/>
  <c r="J351" i="1"/>
  <c r="I351" i="1"/>
  <c r="H351" i="1"/>
  <c r="M351" i="1" s="1"/>
  <c r="AB350" i="1"/>
  <c r="T350" i="1"/>
  <c r="O350" i="1"/>
  <c r="K350" i="1"/>
  <c r="J350" i="1"/>
  <c r="I350" i="1"/>
  <c r="M350" i="1" s="1"/>
  <c r="H350" i="1"/>
  <c r="AB349" i="1"/>
  <c r="X349" i="1"/>
  <c r="T349" i="1"/>
  <c r="O349" i="1"/>
  <c r="N349" i="1"/>
  <c r="M349" i="1"/>
  <c r="K349" i="1"/>
  <c r="L349" i="1" s="1"/>
  <c r="J349" i="1"/>
  <c r="I349" i="1"/>
  <c r="H349" i="1"/>
  <c r="AB348" i="1"/>
  <c r="X348" i="1"/>
  <c r="T348" i="1"/>
  <c r="O348" i="1"/>
  <c r="L348" i="1"/>
  <c r="N348" i="1" s="1"/>
  <c r="K348" i="1"/>
  <c r="J348" i="1"/>
  <c r="I348" i="1"/>
  <c r="H348" i="1"/>
  <c r="M348" i="1" s="1"/>
  <c r="AB347" i="1"/>
  <c r="T347" i="1"/>
  <c r="O347" i="1"/>
  <c r="K347" i="1"/>
  <c r="J347" i="1"/>
  <c r="I347" i="1"/>
  <c r="M347" i="1" s="1"/>
  <c r="H347" i="1"/>
  <c r="AB346" i="1"/>
  <c r="T346" i="1"/>
  <c r="O346" i="1"/>
  <c r="N346" i="1"/>
  <c r="L346" i="1"/>
  <c r="K346" i="1"/>
  <c r="J346" i="1"/>
  <c r="I346" i="1"/>
  <c r="H346" i="1"/>
  <c r="M346" i="1" s="1"/>
  <c r="AB345" i="1"/>
  <c r="T345" i="1"/>
  <c r="O345" i="1"/>
  <c r="M345" i="1"/>
  <c r="K345" i="1"/>
  <c r="J345" i="1"/>
  <c r="I345" i="1"/>
  <c r="H345" i="1"/>
  <c r="AB344" i="1"/>
  <c r="X344" i="1"/>
  <c r="T344" i="1"/>
  <c r="O344" i="1"/>
  <c r="K344" i="1"/>
  <c r="J344" i="1"/>
  <c r="I344" i="1"/>
  <c r="H344" i="1"/>
  <c r="AB343" i="1"/>
  <c r="T343" i="1"/>
  <c r="X343" i="1" s="1"/>
  <c r="O343" i="1"/>
  <c r="K343" i="1"/>
  <c r="J343" i="1"/>
  <c r="I343" i="1"/>
  <c r="H343" i="1"/>
  <c r="AB342" i="1"/>
  <c r="T342" i="1"/>
  <c r="O342" i="1"/>
  <c r="K342" i="1"/>
  <c r="J342" i="1"/>
  <c r="I342" i="1"/>
  <c r="H342" i="1"/>
  <c r="AB341" i="1"/>
  <c r="T341" i="1"/>
  <c r="X341" i="1" s="1"/>
  <c r="O341" i="1"/>
  <c r="K341" i="1"/>
  <c r="J341" i="1"/>
  <c r="I341" i="1"/>
  <c r="M341" i="1" s="1"/>
  <c r="H341" i="1"/>
  <c r="AB340" i="1"/>
  <c r="X340" i="1"/>
  <c r="T340" i="1"/>
  <c r="O340" i="1"/>
  <c r="K340" i="1"/>
  <c r="L340" i="1" s="1"/>
  <c r="N340" i="1" s="1"/>
  <c r="J340" i="1"/>
  <c r="I340" i="1"/>
  <c r="H340" i="1"/>
  <c r="M340" i="1" s="1"/>
  <c r="AB339" i="1"/>
  <c r="T339" i="1"/>
  <c r="X339" i="1" s="1"/>
  <c r="O339" i="1"/>
  <c r="L339" i="1"/>
  <c r="K339" i="1"/>
  <c r="J339" i="1"/>
  <c r="I339" i="1"/>
  <c r="H339" i="1"/>
  <c r="AB338" i="1"/>
  <c r="T338" i="1"/>
  <c r="O338" i="1"/>
  <c r="K338" i="1"/>
  <c r="J338" i="1"/>
  <c r="I338" i="1"/>
  <c r="H338" i="1"/>
  <c r="L338" i="1" s="1"/>
  <c r="AB337" i="1"/>
  <c r="X337" i="1"/>
  <c r="T337" i="1"/>
  <c r="O337" i="1"/>
  <c r="M337" i="1"/>
  <c r="K337" i="1"/>
  <c r="J337" i="1"/>
  <c r="I337" i="1"/>
  <c r="H337" i="1"/>
  <c r="AB336" i="1"/>
  <c r="X336" i="1"/>
  <c r="T336" i="1"/>
  <c r="O336" i="1"/>
  <c r="K336" i="1"/>
  <c r="J336" i="1"/>
  <c r="I336" i="1"/>
  <c r="H336" i="1"/>
  <c r="AB335" i="1"/>
  <c r="T335" i="1"/>
  <c r="X335" i="1" s="1"/>
  <c r="O335" i="1"/>
  <c r="K335" i="1"/>
  <c r="L335" i="1" s="1"/>
  <c r="N335" i="1" s="1"/>
  <c r="J335" i="1"/>
  <c r="I335" i="1"/>
  <c r="H335" i="1"/>
  <c r="M335" i="1" s="1"/>
  <c r="AB334" i="1"/>
  <c r="X334" i="1"/>
  <c r="T334" i="1"/>
  <c r="O334" i="1"/>
  <c r="M334" i="1"/>
  <c r="K334" i="1"/>
  <c r="J334" i="1"/>
  <c r="I334" i="1"/>
  <c r="H334" i="1"/>
  <c r="L334" i="1" s="1"/>
  <c r="AB333" i="1"/>
  <c r="X333" i="1"/>
  <c r="T333" i="1"/>
  <c r="O333" i="1"/>
  <c r="M333" i="1"/>
  <c r="K333" i="1"/>
  <c r="L333" i="1" s="1"/>
  <c r="N333" i="1" s="1"/>
  <c r="J333" i="1"/>
  <c r="I333" i="1"/>
  <c r="H333" i="1"/>
  <c r="AB332" i="1"/>
  <c r="X332" i="1"/>
  <c r="T332" i="1"/>
  <c r="O332" i="1"/>
  <c r="L332" i="1"/>
  <c r="N332" i="1" s="1"/>
  <c r="K332" i="1"/>
  <c r="J332" i="1"/>
  <c r="I332" i="1"/>
  <c r="H332" i="1"/>
  <c r="M332" i="1" s="1"/>
  <c r="AB331" i="1"/>
  <c r="T331" i="1"/>
  <c r="X331" i="1" s="1"/>
  <c r="O331" i="1"/>
  <c r="K331" i="1"/>
  <c r="L331" i="1" s="1"/>
  <c r="N331" i="1" s="1"/>
  <c r="J331" i="1"/>
  <c r="I331" i="1"/>
  <c r="M331" i="1" s="1"/>
  <c r="H331" i="1"/>
  <c r="AB330" i="1"/>
  <c r="T330" i="1"/>
  <c r="O330" i="1"/>
  <c r="K330" i="1"/>
  <c r="J330" i="1"/>
  <c r="I330" i="1"/>
  <c r="H330" i="1"/>
  <c r="L330" i="1" s="1"/>
  <c r="AB329" i="1"/>
  <c r="T329" i="1"/>
  <c r="O329" i="1"/>
  <c r="M329" i="1"/>
  <c r="K329" i="1"/>
  <c r="J329" i="1"/>
  <c r="I329" i="1"/>
  <c r="H329" i="1"/>
  <c r="AB328" i="1"/>
  <c r="X328" i="1"/>
  <c r="T328" i="1"/>
  <c r="O328" i="1"/>
  <c r="K328" i="1"/>
  <c r="L328" i="1" s="1"/>
  <c r="J328" i="1"/>
  <c r="I328" i="1"/>
  <c r="H328" i="1"/>
  <c r="AB327" i="1"/>
  <c r="T327" i="1"/>
  <c r="X327" i="1" s="1"/>
  <c r="O327" i="1"/>
  <c r="M327" i="1"/>
  <c r="L327" i="1"/>
  <c r="K327" i="1"/>
  <c r="J327" i="1"/>
  <c r="I327" i="1"/>
  <c r="H327" i="1"/>
  <c r="AB326" i="1"/>
  <c r="T326" i="1"/>
  <c r="P326" i="1"/>
  <c r="Y326" i="1" s="1"/>
  <c r="O326" i="1"/>
  <c r="K326" i="1"/>
  <c r="J326" i="1"/>
  <c r="L326" i="1" s="1"/>
  <c r="N326" i="1" s="1"/>
  <c r="I326" i="1"/>
  <c r="H326" i="1"/>
  <c r="M326" i="1" s="1"/>
  <c r="AB325" i="1"/>
  <c r="T325" i="1"/>
  <c r="O325" i="1"/>
  <c r="K325" i="1"/>
  <c r="J325" i="1"/>
  <c r="I325" i="1"/>
  <c r="M325" i="1" s="1"/>
  <c r="H325" i="1"/>
  <c r="AB324" i="1"/>
  <c r="X324" i="1"/>
  <c r="T324" i="1"/>
  <c r="O324" i="1"/>
  <c r="K324" i="1"/>
  <c r="L324" i="1" s="1"/>
  <c r="N324" i="1" s="1"/>
  <c r="J324" i="1"/>
  <c r="I324" i="1"/>
  <c r="H324" i="1"/>
  <c r="M324" i="1" s="1"/>
  <c r="AB323" i="1"/>
  <c r="T323" i="1"/>
  <c r="O323" i="1"/>
  <c r="K323" i="1"/>
  <c r="J323" i="1"/>
  <c r="I323" i="1"/>
  <c r="M323" i="1" s="1"/>
  <c r="H323" i="1"/>
  <c r="AB322" i="1"/>
  <c r="T322" i="1"/>
  <c r="O322" i="1"/>
  <c r="K322" i="1"/>
  <c r="J322" i="1"/>
  <c r="I322" i="1"/>
  <c r="H322" i="1"/>
  <c r="AB321" i="1"/>
  <c r="X321" i="1"/>
  <c r="T321" i="1"/>
  <c r="O321" i="1"/>
  <c r="M321" i="1"/>
  <c r="K321" i="1"/>
  <c r="J321" i="1"/>
  <c r="I321" i="1"/>
  <c r="H321" i="1"/>
  <c r="AB320" i="1"/>
  <c r="X320" i="1"/>
  <c r="T320" i="1"/>
  <c r="O320" i="1"/>
  <c r="K320" i="1"/>
  <c r="J320" i="1"/>
  <c r="I320" i="1"/>
  <c r="H320" i="1"/>
  <c r="AB319" i="1"/>
  <c r="T319" i="1"/>
  <c r="X319" i="1" s="1"/>
  <c r="O319" i="1"/>
  <c r="L319" i="1"/>
  <c r="N319" i="1" s="1"/>
  <c r="K319" i="1"/>
  <c r="J319" i="1"/>
  <c r="I319" i="1"/>
  <c r="H319" i="1"/>
  <c r="M319" i="1" s="1"/>
  <c r="AB318" i="1"/>
  <c r="X318" i="1"/>
  <c r="T318" i="1"/>
  <c r="O318" i="1"/>
  <c r="K318" i="1"/>
  <c r="J318" i="1"/>
  <c r="L318" i="1" s="1"/>
  <c r="I318" i="1"/>
  <c r="H318" i="1"/>
  <c r="M318" i="1" s="1"/>
  <c r="AB317" i="1"/>
  <c r="X317" i="1"/>
  <c r="T317" i="1"/>
  <c r="O317" i="1"/>
  <c r="K317" i="1"/>
  <c r="J317" i="1"/>
  <c r="I317" i="1"/>
  <c r="M317" i="1" s="1"/>
  <c r="H317" i="1"/>
  <c r="AB316" i="1"/>
  <c r="X316" i="1"/>
  <c r="T316" i="1"/>
  <c r="O316" i="1"/>
  <c r="L316" i="1"/>
  <c r="N316" i="1" s="1"/>
  <c r="K316" i="1"/>
  <c r="J316" i="1"/>
  <c r="I316" i="1"/>
  <c r="H316" i="1"/>
  <c r="M316" i="1" s="1"/>
  <c r="AB315" i="1"/>
  <c r="T315" i="1"/>
  <c r="X315" i="1" s="1"/>
  <c r="O315" i="1"/>
  <c r="M315" i="1"/>
  <c r="L315" i="1"/>
  <c r="K315" i="1"/>
  <c r="J315" i="1"/>
  <c r="I315" i="1"/>
  <c r="H315" i="1"/>
  <c r="AB314" i="1"/>
  <c r="T314" i="1"/>
  <c r="O314" i="1"/>
  <c r="L314" i="1"/>
  <c r="N314" i="1" s="1"/>
  <c r="K314" i="1"/>
  <c r="J314" i="1"/>
  <c r="I314" i="1"/>
  <c r="M314" i="1" s="1"/>
  <c r="H314" i="1"/>
  <c r="AB313" i="1"/>
  <c r="X313" i="1"/>
  <c r="T313" i="1"/>
  <c r="O313" i="1"/>
  <c r="M313" i="1"/>
  <c r="K313" i="1"/>
  <c r="L313" i="1" s="1"/>
  <c r="N313" i="1" s="1"/>
  <c r="J313" i="1"/>
  <c r="I313" i="1"/>
  <c r="H313" i="1"/>
  <c r="AB312" i="1"/>
  <c r="X312" i="1"/>
  <c r="T312" i="1"/>
  <c r="O312" i="1"/>
  <c r="K312" i="1"/>
  <c r="J312" i="1"/>
  <c r="I312" i="1"/>
  <c r="H312" i="1"/>
  <c r="AB311" i="1"/>
  <c r="T311" i="1"/>
  <c r="O311" i="1"/>
  <c r="K311" i="1"/>
  <c r="L311" i="1" s="1"/>
  <c r="J311" i="1"/>
  <c r="I311" i="1"/>
  <c r="H311" i="1"/>
  <c r="AB310" i="1"/>
  <c r="X310" i="1"/>
  <c r="T310" i="1"/>
  <c r="O310" i="1"/>
  <c r="K310" i="1"/>
  <c r="J310" i="1"/>
  <c r="L310" i="1" s="1"/>
  <c r="I310" i="1"/>
  <c r="H310" i="1"/>
  <c r="AB309" i="1"/>
  <c r="X309" i="1"/>
  <c r="T309" i="1"/>
  <c r="O309" i="1"/>
  <c r="K309" i="1"/>
  <c r="J309" i="1"/>
  <c r="I309" i="1"/>
  <c r="M309" i="1" s="1"/>
  <c r="H309" i="1"/>
  <c r="AB308" i="1"/>
  <c r="X308" i="1"/>
  <c r="T308" i="1"/>
  <c r="O308" i="1"/>
  <c r="K308" i="1"/>
  <c r="J308" i="1"/>
  <c r="I308" i="1"/>
  <c r="H308" i="1"/>
  <c r="AB307" i="1"/>
  <c r="T307" i="1"/>
  <c r="O307" i="1"/>
  <c r="K307" i="1"/>
  <c r="J307" i="1"/>
  <c r="I307" i="1"/>
  <c r="M307" i="1" s="1"/>
  <c r="H307" i="1"/>
  <c r="AB306" i="1"/>
  <c r="T306" i="1"/>
  <c r="O306" i="1"/>
  <c r="K306" i="1"/>
  <c r="J306" i="1"/>
  <c r="I306" i="1"/>
  <c r="H306" i="1"/>
  <c r="AB305" i="1"/>
  <c r="T305" i="1"/>
  <c r="X305" i="1" s="1"/>
  <c r="O305" i="1"/>
  <c r="M305" i="1"/>
  <c r="K305" i="1"/>
  <c r="J305" i="1"/>
  <c r="I305" i="1"/>
  <c r="H305" i="1"/>
  <c r="AB304" i="1"/>
  <c r="X304" i="1"/>
  <c r="T304" i="1"/>
  <c r="O304" i="1"/>
  <c r="K304" i="1"/>
  <c r="L304" i="1" s="1"/>
  <c r="J304" i="1"/>
  <c r="I304" i="1"/>
  <c r="H304" i="1"/>
  <c r="AB303" i="1"/>
  <c r="T303" i="1"/>
  <c r="X303" i="1" s="1"/>
  <c r="O303" i="1"/>
  <c r="K303" i="1"/>
  <c r="L303" i="1" s="1"/>
  <c r="N303" i="1" s="1"/>
  <c r="J303" i="1"/>
  <c r="I303" i="1"/>
  <c r="H303" i="1"/>
  <c r="M303" i="1" s="1"/>
  <c r="AB302" i="1"/>
  <c r="X302" i="1"/>
  <c r="T302" i="1"/>
  <c r="O302" i="1"/>
  <c r="K302" i="1"/>
  <c r="J302" i="1"/>
  <c r="L302" i="1" s="1"/>
  <c r="N302" i="1" s="1"/>
  <c r="I302" i="1"/>
  <c r="H302" i="1"/>
  <c r="M302" i="1" s="1"/>
  <c r="AB301" i="1"/>
  <c r="X301" i="1"/>
  <c r="T301" i="1"/>
  <c r="O301" i="1"/>
  <c r="K301" i="1"/>
  <c r="J301" i="1"/>
  <c r="I301" i="1"/>
  <c r="M301" i="1" s="1"/>
  <c r="H301" i="1"/>
  <c r="AB300" i="1"/>
  <c r="X300" i="1"/>
  <c r="T300" i="1"/>
  <c r="O300" i="1"/>
  <c r="K300" i="1"/>
  <c r="J300" i="1"/>
  <c r="L300" i="1" s="1"/>
  <c r="N300" i="1" s="1"/>
  <c r="I300" i="1"/>
  <c r="H300" i="1"/>
  <c r="M300" i="1" s="1"/>
  <c r="AB299" i="1"/>
  <c r="T299" i="1"/>
  <c r="O299" i="1"/>
  <c r="K299" i="1"/>
  <c r="J299" i="1"/>
  <c r="I299" i="1"/>
  <c r="H299" i="1"/>
  <c r="L299" i="1" s="1"/>
  <c r="AB298" i="1"/>
  <c r="X298" i="1"/>
  <c r="T298" i="1"/>
  <c r="O298" i="1"/>
  <c r="K298" i="1"/>
  <c r="J298" i="1"/>
  <c r="L298" i="1" s="1"/>
  <c r="N298" i="1" s="1"/>
  <c r="I298" i="1"/>
  <c r="H298" i="1"/>
  <c r="M298" i="1" s="1"/>
  <c r="AB297" i="1"/>
  <c r="X297" i="1"/>
  <c r="T297" i="1"/>
  <c r="O297" i="1"/>
  <c r="N297" i="1"/>
  <c r="M297" i="1"/>
  <c r="K297" i="1"/>
  <c r="J297" i="1"/>
  <c r="I297" i="1"/>
  <c r="L297" i="1" s="1"/>
  <c r="H297" i="1"/>
  <c r="AB296" i="1"/>
  <c r="T296" i="1"/>
  <c r="O296" i="1"/>
  <c r="K296" i="1"/>
  <c r="L296" i="1" s="1"/>
  <c r="J296" i="1"/>
  <c r="I296" i="1"/>
  <c r="H296" i="1"/>
  <c r="AB295" i="1"/>
  <c r="T295" i="1"/>
  <c r="P295" i="1"/>
  <c r="Y295" i="1" s="1"/>
  <c r="O295" i="1"/>
  <c r="M295" i="1"/>
  <c r="L295" i="1"/>
  <c r="N295" i="1" s="1"/>
  <c r="K295" i="1"/>
  <c r="J295" i="1"/>
  <c r="I295" i="1"/>
  <c r="H295" i="1"/>
  <c r="AB294" i="1"/>
  <c r="T294" i="1"/>
  <c r="O294" i="1"/>
  <c r="K294" i="1"/>
  <c r="L294" i="1" s="1"/>
  <c r="N294" i="1" s="1"/>
  <c r="J294" i="1"/>
  <c r="I294" i="1"/>
  <c r="H294" i="1"/>
  <c r="M294" i="1" s="1"/>
  <c r="AB293" i="1"/>
  <c r="X293" i="1"/>
  <c r="T293" i="1"/>
  <c r="O293" i="1"/>
  <c r="K293" i="1"/>
  <c r="J293" i="1"/>
  <c r="I293" i="1"/>
  <c r="M293" i="1" s="1"/>
  <c r="H293" i="1"/>
  <c r="AB292" i="1"/>
  <c r="X292" i="1"/>
  <c r="T292" i="1"/>
  <c r="P292" i="1"/>
  <c r="AC292" i="1" s="1"/>
  <c r="O292" i="1"/>
  <c r="K292" i="1"/>
  <c r="L292" i="1" s="1"/>
  <c r="N292" i="1" s="1"/>
  <c r="J292" i="1"/>
  <c r="I292" i="1"/>
  <c r="H292" i="1"/>
  <c r="M292" i="1" s="1"/>
  <c r="AB291" i="1"/>
  <c r="T291" i="1"/>
  <c r="X291" i="1" s="1"/>
  <c r="O291" i="1"/>
  <c r="K291" i="1"/>
  <c r="J291" i="1"/>
  <c r="I291" i="1"/>
  <c r="H291" i="1"/>
  <c r="M291" i="1" s="1"/>
  <c r="AB290" i="1"/>
  <c r="T290" i="1"/>
  <c r="O290" i="1"/>
  <c r="N290" i="1"/>
  <c r="M290" i="1"/>
  <c r="K290" i="1"/>
  <c r="J290" i="1"/>
  <c r="I290" i="1"/>
  <c r="H290" i="1"/>
  <c r="L290" i="1" s="1"/>
  <c r="AB289" i="1"/>
  <c r="T289" i="1"/>
  <c r="X289" i="1" s="1"/>
  <c r="O289" i="1"/>
  <c r="K289" i="1"/>
  <c r="J289" i="1"/>
  <c r="I289" i="1"/>
  <c r="M289" i="1" s="1"/>
  <c r="H289" i="1"/>
  <c r="AB288" i="1"/>
  <c r="T288" i="1"/>
  <c r="X288" i="1" s="1"/>
  <c r="O288" i="1"/>
  <c r="L288" i="1"/>
  <c r="K288" i="1"/>
  <c r="J288" i="1"/>
  <c r="I288" i="1"/>
  <c r="H288" i="1"/>
  <c r="AB287" i="1"/>
  <c r="T287" i="1"/>
  <c r="X287" i="1" s="1"/>
  <c r="O287" i="1"/>
  <c r="K287" i="1"/>
  <c r="L287" i="1" s="1"/>
  <c r="J287" i="1"/>
  <c r="I287" i="1"/>
  <c r="H287" i="1"/>
  <c r="M287" i="1" s="1"/>
  <c r="AB286" i="1"/>
  <c r="T286" i="1"/>
  <c r="O286" i="1"/>
  <c r="K286" i="1"/>
  <c r="J286" i="1"/>
  <c r="I286" i="1"/>
  <c r="M286" i="1" s="1"/>
  <c r="H286" i="1"/>
  <c r="AB285" i="1"/>
  <c r="T285" i="1"/>
  <c r="O285" i="1"/>
  <c r="K285" i="1"/>
  <c r="J285" i="1"/>
  <c r="I285" i="1"/>
  <c r="H285" i="1"/>
  <c r="M285" i="1" s="1"/>
  <c r="AB284" i="1"/>
  <c r="X284" i="1"/>
  <c r="T284" i="1"/>
  <c r="O284" i="1"/>
  <c r="M284" i="1"/>
  <c r="K284" i="1"/>
  <c r="L284" i="1" s="1"/>
  <c r="N284" i="1" s="1"/>
  <c r="J284" i="1"/>
  <c r="I284" i="1"/>
  <c r="H284" i="1"/>
  <c r="AB283" i="1"/>
  <c r="T283" i="1"/>
  <c r="O283" i="1"/>
  <c r="L283" i="1"/>
  <c r="N283" i="1" s="1"/>
  <c r="K283" i="1"/>
  <c r="J283" i="1"/>
  <c r="I283" i="1"/>
  <c r="H283" i="1"/>
  <c r="M283" i="1" s="1"/>
  <c r="AB282" i="1"/>
  <c r="X282" i="1"/>
  <c r="T282" i="1"/>
  <c r="O282" i="1"/>
  <c r="K282" i="1"/>
  <c r="J282" i="1"/>
  <c r="L282" i="1" s="1"/>
  <c r="N282" i="1" s="1"/>
  <c r="I282" i="1"/>
  <c r="M282" i="1" s="1"/>
  <c r="H282" i="1"/>
  <c r="AB281" i="1"/>
  <c r="X281" i="1"/>
  <c r="T281" i="1"/>
  <c r="O281" i="1"/>
  <c r="M281" i="1"/>
  <c r="L281" i="1"/>
  <c r="N281" i="1" s="1"/>
  <c r="K281" i="1"/>
  <c r="J281" i="1"/>
  <c r="I281" i="1"/>
  <c r="H281" i="1"/>
  <c r="AB280" i="1"/>
  <c r="T280" i="1"/>
  <c r="O280" i="1"/>
  <c r="K280" i="1"/>
  <c r="J280" i="1"/>
  <c r="I280" i="1"/>
  <c r="H280" i="1"/>
  <c r="AB279" i="1"/>
  <c r="X279" i="1"/>
  <c r="T279" i="1"/>
  <c r="O279" i="1"/>
  <c r="M279" i="1"/>
  <c r="K279" i="1"/>
  <c r="J279" i="1"/>
  <c r="I279" i="1"/>
  <c r="H279" i="1"/>
  <c r="AB278" i="1"/>
  <c r="X278" i="1"/>
  <c r="T278" i="1"/>
  <c r="O278" i="1"/>
  <c r="K278" i="1"/>
  <c r="J278" i="1"/>
  <c r="I278" i="1"/>
  <c r="H278" i="1"/>
  <c r="AB277" i="1"/>
  <c r="T277" i="1"/>
  <c r="O277" i="1"/>
  <c r="K277" i="1"/>
  <c r="J277" i="1"/>
  <c r="I277" i="1"/>
  <c r="H277" i="1"/>
  <c r="L277" i="1" s="1"/>
  <c r="AB276" i="1"/>
  <c r="T276" i="1"/>
  <c r="O276" i="1"/>
  <c r="K276" i="1"/>
  <c r="J276" i="1"/>
  <c r="I276" i="1"/>
  <c r="H276" i="1"/>
  <c r="L276" i="1" s="1"/>
  <c r="AB275" i="1"/>
  <c r="T275" i="1"/>
  <c r="X275" i="1" s="1"/>
  <c r="O275" i="1"/>
  <c r="M275" i="1"/>
  <c r="K275" i="1"/>
  <c r="J275" i="1"/>
  <c r="I275" i="1"/>
  <c r="H275" i="1"/>
  <c r="AB274" i="1"/>
  <c r="X274" i="1"/>
  <c r="T274" i="1"/>
  <c r="O274" i="1"/>
  <c r="K274" i="1"/>
  <c r="J274" i="1"/>
  <c r="I274" i="1"/>
  <c r="H274" i="1"/>
  <c r="M274" i="1" s="1"/>
  <c r="AB273" i="1"/>
  <c r="T273" i="1"/>
  <c r="X273" i="1" s="1"/>
  <c r="O273" i="1"/>
  <c r="K273" i="1"/>
  <c r="L273" i="1" s="1"/>
  <c r="J273" i="1"/>
  <c r="I273" i="1"/>
  <c r="H273" i="1"/>
  <c r="M273" i="1" s="1"/>
  <c r="AB272" i="1"/>
  <c r="X272" i="1"/>
  <c r="T272" i="1"/>
  <c r="O272" i="1"/>
  <c r="K272" i="1"/>
  <c r="J272" i="1"/>
  <c r="L272" i="1" s="1"/>
  <c r="N272" i="1" s="1"/>
  <c r="I272" i="1"/>
  <c r="H272" i="1"/>
  <c r="M272" i="1" s="1"/>
  <c r="AB271" i="1"/>
  <c r="X271" i="1"/>
  <c r="T271" i="1"/>
  <c r="O271" i="1"/>
  <c r="K271" i="1"/>
  <c r="J271" i="1"/>
  <c r="I271" i="1"/>
  <c r="M271" i="1" s="1"/>
  <c r="H271" i="1"/>
  <c r="AB270" i="1"/>
  <c r="X270" i="1"/>
  <c r="T270" i="1"/>
  <c r="O270" i="1"/>
  <c r="K270" i="1"/>
  <c r="J270" i="1"/>
  <c r="L270" i="1" s="1"/>
  <c r="I270" i="1"/>
  <c r="H270" i="1"/>
  <c r="AB269" i="1"/>
  <c r="T269" i="1"/>
  <c r="X269" i="1" s="1"/>
  <c r="O269" i="1"/>
  <c r="K269" i="1"/>
  <c r="J269" i="1"/>
  <c r="I269" i="1"/>
  <c r="H269" i="1"/>
  <c r="AB268" i="1"/>
  <c r="T268" i="1"/>
  <c r="X268" i="1" s="1"/>
  <c r="O268" i="1"/>
  <c r="K268" i="1"/>
  <c r="J268" i="1"/>
  <c r="I268" i="1"/>
  <c r="M268" i="1" s="1"/>
  <c r="H268" i="1"/>
  <c r="AB267" i="1"/>
  <c r="T267" i="1"/>
  <c r="O267" i="1"/>
  <c r="P267" i="1" s="1"/>
  <c r="Y267" i="1" s="1"/>
  <c r="M267" i="1"/>
  <c r="K267" i="1"/>
  <c r="L267" i="1" s="1"/>
  <c r="N267" i="1" s="1"/>
  <c r="J267" i="1"/>
  <c r="I267" i="1"/>
  <c r="H267" i="1"/>
  <c r="AB266" i="1"/>
  <c r="X266" i="1"/>
  <c r="T266" i="1"/>
  <c r="O266" i="1"/>
  <c r="K266" i="1"/>
  <c r="J266" i="1"/>
  <c r="I266" i="1"/>
  <c r="H266" i="1"/>
  <c r="M266" i="1" s="1"/>
  <c r="AB265" i="1"/>
  <c r="T265" i="1"/>
  <c r="O265" i="1"/>
  <c r="K265" i="1"/>
  <c r="J265" i="1"/>
  <c r="I265" i="1"/>
  <c r="M265" i="1" s="1"/>
  <c r="H265" i="1"/>
  <c r="AB264" i="1"/>
  <c r="X264" i="1"/>
  <c r="T264" i="1"/>
  <c r="O264" i="1"/>
  <c r="K264" i="1"/>
  <c r="J264" i="1"/>
  <c r="L264" i="1" s="1"/>
  <c r="I264" i="1"/>
  <c r="H264" i="1"/>
  <c r="AB263" i="1"/>
  <c r="X263" i="1"/>
  <c r="T263" i="1"/>
  <c r="O263" i="1"/>
  <c r="K263" i="1"/>
  <c r="J263" i="1"/>
  <c r="I263" i="1"/>
  <c r="M263" i="1" s="1"/>
  <c r="H263" i="1"/>
  <c r="AB262" i="1"/>
  <c r="X262" i="1"/>
  <c r="T262" i="1"/>
  <c r="O262" i="1"/>
  <c r="K262" i="1"/>
  <c r="J262" i="1"/>
  <c r="I262" i="1"/>
  <c r="M262" i="1" s="1"/>
  <c r="H262" i="1"/>
  <c r="L262" i="1" s="1"/>
  <c r="AB261" i="1"/>
  <c r="T261" i="1"/>
  <c r="X261" i="1" s="1"/>
  <c r="O261" i="1"/>
  <c r="K261" i="1"/>
  <c r="J261" i="1"/>
  <c r="I261" i="1"/>
  <c r="H261" i="1"/>
  <c r="AB260" i="1"/>
  <c r="T260" i="1"/>
  <c r="O260" i="1"/>
  <c r="K260" i="1"/>
  <c r="J260" i="1"/>
  <c r="I260" i="1"/>
  <c r="H260" i="1"/>
  <c r="AB259" i="1"/>
  <c r="T259" i="1"/>
  <c r="X259" i="1" s="1"/>
  <c r="O259" i="1"/>
  <c r="M259" i="1"/>
  <c r="K259" i="1"/>
  <c r="J259" i="1"/>
  <c r="I259" i="1"/>
  <c r="H259" i="1"/>
  <c r="AB258" i="1"/>
  <c r="X258" i="1"/>
  <c r="T258" i="1"/>
  <c r="P258" i="1"/>
  <c r="O258" i="1"/>
  <c r="L258" i="1"/>
  <c r="N258" i="1" s="1"/>
  <c r="K258" i="1"/>
  <c r="J258" i="1"/>
  <c r="I258" i="1"/>
  <c r="H258" i="1"/>
  <c r="M258" i="1" s="1"/>
  <c r="AB257" i="1"/>
  <c r="T257" i="1"/>
  <c r="X257" i="1" s="1"/>
  <c r="O257" i="1"/>
  <c r="K257" i="1"/>
  <c r="L257" i="1" s="1"/>
  <c r="J257" i="1"/>
  <c r="I257" i="1"/>
  <c r="H257" i="1"/>
  <c r="M257" i="1" s="1"/>
  <c r="AB256" i="1"/>
  <c r="X256" i="1"/>
  <c r="T256" i="1"/>
  <c r="O256" i="1"/>
  <c r="K256" i="1"/>
  <c r="J256" i="1"/>
  <c r="L256" i="1" s="1"/>
  <c r="N256" i="1" s="1"/>
  <c r="I256" i="1"/>
  <c r="H256" i="1"/>
  <c r="M256" i="1" s="1"/>
  <c r="AB255" i="1"/>
  <c r="X255" i="1"/>
  <c r="T255" i="1"/>
  <c r="O255" i="1"/>
  <c r="K255" i="1"/>
  <c r="J255" i="1"/>
  <c r="I255" i="1"/>
  <c r="M255" i="1" s="1"/>
  <c r="H255" i="1"/>
  <c r="AB254" i="1"/>
  <c r="X254" i="1"/>
  <c r="T254" i="1"/>
  <c r="O254" i="1"/>
  <c r="K254" i="1"/>
  <c r="J254" i="1"/>
  <c r="I254" i="1"/>
  <c r="H254" i="1"/>
  <c r="AB253" i="1"/>
  <c r="T253" i="1"/>
  <c r="O253" i="1"/>
  <c r="K253" i="1"/>
  <c r="J253" i="1"/>
  <c r="I253" i="1"/>
  <c r="M253" i="1" s="1"/>
  <c r="H253" i="1"/>
  <c r="AB252" i="1"/>
  <c r="T252" i="1"/>
  <c r="O252" i="1"/>
  <c r="L252" i="1"/>
  <c r="N252" i="1" s="1"/>
  <c r="K252" i="1"/>
  <c r="J252" i="1"/>
  <c r="I252" i="1"/>
  <c r="M252" i="1" s="1"/>
  <c r="H252" i="1"/>
  <c r="AB251" i="1"/>
  <c r="X251" i="1"/>
  <c r="T251" i="1"/>
  <c r="O251" i="1"/>
  <c r="M251" i="1"/>
  <c r="K251" i="1"/>
  <c r="J251" i="1"/>
  <c r="I251" i="1"/>
  <c r="H251" i="1"/>
  <c r="AB250" i="1"/>
  <c r="X250" i="1"/>
  <c r="T250" i="1"/>
  <c r="O250" i="1"/>
  <c r="K250" i="1"/>
  <c r="J250" i="1"/>
  <c r="I250" i="1"/>
  <c r="H250" i="1"/>
  <c r="M250" i="1" s="1"/>
  <c r="AB249" i="1"/>
  <c r="T249" i="1"/>
  <c r="O249" i="1"/>
  <c r="K249" i="1"/>
  <c r="L249" i="1" s="1"/>
  <c r="J249" i="1"/>
  <c r="I249" i="1"/>
  <c r="H249" i="1"/>
  <c r="AB248" i="1"/>
  <c r="X248" i="1"/>
  <c r="T248" i="1"/>
  <c r="O248" i="1"/>
  <c r="K248" i="1"/>
  <c r="J248" i="1"/>
  <c r="I248" i="1"/>
  <c r="M248" i="1" s="1"/>
  <c r="H248" i="1"/>
  <c r="AB247" i="1"/>
  <c r="X247" i="1"/>
  <c r="T247" i="1"/>
  <c r="O247" i="1"/>
  <c r="K247" i="1"/>
  <c r="J247" i="1"/>
  <c r="I247" i="1"/>
  <c r="M247" i="1" s="1"/>
  <c r="H247" i="1"/>
  <c r="AB246" i="1"/>
  <c r="X246" i="1"/>
  <c r="T246" i="1"/>
  <c r="O246" i="1"/>
  <c r="L246" i="1"/>
  <c r="K246" i="1"/>
  <c r="J246" i="1"/>
  <c r="I246" i="1"/>
  <c r="M246" i="1" s="1"/>
  <c r="H246" i="1"/>
  <c r="AB245" i="1"/>
  <c r="T245" i="1"/>
  <c r="X245" i="1" s="1"/>
  <c r="O245" i="1"/>
  <c r="P245" i="1" s="1"/>
  <c r="M245" i="1"/>
  <c r="K245" i="1"/>
  <c r="L245" i="1" s="1"/>
  <c r="N245" i="1" s="1"/>
  <c r="J245" i="1"/>
  <c r="I245" i="1"/>
  <c r="H245" i="1"/>
  <c r="AB244" i="1"/>
  <c r="X244" i="1"/>
  <c r="T244" i="1"/>
  <c r="O244" i="1"/>
  <c r="K244" i="1"/>
  <c r="J244" i="1"/>
  <c r="L244" i="1" s="1"/>
  <c r="N244" i="1" s="1"/>
  <c r="I244" i="1"/>
  <c r="M244" i="1" s="1"/>
  <c r="H244" i="1"/>
  <c r="AB243" i="1"/>
  <c r="X243" i="1"/>
  <c r="T243" i="1"/>
  <c r="O243" i="1"/>
  <c r="K243" i="1"/>
  <c r="J243" i="1"/>
  <c r="I243" i="1"/>
  <c r="M243" i="1" s="1"/>
  <c r="H243" i="1"/>
  <c r="AB242" i="1"/>
  <c r="X242" i="1"/>
  <c r="T242" i="1"/>
  <c r="O242" i="1"/>
  <c r="K242" i="1"/>
  <c r="J242" i="1"/>
  <c r="I242" i="1"/>
  <c r="H242" i="1"/>
  <c r="AB241" i="1"/>
  <c r="T241" i="1"/>
  <c r="O241" i="1"/>
  <c r="K241" i="1"/>
  <c r="J241" i="1"/>
  <c r="I241" i="1"/>
  <c r="H241" i="1"/>
  <c r="L241" i="1" s="1"/>
  <c r="AB240" i="1"/>
  <c r="T240" i="1"/>
  <c r="O240" i="1"/>
  <c r="P240" i="1" s="1"/>
  <c r="Y240" i="1" s="1"/>
  <c r="K240" i="1"/>
  <c r="J240" i="1"/>
  <c r="L240" i="1" s="1"/>
  <c r="N240" i="1" s="1"/>
  <c r="I240" i="1"/>
  <c r="M240" i="1" s="1"/>
  <c r="H240" i="1"/>
  <c r="AB239" i="1"/>
  <c r="T239" i="1"/>
  <c r="O239" i="1"/>
  <c r="M239" i="1"/>
  <c r="K239" i="1"/>
  <c r="L239" i="1" s="1"/>
  <c r="N239" i="1" s="1"/>
  <c r="J239" i="1"/>
  <c r="I239" i="1"/>
  <c r="H239" i="1"/>
  <c r="AB238" i="1"/>
  <c r="X238" i="1"/>
  <c r="T238" i="1"/>
  <c r="O238" i="1"/>
  <c r="K238" i="1"/>
  <c r="J238" i="1"/>
  <c r="I238" i="1"/>
  <c r="M238" i="1" s="1"/>
  <c r="H238" i="1"/>
  <c r="AB237" i="1"/>
  <c r="T237" i="1"/>
  <c r="O237" i="1"/>
  <c r="K237" i="1"/>
  <c r="J237" i="1"/>
  <c r="I237" i="1"/>
  <c r="H237" i="1"/>
  <c r="L237" i="1" s="1"/>
  <c r="AB236" i="1"/>
  <c r="X236" i="1"/>
  <c r="T236" i="1"/>
  <c r="O236" i="1"/>
  <c r="N236" i="1"/>
  <c r="K236" i="1"/>
  <c r="J236" i="1"/>
  <c r="L236" i="1" s="1"/>
  <c r="I236" i="1"/>
  <c r="H236" i="1"/>
  <c r="M236" i="1" s="1"/>
  <c r="AB235" i="1"/>
  <c r="T235" i="1"/>
  <c r="O235" i="1"/>
  <c r="K235" i="1"/>
  <c r="J235" i="1"/>
  <c r="I235" i="1"/>
  <c r="H235" i="1"/>
  <c r="M235" i="1" s="1"/>
  <c r="AB234" i="1"/>
  <c r="X234" i="1"/>
  <c r="T234" i="1"/>
  <c r="O234" i="1"/>
  <c r="K234" i="1"/>
  <c r="J234" i="1"/>
  <c r="I234" i="1"/>
  <c r="H234" i="1"/>
  <c r="M234" i="1" s="1"/>
  <c r="AB233" i="1"/>
  <c r="X233" i="1"/>
  <c r="T233" i="1"/>
  <c r="O233" i="1"/>
  <c r="M233" i="1"/>
  <c r="K233" i="1"/>
  <c r="L233" i="1" s="1"/>
  <c r="J233" i="1"/>
  <c r="I233" i="1"/>
  <c r="H233" i="1"/>
  <c r="AB232" i="1"/>
  <c r="T232" i="1"/>
  <c r="X232" i="1" s="1"/>
  <c r="O232" i="1"/>
  <c r="K232" i="1"/>
  <c r="J232" i="1"/>
  <c r="I232" i="1"/>
  <c r="H232" i="1"/>
  <c r="AB231" i="1"/>
  <c r="X231" i="1"/>
  <c r="T231" i="1"/>
  <c r="O231" i="1"/>
  <c r="K231" i="1"/>
  <c r="J231" i="1"/>
  <c r="I231" i="1"/>
  <c r="M231" i="1" s="1"/>
  <c r="H231" i="1"/>
  <c r="AB230" i="1"/>
  <c r="T230" i="1"/>
  <c r="O230" i="1"/>
  <c r="K230" i="1"/>
  <c r="J230" i="1"/>
  <c r="I230" i="1"/>
  <c r="H230" i="1"/>
  <c r="L230" i="1" s="1"/>
  <c r="AB229" i="1"/>
  <c r="T229" i="1"/>
  <c r="X229" i="1" s="1"/>
  <c r="O229" i="1"/>
  <c r="K229" i="1"/>
  <c r="J229" i="1"/>
  <c r="I229" i="1"/>
  <c r="M229" i="1" s="1"/>
  <c r="H229" i="1"/>
  <c r="AB228" i="1"/>
  <c r="T228" i="1"/>
  <c r="O228" i="1"/>
  <c r="M228" i="1"/>
  <c r="N228" i="1" s="1"/>
  <c r="L228" i="1"/>
  <c r="K228" i="1"/>
  <c r="J228" i="1"/>
  <c r="I228" i="1"/>
  <c r="H228" i="1"/>
  <c r="AB227" i="1"/>
  <c r="X227" i="1"/>
  <c r="T227" i="1"/>
  <c r="O227" i="1"/>
  <c r="K227" i="1"/>
  <c r="J227" i="1"/>
  <c r="I227" i="1"/>
  <c r="M227" i="1" s="1"/>
  <c r="H227" i="1"/>
  <c r="AB226" i="1"/>
  <c r="X226" i="1"/>
  <c r="T226" i="1"/>
  <c r="O226" i="1"/>
  <c r="M226" i="1"/>
  <c r="K226" i="1"/>
  <c r="J226" i="1"/>
  <c r="L226" i="1" s="1"/>
  <c r="N226" i="1" s="1"/>
  <c r="I226" i="1"/>
  <c r="H226" i="1"/>
  <c r="AB225" i="1"/>
  <c r="T225" i="1"/>
  <c r="O225" i="1"/>
  <c r="K225" i="1"/>
  <c r="L225" i="1" s="1"/>
  <c r="N225" i="1" s="1"/>
  <c r="P225" i="1" s="1"/>
  <c r="Y225" i="1" s="1"/>
  <c r="J225" i="1"/>
  <c r="I225" i="1"/>
  <c r="H225" i="1"/>
  <c r="M225" i="1" s="1"/>
  <c r="AB224" i="1"/>
  <c r="T224" i="1"/>
  <c r="X224" i="1" s="1"/>
  <c r="O224" i="1"/>
  <c r="M224" i="1"/>
  <c r="K224" i="1"/>
  <c r="J224" i="1"/>
  <c r="L224" i="1" s="1"/>
  <c r="N224" i="1" s="1"/>
  <c r="I224" i="1"/>
  <c r="H224" i="1"/>
  <c r="AB223" i="1"/>
  <c r="T223" i="1"/>
  <c r="O223" i="1"/>
  <c r="L223" i="1"/>
  <c r="N223" i="1" s="1"/>
  <c r="K223" i="1"/>
  <c r="J223" i="1"/>
  <c r="I223" i="1"/>
  <c r="M223" i="1" s="1"/>
  <c r="H223" i="1"/>
  <c r="AB222" i="1"/>
  <c r="X222" i="1"/>
  <c r="T222" i="1"/>
  <c r="O222" i="1"/>
  <c r="K222" i="1"/>
  <c r="J222" i="1"/>
  <c r="I222" i="1"/>
  <c r="M222" i="1" s="1"/>
  <c r="H222" i="1"/>
  <c r="AB221" i="1"/>
  <c r="T221" i="1"/>
  <c r="X221" i="1" s="1"/>
  <c r="O221" i="1"/>
  <c r="M221" i="1"/>
  <c r="L221" i="1"/>
  <c r="K221" i="1"/>
  <c r="J221" i="1"/>
  <c r="I221" i="1"/>
  <c r="H221" i="1"/>
  <c r="AB220" i="1"/>
  <c r="X220" i="1"/>
  <c r="T220" i="1"/>
  <c r="O220" i="1"/>
  <c r="K220" i="1"/>
  <c r="J220" i="1"/>
  <c r="I220" i="1"/>
  <c r="H220" i="1"/>
  <c r="AB219" i="1"/>
  <c r="T219" i="1"/>
  <c r="O219" i="1"/>
  <c r="M219" i="1"/>
  <c r="K219" i="1"/>
  <c r="J219" i="1"/>
  <c r="I219" i="1"/>
  <c r="H219" i="1"/>
  <c r="AB218" i="1"/>
  <c r="X218" i="1"/>
  <c r="T218" i="1"/>
  <c r="O218" i="1"/>
  <c r="L218" i="1"/>
  <c r="N218" i="1" s="1"/>
  <c r="K218" i="1"/>
  <c r="J218" i="1"/>
  <c r="I218" i="1"/>
  <c r="H218" i="1"/>
  <c r="M218" i="1" s="1"/>
  <c r="AB217" i="1"/>
  <c r="X217" i="1"/>
  <c r="T217" i="1"/>
  <c r="O217" i="1"/>
  <c r="K217" i="1"/>
  <c r="J217" i="1"/>
  <c r="I217" i="1"/>
  <c r="M217" i="1" s="1"/>
  <c r="H217" i="1"/>
  <c r="AB216" i="1"/>
  <c r="T216" i="1"/>
  <c r="O216" i="1"/>
  <c r="K216" i="1"/>
  <c r="J216" i="1"/>
  <c r="I216" i="1"/>
  <c r="M216" i="1" s="1"/>
  <c r="H216" i="1"/>
  <c r="AB215" i="1"/>
  <c r="X215" i="1"/>
  <c r="T215" i="1"/>
  <c r="O215" i="1"/>
  <c r="K215" i="1"/>
  <c r="J215" i="1"/>
  <c r="I215" i="1"/>
  <c r="M215" i="1" s="1"/>
  <c r="H215" i="1"/>
  <c r="AB214" i="1"/>
  <c r="T214" i="1"/>
  <c r="O214" i="1"/>
  <c r="K214" i="1"/>
  <c r="L214" i="1" s="1"/>
  <c r="J214" i="1"/>
  <c r="I214" i="1"/>
  <c r="H214" i="1"/>
  <c r="AB213" i="1"/>
  <c r="T213" i="1"/>
  <c r="X213" i="1" s="1"/>
  <c r="O213" i="1"/>
  <c r="K213" i="1"/>
  <c r="J213" i="1"/>
  <c r="I213" i="1"/>
  <c r="M213" i="1" s="1"/>
  <c r="H213" i="1"/>
  <c r="AB212" i="1"/>
  <c r="X212" i="1"/>
  <c r="T212" i="1"/>
  <c r="O212" i="1"/>
  <c r="K212" i="1"/>
  <c r="J212" i="1"/>
  <c r="I212" i="1"/>
  <c r="H212" i="1"/>
  <c r="AB211" i="1"/>
  <c r="X211" i="1"/>
  <c r="T211" i="1"/>
  <c r="O211" i="1"/>
  <c r="K211" i="1"/>
  <c r="L211" i="1" s="1"/>
  <c r="N211" i="1" s="1"/>
  <c r="J211" i="1"/>
  <c r="I211" i="1"/>
  <c r="M211" i="1" s="1"/>
  <c r="H211" i="1"/>
  <c r="AB210" i="1"/>
  <c r="X210" i="1"/>
  <c r="T210" i="1"/>
  <c r="O210" i="1"/>
  <c r="K210" i="1"/>
  <c r="J210" i="1"/>
  <c r="I210" i="1"/>
  <c r="H210" i="1"/>
  <c r="AB209" i="1"/>
  <c r="X209" i="1"/>
  <c r="T209" i="1"/>
  <c r="O209" i="1"/>
  <c r="L209" i="1"/>
  <c r="K209" i="1"/>
  <c r="J209" i="1"/>
  <c r="I209" i="1"/>
  <c r="H209" i="1"/>
  <c r="AB208" i="1"/>
  <c r="X208" i="1"/>
  <c r="T208" i="1"/>
  <c r="O208" i="1"/>
  <c r="K208" i="1"/>
  <c r="J208" i="1"/>
  <c r="I208" i="1"/>
  <c r="M208" i="1" s="1"/>
  <c r="H208" i="1"/>
  <c r="AB207" i="1"/>
  <c r="T207" i="1"/>
  <c r="O207" i="1"/>
  <c r="M207" i="1"/>
  <c r="K207" i="1"/>
  <c r="L207" i="1" s="1"/>
  <c r="N207" i="1" s="1"/>
  <c r="J207" i="1"/>
  <c r="I207" i="1"/>
  <c r="H207" i="1"/>
  <c r="AB206" i="1"/>
  <c r="X206" i="1"/>
  <c r="T206" i="1"/>
  <c r="O206" i="1"/>
  <c r="N206" i="1"/>
  <c r="K206" i="1"/>
  <c r="L206" i="1" s="1"/>
  <c r="J206" i="1"/>
  <c r="I206" i="1"/>
  <c r="M206" i="1" s="1"/>
  <c r="H206" i="1"/>
  <c r="AB205" i="1"/>
  <c r="X205" i="1"/>
  <c r="T205" i="1"/>
  <c r="O205" i="1"/>
  <c r="M205" i="1"/>
  <c r="K205" i="1"/>
  <c r="J205" i="1"/>
  <c r="I205" i="1"/>
  <c r="H205" i="1"/>
  <c r="AB204" i="1"/>
  <c r="X204" i="1"/>
  <c r="T204" i="1"/>
  <c r="O204" i="1"/>
  <c r="K204" i="1"/>
  <c r="J204" i="1"/>
  <c r="I204" i="1"/>
  <c r="H204" i="1"/>
  <c r="AB203" i="1"/>
  <c r="T203" i="1"/>
  <c r="X203" i="1" s="1"/>
  <c r="O203" i="1"/>
  <c r="M203" i="1"/>
  <c r="K203" i="1"/>
  <c r="L203" i="1" s="1"/>
  <c r="N203" i="1" s="1"/>
  <c r="J203" i="1"/>
  <c r="I203" i="1"/>
  <c r="H203" i="1"/>
  <c r="AB202" i="1"/>
  <c r="T202" i="1"/>
  <c r="O202" i="1"/>
  <c r="K202" i="1"/>
  <c r="J202" i="1"/>
  <c r="L202" i="1" s="1"/>
  <c r="N202" i="1" s="1"/>
  <c r="I202" i="1"/>
  <c r="M202" i="1" s="1"/>
  <c r="H202" i="1"/>
  <c r="AB201" i="1"/>
  <c r="T201" i="1"/>
  <c r="X201" i="1" s="1"/>
  <c r="O201" i="1"/>
  <c r="M201" i="1"/>
  <c r="K201" i="1"/>
  <c r="J201" i="1"/>
  <c r="I201" i="1"/>
  <c r="H201" i="1"/>
  <c r="AB200" i="1"/>
  <c r="X200" i="1"/>
  <c r="T200" i="1"/>
  <c r="O200" i="1"/>
  <c r="K200" i="1"/>
  <c r="J200" i="1"/>
  <c r="L200" i="1" s="1"/>
  <c r="N200" i="1" s="1"/>
  <c r="I200" i="1"/>
  <c r="H200" i="1"/>
  <c r="M200" i="1" s="1"/>
  <c r="AB199" i="1"/>
  <c r="T199" i="1"/>
  <c r="O199" i="1"/>
  <c r="K199" i="1"/>
  <c r="J199" i="1"/>
  <c r="I199" i="1"/>
  <c r="M199" i="1" s="1"/>
  <c r="H199" i="1"/>
  <c r="AB198" i="1"/>
  <c r="T198" i="1"/>
  <c r="O198" i="1"/>
  <c r="K198" i="1"/>
  <c r="J198" i="1"/>
  <c r="I198" i="1"/>
  <c r="H198" i="1"/>
  <c r="M198" i="1" s="1"/>
  <c r="AB197" i="1"/>
  <c r="X197" i="1"/>
  <c r="T197" i="1"/>
  <c r="O197" i="1"/>
  <c r="K197" i="1"/>
  <c r="J197" i="1"/>
  <c r="I197" i="1"/>
  <c r="M197" i="1" s="1"/>
  <c r="H197" i="1"/>
  <c r="AB196" i="1"/>
  <c r="X196" i="1"/>
  <c r="T196" i="1"/>
  <c r="O196" i="1"/>
  <c r="K196" i="1"/>
  <c r="J196" i="1"/>
  <c r="I196" i="1"/>
  <c r="H196" i="1"/>
  <c r="AB195" i="1"/>
  <c r="T195" i="1"/>
  <c r="X195" i="1" s="1"/>
  <c r="O195" i="1"/>
  <c r="M195" i="1"/>
  <c r="K195" i="1"/>
  <c r="L195" i="1" s="1"/>
  <c r="N195" i="1" s="1"/>
  <c r="J195" i="1"/>
  <c r="I195" i="1"/>
  <c r="H195" i="1"/>
  <c r="AB194" i="1"/>
  <c r="X194" i="1"/>
  <c r="T194" i="1"/>
  <c r="O194" i="1"/>
  <c r="L194" i="1"/>
  <c r="K194" i="1"/>
  <c r="J194" i="1"/>
  <c r="I194" i="1"/>
  <c r="H194" i="1"/>
  <c r="AB193" i="1"/>
  <c r="T193" i="1"/>
  <c r="O193" i="1"/>
  <c r="K193" i="1"/>
  <c r="J193" i="1"/>
  <c r="I193" i="1"/>
  <c r="M193" i="1" s="1"/>
  <c r="H193" i="1"/>
  <c r="AC192" i="1"/>
  <c r="AB192" i="1"/>
  <c r="X192" i="1"/>
  <c r="T192" i="1"/>
  <c r="O192" i="1"/>
  <c r="P192" i="1" s="1"/>
  <c r="Y192" i="1" s="1"/>
  <c r="L192" i="1"/>
  <c r="N192" i="1" s="1"/>
  <c r="K192" i="1"/>
  <c r="J192" i="1"/>
  <c r="I192" i="1"/>
  <c r="H192" i="1"/>
  <c r="M192" i="1" s="1"/>
  <c r="AB191" i="1"/>
  <c r="T191" i="1"/>
  <c r="O191" i="1"/>
  <c r="K191" i="1"/>
  <c r="J191" i="1"/>
  <c r="I191" i="1"/>
  <c r="M191" i="1" s="1"/>
  <c r="H191" i="1"/>
  <c r="L191" i="1" s="1"/>
  <c r="AB190" i="1"/>
  <c r="T190" i="1"/>
  <c r="X190" i="1" s="1"/>
  <c r="O190" i="1"/>
  <c r="K190" i="1"/>
  <c r="J190" i="1"/>
  <c r="I190" i="1"/>
  <c r="H190" i="1"/>
  <c r="AB189" i="1"/>
  <c r="X189" i="1"/>
  <c r="T189" i="1"/>
  <c r="O189" i="1"/>
  <c r="L189" i="1"/>
  <c r="N189" i="1" s="1"/>
  <c r="K189" i="1"/>
  <c r="J189" i="1"/>
  <c r="I189" i="1"/>
  <c r="M189" i="1" s="1"/>
  <c r="H189" i="1"/>
  <c r="AB188" i="1"/>
  <c r="X188" i="1"/>
  <c r="T188" i="1"/>
  <c r="O188" i="1"/>
  <c r="K188" i="1"/>
  <c r="J188" i="1"/>
  <c r="I188" i="1"/>
  <c r="M188" i="1" s="1"/>
  <c r="H188" i="1"/>
  <c r="AB187" i="1"/>
  <c r="T187" i="1"/>
  <c r="X187" i="1" s="1"/>
  <c r="O187" i="1"/>
  <c r="M187" i="1"/>
  <c r="N187" i="1" s="1"/>
  <c r="K187" i="1"/>
  <c r="J187" i="1"/>
  <c r="I187" i="1"/>
  <c r="H187" i="1"/>
  <c r="L187" i="1" s="1"/>
  <c r="AB186" i="1"/>
  <c r="T186" i="1"/>
  <c r="O186" i="1"/>
  <c r="K186" i="1"/>
  <c r="L186" i="1" s="1"/>
  <c r="J186" i="1"/>
  <c r="I186" i="1"/>
  <c r="H186" i="1"/>
  <c r="AB185" i="1"/>
  <c r="X185" i="1"/>
  <c r="T185" i="1"/>
  <c r="O185" i="1"/>
  <c r="K185" i="1"/>
  <c r="J185" i="1"/>
  <c r="I185" i="1"/>
  <c r="H185" i="1"/>
  <c r="AB184" i="1"/>
  <c r="X184" i="1"/>
  <c r="T184" i="1"/>
  <c r="O184" i="1"/>
  <c r="M184" i="1"/>
  <c r="K184" i="1"/>
  <c r="L184" i="1" s="1"/>
  <c r="N184" i="1" s="1"/>
  <c r="J184" i="1"/>
  <c r="I184" i="1"/>
  <c r="H184" i="1"/>
  <c r="AB183" i="1"/>
  <c r="X183" i="1"/>
  <c r="T183" i="1"/>
  <c r="O183" i="1"/>
  <c r="K183" i="1"/>
  <c r="L183" i="1" s="1"/>
  <c r="J183" i="1"/>
  <c r="I183" i="1"/>
  <c r="H183" i="1"/>
  <c r="AB182" i="1"/>
  <c r="T182" i="1"/>
  <c r="O182" i="1"/>
  <c r="K182" i="1"/>
  <c r="J182" i="1"/>
  <c r="L182" i="1" s="1"/>
  <c r="I182" i="1"/>
  <c r="H182" i="1"/>
  <c r="AB181" i="1"/>
  <c r="T181" i="1"/>
  <c r="X181" i="1" s="1"/>
  <c r="O181" i="1"/>
  <c r="K181" i="1"/>
  <c r="J181" i="1"/>
  <c r="I181" i="1"/>
  <c r="H181" i="1"/>
  <c r="L181" i="1" s="1"/>
  <c r="AB180" i="1"/>
  <c r="T180" i="1"/>
  <c r="O180" i="1"/>
  <c r="K180" i="1"/>
  <c r="L180" i="1" s="1"/>
  <c r="J180" i="1"/>
  <c r="I180" i="1"/>
  <c r="M180" i="1" s="1"/>
  <c r="H180" i="1"/>
  <c r="AB179" i="1"/>
  <c r="X179" i="1"/>
  <c r="T179" i="1"/>
  <c r="O179" i="1"/>
  <c r="K179" i="1"/>
  <c r="J179" i="1"/>
  <c r="I179" i="1"/>
  <c r="H179" i="1"/>
  <c r="AB178" i="1"/>
  <c r="X178" i="1"/>
  <c r="T178" i="1"/>
  <c r="O178" i="1"/>
  <c r="M178" i="1"/>
  <c r="N178" i="1" s="1"/>
  <c r="K178" i="1"/>
  <c r="L178" i="1" s="1"/>
  <c r="J178" i="1"/>
  <c r="I178" i="1"/>
  <c r="H178" i="1"/>
  <c r="AB177" i="1"/>
  <c r="T177" i="1"/>
  <c r="O177" i="1"/>
  <c r="K177" i="1"/>
  <c r="J177" i="1"/>
  <c r="I177" i="1"/>
  <c r="H177" i="1"/>
  <c r="AB176" i="1"/>
  <c r="T176" i="1"/>
  <c r="X176" i="1" s="1"/>
  <c r="O176" i="1"/>
  <c r="K176" i="1"/>
  <c r="J176" i="1"/>
  <c r="I176" i="1"/>
  <c r="H176" i="1"/>
  <c r="M176" i="1" s="1"/>
  <c r="AB175" i="1"/>
  <c r="X175" i="1"/>
  <c r="T175" i="1"/>
  <c r="O175" i="1"/>
  <c r="M175" i="1"/>
  <c r="L175" i="1"/>
  <c r="N175" i="1" s="1"/>
  <c r="K175" i="1"/>
  <c r="J175" i="1"/>
  <c r="I175" i="1"/>
  <c r="H175" i="1"/>
  <c r="AB174" i="1"/>
  <c r="X174" i="1"/>
  <c r="T174" i="1"/>
  <c r="O174" i="1"/>
  <c r="L174" i="1"/>
  <c r="K174" i="1"/>
  <c r="J174" i="1"/>
  <c r="I174" i="1"/>
  <c r="H174" i="1"/>
  <c r="AB173" i="1"/>
  <c r="T173" i="1"/>
  <c r="X173" i="1" s="1"/>
  <c r="O173" i="1"/>
  <c r="M173" i="1"/>
  <c r="L173" i="1"/>
  <c r="K173" i="1"/>
  <c r="J173" i="1"/>
  <c r="I173" i="1"/>
  <c r="H173" i="1"/>
  <c r="AB172" i="1"/>
  <c r="T172" i="1"/>
  <c r="O172" i="1"/>
  <c r="M172" i="1"/>
  <c r="K172" i="1"/>
  <c r="L172" i="1" s="1"/>
  <c r="J172" i="1"/>
  <c r="I172" i="1"/>
  <c r="H172" i="1"/>
  <c r="AB171" i="1"/>
  <c r="T171" i="1"/>
  <c r="X171" i="1" s="1"/>
  <c r="O171" i="1"/>
  <c r="K171" i="1"/>
  <c r="L171" i="1" s="1"/>
  <c r="N171" i="1" s="1"/>
  <c r="J171" i="1"/>
  <c r="I171" i="1"/>
  <c r="M171" i="1" s="1"/>
  <c r="H171" i="1"/>
  <c r="AB170" i="1"/>
  <c r="X170" i="1"/>
  <c r="T170" i="1"/>
  <c r="O170" i="1"/>
  <c r="M170" i="1"/>
  <c r="L170" i="1"/>
  <c r="N170" i="1" s="1"/>
  <c r="K170" i="1"/>
  <c r="J170" i="1"/>
  <c r="I170" i="1"/>
  <c r="H170" i="1"/>
  <c r="AB169" i="1"/>
  <c r="T169" i="1"/>
  <c r="O169" i="1"/>
  <c r="M169" i="1"/>
  <c r="L169" i="1"/>
  <c r="N169" i="1" s="1"/>
  <c r="K169" i="1"/>
  <c r="J169" i="1"/>
  <c r="I169" i="1"/>
  <c r="H169" i="1"/>
  <c r="AB168" i="1"/>
  <c r="X168" i="1"/>
  <c r="T168" i="1"/>
  <c r="O168" i="1"/>
  <c r="K168" i="1"/>
  <c r="J168" i="1"/>
  <c r="I168" i="1"/>
  <c r="M168" i="1" s="1"/>
  <c r="H168" i="1"/>
  <c r="AB167" i="1"/>
  <c r="X167" i="1"/>
  <c r="T167" i="1"/>
  <c r="O167" i="1"/>
  <c r="M167" i="1"/>
  <c r="K167" i="1"/>
  <c r="J167" i="1"/>
  <c r="I167" i="1"/>
  <c r="H167" i="1"/>
  <c r="AB166" i="1"/>
  <c r="T166" i="1"/>
  <c r="X166" i="1" s="1"/>
  <c r="O166" i="1"/>
  <c r="K166" i="1"/>
  <c r="J166" i="1"/>
  <c r="I166" i="1"/>
  <c r="M166" i="1" s="1"/>
  <c r="H166" i="1"/>
  <c r="AB165" i="1"/>
  <c r="T165" i="1"/>
  <c r="O165" i="1"/>
  <c r="K165" i="1"/>
  <c r="J165" i="1"/>
  <c r="I165" i="1"/>
  <c r="M165" i="1" s="1"/>
  <c r="H165" i="1"/>
  <c r="L165" i="1" s="1"/>
  <c r="N165" i="1" s="1"/>
  <c r="P165" i="1" s="1"/>
  <c r="Y165" i="1" s="1"/>
  <c r="AB164" i="1"/>
  <c r="T164" i="1"/>
  <c r="O164" i="1"/>
  <c r="L164" i="1"/>
  <c r="N164" i="1" s="1"/>
  <c r="K164" i="1"/>
  <c r="J164" i="1"/>
  <c r="I164" i="1"/>
  <c r="M164" i="1" s="1"/>
  <c r="H164" i="1"/>
  <c r="AB163" i="1"/>
  <c r="X163" i="1"/>
  <c r="T163" i="1"/>
  <c r="O163" i="1"/>
  <c r="K163" i="1"/>
  <c r="J163" i="1"/>
  <c r="I163" i="1"/>
  <c r="H163" i="1"/>
  <c r="AB162" i="1"/>
  <c r="X162" i="1"/>
  <c r="T162" i="1"/>
  <c r="O162" i="1"/>
  <c r="K162" i="1"/>
  <c r="L162" i="1" s="1"/>
  <c r="N162" i="1" s="1"/>
  <c r="J162" i="1"/>
  <c r="I162" i="1"/>
  <c r="H162" i="1"/>
  <c r="M162" i="1" s="1"/>
  <c r="AB161" i="1"/>
  <c r="X161" i="1"/>
  <c r="T161" i="1"/>
  <c r="O161" i="1"/>
  <c r="K161" i="1"/>
  <c r="J161" i="1"/>
  <c r="I161" i="1"/>
  <c r="M161" i="1" s="1"/>
  <c r="H161" i="1"/>
  <c r="AB160" i="1"/>
  <c r="T160" i="1"/>
  <c r="O160" i="1"/>
  <c r="K160" i="1"/>
  <c r="J160" i="1"/>
  <c r="I160" i="1"/>
  <c r="H160" i="1"/>
  <c r="AB159" i="1"/>
  <c r="X159" i="1"/>
  <c r="T159" i="1"/>
  <c r="O159" i="1"/>
  <c r="M159" i="1"/>
  <c r="K159" i="1"/>
  <c r="L159" i="1" s="1"/>
  <c r="N159" i="1" s="1"/>
  <c r="J159" i="1"/>
  <c r="I159" i="1"/>
  <c r="H159" i="1"/>
  <c r="AB158" i="1"/>
  <c r="T158" i="1"/>
  <c r="O158" i="1"/>
  <c r="K158" i="1"/>
  <c r="J158" i="1"/>
  <c r="I158" i="1"/>
  <c r="H158" i="1"/>
  <c r="AB157" i="1"/>
  <c r="T157" i="1"/>
  <c r="X157" i="1" s="1"/>
  <c r="O157" i="1"/>
  <c r="K157" i="1"/>
  <c r="J157" i="1"/>
  <c r="I157" i="1"/>
  <c r="M157" i="1" s="1"/>
  <c r="H157" i="1"/>
  <c r="L157" i="1" s="1"/>
  <c r="N157" i="1" s="1"/>
  <c r="AB156" i="1"/>
  <c r="X156" i="1"/>
  <c r="T156" i="1"/>
  <c r="O156" i="1"/>
  <c r="K156" i="1"/>
  <c r="L156" i="1" s="1"/>
  <c r="N156" i="1" s="1"/>
  <c r="J156" i="1"/>
  <c r="I156" i="1"/>
  <c r="M156" i="1" s="1"/>
  <c r="H156" i="1"/>
  <c r="AB155" i="1"/>
  <c r="T155" i="1"/>
  <c r="X155" i="1" s="1"/>
  <c r="O155" i="1"/>
  <c r="K155" i="1"/>
  <c r="L155" i="1" s="1"/>
  <c r="J155" i="1"/>
  <c r="I155" i="1"/>
  <c r="H155" i="1"/>
  <c r="AB154" i="1"/>
  <c r="X154" i="1"/>
  <c r="T154" i="1"/>
  <c r="O154" i="1"/>
  <c r="M154" i="1"/>
  <c r="L154" i="1"/>
  <c r="N154" i="1" s="1"/>
  <c r="K154" i="1"/>
  <c r="J154" i="1"/>
  <c r="I154" i="1"/>
  <c r="H154" i="1"/>
  <c r="AB153" i="1"/>
  <c r="X153" i="1"/>
  <c r="T153" i="1"/>
  <c r="O153" i="1"/>
  <c r="M153" i="1"/>
  <c r="K153" i="1"/>
  <c r="L153" i="1" s="1"/>
  <c r="N153" i="1" s="1"/>
  <c r="J153" i="1"/>
  <c r="I153" i="1"/>
  <c r="H153" i="1"/>
  <c r="AB152" i="1"/>
  <c r="T152" i="1"/>
  <c r="X152" i="1" s="1"/>
  <c r="O152" i="1"/>
  <c r="M152" i="1"/>
  <c r="K152" i="1"/>
  <c r="J152" i="1"/>
  <c r="I152" i="1"/>
  <c r="H152" i="1"/>
  <c r="AB151" i="1"/>
  <c r="X151" i="1"/>
  <c r="T151" i="1"/>
  <c r="O151" i="1"/>
  <c r="M151" i="1"/>
  <c r="K151" i="1"/>
  <c r="L151" i="1" s="1"/>
  <c r="N151" i="1" s="1"/>
  <c r="J151" i="1"/>
  <c r="I151" i="1"/>
  <c r="H151" i="1"/>
  <c r="AB150" i="1"/>
  <c r="T150" i="1"/>
  <c r="X150" i="1" s="1"/>
  <c r="O150" i="1"/>
  <c r="K150" i="1"/>
  <c r="L150" i="1" s="1"/>
  <c r="J150" i="1"/>
  <c r="I150" i="1"/>
  <c r="H150" i="1"/>
  <c r="AB149" i="1"/>
  <c r="T149" i="1"/>
  <c r="X149" i="1" s="1"/>
  <c r="O149" i="1"/>
  <c r="N149" i="1"/>
  <c r="M149" i="1"/>
  <c r="L149" i="1"/>
  <c r="K149" i="1"/>
  <c r="J149" i="1"/>
  <c r="I149" i="1"/>
  <c r="H149" i="1"/>
  <c r="AB148" i="1"/>
  <c r="T148" i="1"/>
  <c r="O148" i="1"/>
  <c r="N148" i="1"/>
  <c r="P148" i="1" s="1"/>
  <c r="Y148" i="1" s="1"/>
  <c r="M148" i="1"/>
  <c r="K148" i="1"/>
  <c r="J148" i="1"/>
  <c r="L148" i="1" s="1"/>
  <c r="I148" i="1"/>
  <c r="H148" i="1"/>
  <c r="AB147" i="1"/>
  <c r="X147" i="1"/>
  <c r="T147" i="1"/>
  <c r="O147" i="1"/>
  <c r="K147" i="1"/>
  <c r="J147" i="1"/>
  <c r="I147" i="1"/>
  <c r="H147" i="1"/>
  <c r="AB146" i="1"/>
  <c r="X146" i="1"/>
  <c r="T146" i="1"/>
  <c r="O146" i="1"/>
  <c r="M146" i="1"/>
  <c r="K146" i="1"/>
  <c r="L146" i="1" s="1"/>
  <c r="J146" i="1"/>
  <c r="I146" i="1"/>
  <c r="H146" i="1"/>
  <c r="AB145" i="1"/>
  <c r="T145" i="1"/>
  <c r="O145" i="1"/>
  <c r="M145" i="1"/>
  <c r="K145" i="1"/>
  <c r="L145" i="1" s="1"/>
  <c r="N145" i="1" s="1"/>
  <c r="J145" i="1"/>
  <c r="I145" i="1"/>
  <c r="H145" i="1"/>
  <c r="AB144" i="1"/>
  <c r="X144" i="1"/>
  <c r="T144" i="1"/>
  <c r="O144" i="1"/>
  <c r="K144" i="1"/>
  <c r="J144" i="1"/>
  <c r="I144" i="1"/>
  <c r="M144" i="1" s="1"/>
  <c r="H144" i="1"/>
  <c r="AB143" i="1"/>
  <c r="X143" i="1"/>
  <c r="T143" i="1"/>
  <c r="O143" i="1"/>
  <c r="M143" i="1"/>
  <c r="K143" i="1"/>
  <c r="L143" i="1" s="1"/>
  <c r="N143" i="1" s="1"/>
  <c r="J143" i="1"/>
  <c r="I143" i="1"/>
  <c r="H143" i="1"/>
  <c r="AB142" i="1"/>
  <c r="X142" i="1"/>
  <c r="T142" i="1"/>
  <c r="O142" i="1"/>
  <c r="K142" i="1"/>
  <c r="J142" i="1"/>
  <c r="I142" i="1"/>
  <c r="H142" i="1"/>
  <c r="AB141" i="1"/>
  <c r="T141" i="1"/>
  <c r="O141" i="1"/>
  <c r="K141" i="1"/>
  <c r="J141" i="1"/>
  <c r="I141" i="1"/>
  <c r="H141" i="1"/>
  <c r="AB140" i="1"/>
  <c r="X140" i="1"/>
  <c r="T140" i="1"/>
  <c r="O140" i="1"/>
  <c r="N140" i="1"/>
  <c r="M140" i="1"/>
  <c r="K140" i="1"/>
  <c r="L140" i="1" s="1"/>
  <c r="J140" i="1"/>
  <c r="I140" i="1"/>
  <c r="H140" i="1"/>
  <c r="AB139" i="1"/>
  <c r="T139" i="1"/>
  <c r="X139" i="1" s="1"/>
  <c r="O139" i="1"/>
  <c r="K139" i="1"/>
  <c r="J139" i="1"/>
  <c r="I139" i="1"/>
  <c r="H139" i="1"/>
  <c r="M139" i="1" s="1"/>
  <c r="AB138" i="1"/>
  <c r="X138" i="1"/>
  <c r="T138" i="1"/>
  <c r="O138" i="1"/>
  <c r="K138" i="1"/>
  <c r="J138" i="1"/>
  <c r="I138" i="1"/>
  <c r="H138" i="1"/>
  <c r="M138" i="1" s="1"/>
  <c r="AB137" i="1"/>
  <c r="X137" i="1"/>
  <c r="T137" i="1"/>
  <c r="O137" i="1"/>
  <c r="K137" i="1"/>
  <c r="J137" i="1"/>
  <c r="I137" i="1"/>
  <c r="M137" i="1" s="1"/>
  <c r="H137" i="1"/>
  <c r="AB136" i="1"/>
  <c r="X136" i="1"/>
  <c r="T136" i="1"/>
  <c r="O136" i="1"/>
  <c r="K136" i="1"/>
  <c r="J136" i="1"/>
  <c r="I136" i="1"/>
  <c r="H136" i="1"/>
  <c r="AB135" i="1"/>
  <c r="T135" i="1"/>
  <c r="O135" i="1"/>
  <c r="K135" i="1"/>
  <c r="J135" i="1"/>
  <c r="I135" i="1"/>
  <c r="M135" i="1" s="1"/>
  <c r="H135" i="1"/>
  <c r="AB134" i="1"/>
  <c r="X134" i="1"/>
  <c r="T134" i="1"/>
  <c r="O134" i="1"/>
  <c r="M134" i="1"/>
  <c r="L134" i="1"/>
  <c r="N134" i="1" s="1"/>
  <c r="K134" i="1"/>
  <c r="J134" i="1"/>
  <c r="I134" i="1"/>
  <c r="H134" i="1"/>
  <c r="AB133" i="1"/>
  <c r="X133" i="1"/>
  <c r="T133" i="1"/>
  <c r="O133" i="1"/>
  <c r="K133" i="1"/>
  <c r="J133" i="1"/>
  <c r="I133" i="1"/>
  <c r="M133" i="1" s="1"/>
  <c r="H133" i="1"/>
  <c r="AB132" i="1"/>
  <c r="X132" i="1"/>
  <c r="T132" i="1"/>
  <c r="O132" i="1"/>
  <c r="K132" i="1"/>
  <c r="J132" i="1"/>
  <c r="I132" i="1"/>
  <c r="H132" i="1"/>
  <c r="M132" i="1" s="1"/>
  <c r="AB131" i="1"/>
  <c r="X131" i="1"/>
  <c r="T131" i="1"/>
  <c r="O131" i="1"/>
  <c r="M131" i="1"/>
  <c r="K131" i="1"/>
  <c r="L131" i="1" s="1"/>
  <c r="N131" i="1" s="1"/>
  <c r="J131" i="1"/>
  <c r="I131" i="1"/>
  <c r="H131" i="1"/>
  <c r="AB130" i="1"/>
  <c r="T130" i="1"/>
  <c r="X130" i="1" s="1"/>
  <c r="O130" i="1"/>
  <c r="K130" i="1"/>
  <c r="J130" i="1"/>
  <c r="I130" i="1"/>
  <c r="M130" i="1" s="1"/>
  <c r="H130" i="1"/>
  <c r="AB129" i="1"/>
  <c r="X129" i="1"/>
  <c r="T129" i="1"/>
  <c r="O129" i="1"/>
  <c r="M129" i="1"/>
  <c r="K129" i="1"/>
  <c r="L129" i="1" s="1"/>
  <c r="N129" i="1" s="1"/>
  <c r="J129" i="1"/>
  <c r="I129" i="1"/>
  <c r="H129" i="1"/>
  <c r="AB128" i="1"/>
  <c r="X128" i="1"/>
  <c r="T128" i="1"/>
  <c r="O128" i="1"/>
  <c r="K128" i="1"/>
  <c r="J128" i="1"/>
  <c r="I128" i="1"/>
  <c r="H128" i="1"/>
  <c r="AB127" i="1"/>
  <c r="T127" i="1"/>
  <c r="X127" i="1" s="1"/>
  <c r="O127" i="1"/>
  <c r="M127" i="1"/>
  <c r="K127" i="1"/>
  <c r="L127" i="1" s="1"/>
  <c r="N127" i="1" s="1"/>
  <c r="J127" i="1"/>
  <c r="I127" i="1"/>
  <c r="H127" i="1"/>
  <c r="AB126" i="1"/>
  <c r="T126" i="1"/>
  <c r="X126" i="1" s="1"/>
  <c r="O126" i="1"/>
  <c r="L126" i="1"/>
  <c r="K126" i="1"/>
  <c r="J126" i="1"/>
  <c r="I126" i="1"/>
  <c r="H126" i="1"/>
  <c r="AB125" i="1"/>
  <c r="T125" i="1"/>
  <c r="X125" i="1" s="1"/>
  <c r="O125" i="1"/>
  <c r="M125" i="1"/>
  <c r="K125" i="1"/>
  <c r="L125" i="1" s="1"/>
  <c r="N125" i="1" s="1"/>
  <c r="J125" i="1"/>
  <c r="I125" i="1"/>
  <c r="H125" i="1"/>
  <c r="AB124" i="1"/>
  <c r="X124" i="1"/>
  <c r="T124" i="1"/>
  <c r="O124" i="1"/>
  <c r="M124" i="1"/>
  <c r="K124" i="1"/>
  <c r="L124" i="1" s="1"/>
  <c r="N124" i="1" s="1"/>
  <c r="J124" i="1"/>
  <c r="I124" i="1"/>
  <c r="H124" i="1"/>
  <c r="AB123" i="1"/>
  <c r="T123" i="1"/>
  <c r="X123" i="1" s="1"/>
  <c r="O123" i="1"/>
  <c r="K123" i="1"/>
  <c r="J123" i="1"/>
  <c r="I123" i="1"/>
  <c r="H123" i="1"/>
  <c r="AB122" i="1"/>
  <c r="X122" i="1"/>
  <c r="T122" i="1"/>
  <c r="O122" i="1"/>
  <c r="M122" i="1"/>
  <c r="L122" i="1"/>
  <c r="N122" i="1" s="1"/>
  <c r="K122" i="1"/>
  <c r="J122" i="1"/>
  <c r="I122" i="1"/>
  <c r="H122" i="1"/>
  <c r="AB121" i="1"/>
  <c r="X121" i="1"/>
  <c r="T121" i="1"/>
  <c r="O121" i="1"/>
  <c r="K121" i="1"/>
  <c r="J121" i="1"/>
  <c r="I121" i="1"/>
  <c r="M121" i="1" s="1"/>
  <c r="H121" i="1"/>
  <c r="AB120" i="1"/>
  <c r="X120" i="1"/>
  <c r="T120" i="1"/>
  <c r="O120" i="1"/>
  <c r="K120" i="1"/>
  <c r="J120" i="1"/>
  <c r="I120" i="1"/>
  <c r="H120" i="1"/>
  <c r="AB119" i="1"/>
  <c r="T119" i="1"/>
  <c r="X119" i="1" s="1"/>
  <c r="O119" i="1"/>
  <c r="M119" i="1"/>
  <c r="K119" i="1"/>
  <c r="L119" i="1" s="1"/>
  <c r="N119" i="1" s="1"/>
  <c r="J119" i="1"/>
  <c r="I119" i="1"/>
  <c r="H119" i="1"/>
  <c r="AB118" i="1"/>
  <c r="T118" i="1"/>
  <c r="X118" i="1" s="1"/>
  <c r="O118" i="1"/>
  <c r="K118" i="1"/>
  <c r="J118" i="1"/>
  <c r="L118" i="1" s="1"/>
  <c r="I118" i="1"/>
  <c r="H118" i="1"/>
  <c r="AB117" i="1"/>
  <c r="T117" i="1"/>
  <c r="X117" i="1" s="1"/>
  <c r="O117" i="1"/>
  <c r="K117" i="1"/>
  <c r="J117" i="1"/>
  <c r="I117" i="1"/>
  <c r="M117" i="1" s="1"/>
  <c r="H117" i="1"/>
  <c r="AB116" i="1"/>
  <c r="X116" i="1"/>
  <c r="T116" i="1"/>
  <c r="O116" i="1"/>
  <c r="K116" i="1"/>
  <c r="L116" i="1" s="1"/>
  <c r="N116" i="1" s="1"/>
  <c r="J116" i="1"/>
  <c r="I116" i="1"/>
  <c r="H116" i="1"/>
  <c r="M116" i="1" s="1"/>
  <c r="AB115" i="1"/>
  <c r="T115" i="1"/>
  <c r="X115" i="1" s="1"/>
  <c r="O115" i="1"/>
  <c r="K115" i="1"/>
  <c r="L115" i="1" s="1"/>
  <c r="J115" i="1"/>
  <c r="I115" i="1"/>
  <c r="H115" i="1"/>
  <c r="AB114" i="1"/>
  <c r="X114" i="1"/>
  <c r="T114" i="1"/>
  <c r="O114" i="1"/>
  <c r="K114" i="1"/>
  <c r="J114" i="1"/>
  <c r="I114" i="1"/>
  <c r="H114" i="1"/>
  <c r="M114" i="1" s="1"/>
  <c r="AB113" i="1"/>
  <c r="T113" i="1"/>
  <c r="O113" i="1"/>
  <c r="M113" i="1"/>
  <c r="K113" i="1"/>
  <c r="J113" i="1"/>
  <c r="I113" i="1"/>
  <c r="H113" i="1"/>
  <c r="AB112" i="1"/>
  <c r="X112" i="1"/>
  <c r="T112" i="1"/>
  <c r="O112" i="1"/>
  <c r="K112" i="1"/>
  <c r="J112" i="1"/>
  <c r="L112" i="1" s="1"/>
  <c r="I112" i="1"/>
  <c r="H112" i="1"/>
  <c r="AB111" i="1"/>
  <c r="T111" i="1"/>
  <c r="X111" i="1" s="1"/>
  <c r="O111" i="1"/>
  <c r="M111" i="1"/>
  <c r="K111" i="1"/>
  <c r="L111" i="1" s="1"/>
  <c r="N111" i="1" s="1"/>
  <c r="J111" i="1"/>
  <c r="I111" i="1"/>
  <c r="H111" i="1"/>
  <c r="AB110" i="1"/>
  <c r="X110" i="1"/>
  <c r="T110" i="1"/>
  <c r="O110" i="1"/>
  <c r="K110" i="1"/>
  <c r="J110" i="1"/>
  <c r="L110" i="1" s="1"/>
  <c r="N110" i="1" s="1"/>
  <c r="I110" i="1"/>
  <c r="M110" i="1" s="1"/>
  <c r="H110" i="1"/>
  <c r="AB109" i="1"/>
  <c r="T109" i="1"/>
  <c r="X109" i="1" s="1"/>
  <c r="O109" i="1"/>
  <c r="K109" i="1"/>
  <c r="J109" i="1"/>
  <c r="I109" i="1"/>
  <c r="M109" i="1" s="1"/>
  <c r="H109" i="1"/>
  <c r="AB108" i="1"/>
  <c r="X108" i="1"/>
  <c r="T108" i="1"/>
  <c r="O108" i="1"/>
  <c r="L108" i="1"/>
  <c r="N108" i="1" s="1"/>
  <c r="K108" i="1"/>
  <c r="J108" i="1"/>
  <c r="I108" i="1"/>
  <c r="H108" i="1"/>
  <c r="M108" i="1" s="1"/>
  <c r="AB107" i="1"/>
  <c r="T107" i="1"/>
  <c r="X107" i="1" s="1"/>
  <c r="O107" i="1"/>
  <c r="K107" i="1"/>
  <c r="J107" i="1"/>
  <c r="I107" i="1"/>
  <c r="M107" i="1" s="1"/>
  <c r="H107" i="1"/>
  <c r="AB106" i="1"/>
  <c r="X106" i="1"/>
  <c r="T106" i="1"/>
  <c r="O106" i="1"/>
  <c r="M106" i="1"/>
  <c r="L106" i="1"/>
  <c r="N106" i="1" s="1"/>
  <c r="K106" i="1"/>
  <c r="J106" i="1"/>
  <c r="I106" i="1"/>
  <c r="H106" i="1"/>
  <c r="AB105" i="1"/>
  <c r="T105" i="1"/>
  <c r="O105" i="1"/>
  <c r="M105" i="1"/>
  <c r="K105" i="1"/>
  <c r="L105" i="1" s="1"/>
  <c r="J105" i="1"/>
  <c r="I105" i="1"/>
  <c r="H105" i="1"/>
  <c r="AB104" i="1"/>
  <c r="X104" i="1"/>
  <c r="T104" i="1"/>
  <c r="O104" i="1"/>
  <c r="K104" i="1"/>
  <c r="J104" i="1"/>
  <c r="I104" i="1"/>
  <c r="M104" i="1" s="1"/>
  <c r="H104" i="1"/>
  <c r="AB103" i="1"/>
  <c r="T103" i="1"/>
  <c r="X103" i="1" s="1"/>
  <c r="O103" i="1"/>
  <c r="M103" i="1"/>
  <c r="L103" i="1"/>
  <c r="N103" i="1" s="1"/>
  <c r="K103" i="1"/>
  <c r="J103" i="1"/>
  <c r="I103" i="1"/>
  <c r="H103" i="1"/>
  <c r="AB102" i="1"/>
  <c r="T102" i="1"/>
  <c r="X102" i="1" s="1"/>
  <c r="O102" i="1"/>
  <c r="L102" i="1"/>
  <c r="K102" i="1"/>
  <c r="J102" i="1"/>
  <c r="I102" i="1"/>
  <c r="H102" i="1"/>
  <c r="AB101" i="1"/>
  <c r="T101" i="1"/>
  <c r="X101" i="1" s="1"/>
  <c r="O101" i="1"/>
  <c r="M101" i="1"/>
  <c r="K101" i="1"/>
  <c r="L101" i="1" s="1"/>
  <c r="N101" i="1" s="1"/>
  <c r="J101" i="1"/>
  <c r="I101" i="1"/>
  <c r="H101" i="1"/>
  <c r="AB100" i="1"/>
  <c r="X100" i="1"/>
  <c r="T100" i="1"/>
  <c r="O100" i="1"/>
  <c r="K100" i="1"/>
  <c r="L100" i="1" s="1"/>
  <c r="N100" i="1" s="1"/>
  <c r="J100" i="1"/>
  <c r="I100" i="1"/>
  <c r="H100" i="1"/>
  <c r="M100" i="1" s="1"/>
  <c r="AB99" i="1"/>
  <c r="T99" i="1"/>
  <c r="X99" i="1" s="1"/>
  <c r="O99" i="1"/>
  <c r="K99" i="1"/>
  <c r="J99" i="1"/>
  <c r="I99" i="1"/>
  <c r="H99" i="1"/>
  <c r="AB98" i="1"/>
  <c r="X98" i="1"/>
  <c r="T98" i="1"/>
  <c r="O98" i="1"/>
  <c r="M98" i="1"/>
  <c r="L98" i="1"/>
  <c r="N98" i="1" s="1"/>
  <c r="K98" i="1"/>
  <c r="J98" i="1"/>
  <c r="I98" i="1"/>
  <c r="H98" i="1"/>
  <c r="AB97" i="1"/>
  <c r="T97" i="1"/>
  <c r="O97" i="1"/>
  <c r="K97" i="1"/>
  <c r="J97" i="1"/>
  <c r="I97" i="1"/>
  <c r="M97" i="1" s="1"/>
  <c r="H97" i="1"/>
  <c r="AB96" i="1"/>
  <c r="X96" i="1"/>
  <c r="T96" i="1"/>
  <c r="O96" i="1"/>
  <c r="K96" i="1"/>
  <c r="J96" i="1"/>
  <c r="I96" i="1"/>
  <c r="H96" i="1"/>
  <c r="AB95" i="1"/>
  <c r="T95" i="1"/>
  <c r="X95" i="1" s="1"/>
  <c r="O95" i="1"/>
  <c r="M95" i="1"/>
  <c r="K95" i="1"/>
  <c r="L95" i="1" s="1"/>
  <c r="N95" i="1" s="1"/>
  <c r="J95" i="1"/>
  <c r="I95" i="1"/>
  <c r="H95" i="1"/>
  <c r="AB94" i="1"/>
  <c r="T94" i="1"/>
  <c r="O94" i="1"/>
  <c r="K94" i="1"/>
  <c r="J94" i="1"/>
  <c r="L94" i="1" s="1"/>
  <c r="N94" i="1" s="1"/>
  <c r="I94" i="1"/>
  <c r="M94" i="1" s="1"/>
  <c r="H94" i="1"/>
  <c r="AB93" i="1"/>
  <c r="T93" i="1"/>
  <c r="X93" i="1" s="1"/>
  <c r="O93" i="1"/>
  <c r="K93" i="1"/>
  <c r="J93" i="1"/>
  <c r="I93" i="1"/>
  <c r="M93" i="1" s="1"/>
  <c r="H93" i="1"/>
  <c r="AB92" i="1"/>
  <c r="X92" i="1"/>
  <c r="T92" i="1"/>
  <c r="O92" i="1"/>
  <c r="K92" i="1"/>
  <c r="J92" i="1"/>
  <c r="L92" i="1" s="1"/>
  <c r="N92" i="1" s="1"/>
  <c r="I92" i="1"/>
  <c r="H92" i="1"/>
  <c r="M92" i="1" s="1"/>
  <c r="AB91" i="1"/>
  <c r="T91" i="1"/>
  <c r="X91" i="1" s="1"/>
  <c r="O91" i="1"/>
  <c r="K91" i="1"/>
  <c r="J91" i="1"/>
  <c r="I91" i="1"/>
  <c r="M91" i="1" s="1"/>
  <c r="H91" i="1"/>
  <c r="AB90" i="1"/>
  <c r="X90" i="1"/>
  <c r="T90" i="1"/>
  <c r="O90" i="1"/>
  <c r="M90" i="1"/>
  <c r="K90" i="1"/>
  <c r="J90" i="1"/>
  <c r="I90" i="1"/>
  <c r="H90" i="1"/>
  <c r="L90" i="1" s="1"/>
  <c r="N90" i="1" s="1"/>
  <c r="AB89" i="1"/>
  <c r="X89" i="1"/>
  <c r="T89" i="1"/>
  <c r="O89" i="1"/>
  <c r="K89" i="1"/>
  <c r="J89" i="1"/>
  <c r="I89" i="1"/>
  <c r="M89" i="1" s="1"/>
  <c r="H89" i="1"/>
  <c r="AB88" i="1"/>
  <c r="X88" i="1"/>
  <c r="T88" i="1"/>
  <c r="O88" i="1"/>
  <c r="P88" i="1" s="1"/>
  <c r="K88" i="1"/>
  <c r="J88" i="1"/>
  <c r="L88" i="1" s="1"/>
  <c r="N88" i="1" s="1"/>
  <c r="I88" i="1"/>
  <c r="M88" i="1" s="1"/>
  <c r="H88" i="1"/>
  <c r="AB87" i="1"/>
  <c r="T87" i="1"/>
  <c r="X87" i="1" s="1"/>
  <c r="O87" i="1"/>
  <c r="M87" i="1"/>
  <c r="L87" i="1"/>
  <c r="N87" i="1" s="1"/>
  <c r="K87" i="1"/>
  <c r="J87" i="1"/>
  <c r="I87" i="1"/>
  <c r="H87" i="1"/>
  <c r="AB86" i="1"/>
  <c r="T86" i="1"/>
  <c r="O86" i="1"/>
  <c r="K86" i="1"/>
  <c r="J86" i="1"/>
  <c r="L86" i="1" s="1"/>
  <c r="I86" i="1"/>
  <c r="H86" i="1"/>
  <c r="AB85" i="1"/>
  <c r="T85" i="1"/>
  <c r="X85" i="1" s="1"/>
  <c r="O85" i="1"/>
  <c r="K85" i="1"/>
  <c r="J85" i="1"/>
  <c r="I85" i="1"/>
  <c r="M85" i="1" s="1"/>
  <c r="H85" i="1"/>
  <c r="AB84" i="1"/>
  <c r="X84" i="1"/>
  <c r="T84" i="1"/>
  <c r="O84" i="1"/>
  <c r="K84" i="1"/>
  <c r="L84" i="1" s="1"/>
  <c r="N84" i="1" s="1"/>
  <c r="J84" i="1"/>
  <c r="I84" i="1"/>
  <c r="H84" i="1"/>
  <c r="M84" i="1" s="1"/>
  <c r="AB83" i="1"/>
  <c r="T83" i="1"/>
  <c r="X83" i="1" s="1"/>
  <c r="O83" i="1"/>
  <c r="K83" i="1"/>
  <c r="L83" i="1" s="1"/>
  <c r="J83" i="1"/>
  <c r="I83" i="1"/>
  <c r="H83" i="1"/>
  <c r="AB82" i="1"/>
  <c r="X82" i="1"/>
  <c r="T82" i="1"/>
  <c r="O82" i="1"/>
  <c r="K82" i="1"/>
  <c r="J82" i="1"/>
  <c r="I82" i="1"/>
  <c r="H82" i="1"/>
  <c r="M82" i="1" s="1"/>
  <c r="AB81" i="1"/>
  <c r="T81" i="1"/>
  <c r="X81" i="1" s="1"/>
  <c r="O81" i="1"/>
  <c r="M81" i="1"/>
  <c r="K81" i="1"/>
  <c r="J81" i="1"/>
  <c r="I81" i="1"/>
  <c r="H81" i="1"/>
  <c r="AB80" i="1"/>
  <c r="X80" i="1"/>
  <c r="T80" i="1"/>
  <c r="O80" i="1"/>
  <c r="K80" i="1"/>
  <c r="J80" i="1"/>
  <c r="L80" i="1" s="1"/>
  <c r="I80" i="1"/>
  <c r="H80" i="1"/>
  <c r="AB79" i="1"/>
  <c r="T79" i="1"/>
  <c r="X79" i="1" s="1"/>
  <c r="O79" i="1"/>
  <c r="M79" i="1"/>
  <c r="K79" i="1"/>
  <c r="L79" i="1" s="1"/>
  <c r="N79" i="1" s="1"/>
  <c r="J79" i="1"/>
  <c r="I79" i="1"/>
  <c r="H79" i="1"/>
  <c r="AB78" i="1"/>
  <c r="X78" i="1"/>
  <c r="T78" i="1"/>
  <c r="O78" i="1"/>
  <c r="K78" i="1"/>
  <c r="J78" i="1"/>
  <c r="L78" i="1" s="1"/>
  <c r="N78" i="1" s="1"/>
  <c r="I78" i="1"/>
  <c r="M78" i="1" s="1"/>
  <c r="H78" i="1"/>
  <c r="AB77" i="1"/>
  <c r="T77" i="1"/>
  <c r="X77" i="1" s="1"/>
  <c r="O77" i="1"/>
  <c r="K77" i="1"/>
  <c r="J77" i="1"/>
  <c r="I77" i="1"/>
  <c r="M77" i="1" s="1"/>
  <c r="H77" i="1"/>
  <c r="AB76" i="1"/>
  <c r="X76" i="1"/>
  <c r="T76" i="1"/>
  <c r="O76" i="1"/>
  <c r="L76" i="1"/>
  <c r="N76" i="1" s="1"/>
  <c r="K76" i="1"/>
  <c r="J76" i="1"/>
  <c r="I76" i="1"/>
  <c r="H76" i="1"/>
  <c r="M76" i="1" s="1"/>
  <c r="AB75" i="1"/>
  <c r="T75" i="1"/>
  <c r="X75" i="1" s="1"/>
  <c r="O75" i="1"/>
  <c r="K75" i="1"/>
  <c r="J75" i="1"/>
  <c r="I75" i="1"/>
  <c r="M75" i="1" s="1"/>
  <c r="H75" i="1"/>
  <c r="AB74" i="1"/>
  <c r="X74" i="1"/>
  <c r="T74" i="1"/>
  <c r="O74" i="1"/>
  <c r="M74" i="1"/>
  <c r="L74" i="1"/>
  <c r="N74" i="1" s="1"/>
  <c r="K74" i="1"/>
  <c r="J74" i="1"/>
  <c r="I74" i="1"/>
  <c r="H74" i="1"/>
  <c r="AB73" i="1"/>
  <c r="T73" i="1"/>
  <c r="O73" i="1"/>
  <c r="M73" i="1"/>
  <c r="K73" i="1"/>
  <c r="L73" i="1" s="1"/>
  <c r="J73" i="1"/>
  <c r="I73" i="1"/>
  <c r="H73" i="1"/>
  <c r="AB72" i="1"/>
  <c r="X72" i="1"/>
  <c r="T72" i="1"/>
  <c r="O72" i="1"/>
  <c r="K72" i="1"/>
  <c r="J72" i="1"/>
  <c r="I72" i="1"/>
  <c r="M72" i="1" s="1"/>
  <c r="H72" i="1"/>
  <c r="AB71" i="1"/>
  <c r="T71" i="1"/>
  <c r="X71" i="1" s="1"/>
  <c r="O71" i="1"/>
  <c r="M71" i="1"/>
  <c r="L71" i="1"/>
  <c r="N71" i="1" s="1"/>
  <c r="K71" i="1"/>
  <c r="J71" i="1"/>
  <c r="I71" i="1"/>
  <c r="H71" i="1"/>
  <c r="AB70" i="1"/>
  <c r="X70" i="1"/>
  <c r="T70" i="1"/>
  <c r="O70" i="1"/>
  <c r="L70" i="1"/>
  <c r="K70" i="1"/>
  <c r="J70" i="1"/>
  <c r="I70" i="1"/>
  <c r="H70" i="1"/>
  <c r="AB69" i="1"/>
  <c r="T69" i="1"/>
  <c r="X69" i="1" s="1"/>
  <c r="O69" i="1"/>
  <c r="M69" i="1"/>
  <c r="N69" i="1" s="1"/>
  <c r="K69" i="1"/>
  <c r="L69" i="1" s="1"/>
  <c r="J69" i="1"/>
  <c r="I69" i="1"/>
  <c r="H69" i="1"/>
  <c r="AB68" i="1"/>
  <c r="X68" i="1"/>
  <c r="T68" i="1"/>
  <c r="O68" i="1"/>
  <c r="K68" i="1"/>
  <c r="L68" i="1" s="1"/>
  <c r="N68" i="1" s="1"/>
  <c r="J68" i="1"/>
  <c r="I68" i="1"/>
  <c r="H68" i="1"/>
  <c r="M68" i="1" s="1"/>
  <c r="AB67" i="1"/>
  <c r="T67" i="1"/>
  <c r="X67" i="1" s="1"/>
  <c r="O67" i="1"/>
  <c r="K67" i="1"/>
  <c r="J67" i="1"/>
  <c r="I67" i="1"/>
  <c r="H67" i="1"/>
  <c r="AB66" i="1"/>
  <c r="X66" i="1"/>
  <c r="T66" i="1"/>
  <c r="O66" i="1"/>
  <c r="M66" i="1"/>
  <c r="L66" i="1"/>
  <c r="N66" i="1" s="1"/>
  <c r="K66" i="1"/>
  <c r="J66" i="1"/>
  <c r="I66" i="1"/>
  <c r="H66" i="1"/>
  <c r="AB65" i="1"/>
  <c r="X65" i="1"/>
  <c r="T65" i="1"/>
  <c r="O65" i="1"/>
  <c r="K65" i="1"/>
  <c r="J65" i="1"/>
  <c r="I65" i="1"/>
  <c r="M65" i="1" s="1"/>
  <c r="H65" i="1"/>
  <c r="AB64" i="1"/>
  <c r="X64" i="1"/>
  <c r="T64" i="1"/>
  <c r="O64" i="1"/>
  <c r="K64" i="1"/>
  <c r="J64" i="1"/>
  <c r="I64" i="1"/>
  <c r="H64" i="1"/>
  <c r="AB63" i="1"/>
  <c r="T63" i="1"/>
  <c r="X63" i="1" s="1"/>
  <c r="O63" i="1"/>
  <c r="M63" i="1"/>
  <c r="K63" i="1"/>
  <c r="L63" i="1" s="1"/>
  <c r="N63" i="1" s="1"/>
  <c r="J63" i="1"/>
  <c r="I63" i="1"/>
  <c r="H63" i="1"/>
  <c r="AB62" i="1"/>
  <c r="T62" i="1"/>
  <c r="X62" i="1" s="1"/>
  <c r="O62" i="1"/>
  <c r="K62" i="1"/>
  <c r="J62" i="1"/>
  <c r="L62" i="1" s="1"/>
  <c r="I62" i="1"/>
  <c r="H62" i="1"/>
  <c r="AB61" i="1"/>
  <c r="T61" i="1"/>
  <c r="X61" i="1" s="1"/>
  <c r="O61" i="1"/>
  <c r="K61" i="1"/>
  <c r="J61" i="1"/>
  <c r="I61" i="1"/>
  <c r="M61" i="1" s="1"/>
  <c r="H61" i="1"/>
  <c r="AB60" i="1"/>
  <c r="X60" i="1"/>
  <c r="T60" i="1"/>
  <c r="O60" i="1"/>
  <c r="M60" i="1"/>
  <c r="K60" i="1"/>
  <c r="L60" i="1" s="1"/>
  <c r="N60" i="1" s="1"/>
  <c r="J60" i="1"/>
  <c r="I60" i="1"/>
  <c r="H60" i="1"/>
  <c r="AB59" i="1"/>
  <c r="T59" i="1"/>
  <c r="X59" i="1" s="1"/>
  <c r="O59" i="1"/>
  <c r="K59" i="1"/>
  <c r="J59" i="1"/>
  <c r="I59" i="1"/>
  <c r="H59" i="1"/>
  <c r="AB58" i="1"/>
  <c r="X58" i="1"/>
  <c r="T58" i="1"/>
  <c r="O58" i="1"/>
  <c r="K58" i="1"/>
  <c r="J58" i="1"/>
  <c r="I58" i="1"/>
  <c r="H58" i="1"/>
  <c r="L58" i="1" s="1"/>
  <c r="AB57" i="1"/>
  <c r="T57" i="1"/>
  <c r="O57" i="1"/>
  <c r="M57" i="1"/>
  <c r="K57" i="1"/>
  <c r="J57" i="1"/>
  <c r="I57" i="1"/>
  <c r="L57" i="1" s="1"/>
  <c r="N57" i="1" s="1"/>
  <c r="H57" i="1"/>
  <c r="AB56" i="1"/>
  <c r="X56" i="1"/>
  <c r="T56" i="1"/>
  <c r="O56" i="1"/>
  <c r="P56" i="1" s="1"/>
  <c r="K56" i="1"/>
  <c r="J56" i="1"/>
  <c r="L56" i="1" s="1"/>
  <c r="N56" i="1" s="1"/>
  <c r="I56" i="1"/>
  <c r="M56" i="1" s="1"/>
  <c r="H56" i="1"/>
  <c r="AB55" i="1"/>
  <c r="T55" i="1"/>
  <c r="X55" i="1" s="1"/>
  <c r="O55" i="1"/>
  <c r="K55" i="1"/>
  <c r="L55" i="1" s="1"/>
  <c r="N55" i="1" s="1"/>
  <c r="J55" i="1"/>
  <c r="I55" i="1"/>
  <c r="M55" i="1" s="1"/>
  <c r="H55" i="1"/>
  <c r="AB54" i="1"/>
  <c r="X54" i="1"/>
  <c r="T54" i="1"/>
  <c r="O54" i="1"/>
  <c r="K54" i="1"/>
  <c r="L54" i="1" s="1"/>
  <c r="N54" i="1" s="1"/>
  <c r="J54" i="1"/>
  <c r="I54" i="1"/>
  <c r="M54" i="1" s="1"/>
  <c r="H54" i="1"/>
  <c r="AB53" i="1"/>
  <c r="X53" i="1"/>
  <c r="T53" i="1"/>
  <c r="O53" i="1"/>
  <c r="K53" i="1"/>
  <c r="L53" i="1" s="1"/>
  <c r="J53" i="1"/>
  <c r="I53" i="1"/>
  <c r="M53" i="1" s="1"/>
  <c r="H53" i="1"/>
  <c r="AB52" i="1"/>
  <c r="X52" i="1"/>
  <c r="T52" i="1"/>
  <c r="O52" i="1"/>
  <c r="M52" i="1"/>
  <c r="K52" i="1"/>
  <c r="L52" i="1" s="1"/>
  <c r="N52" i="1" s="1"/>
  <c r="J52" i="1"/>
  <c r="I52" i="1"/>
  <c r="H52" i="1"/>
  <c r="AB51" i="1"/>
  <c r="T51" i="1"/>
  <c r="O51" i="1"/>
  <c r="K51" i="1"/>
  <c r="J51" i="1"/>
  <c r="L51" i="1" s="1"/>
  <c r="I51" i="1"/>
  <c r="M51" i="1" s="1"/>
  <c r="H51" i="1"/>
  <c r="AB50" i="1"/>
  <c r="T50" i="1"/>
  <c r="X50" i="1" s="1"/>
  <c r="O50" i="1"/>
  <c r="M50" i="1"/>
  <c r="K50" i="1"/>
  <c r="J50" i="1"/>
  <c r="I50" i="1"/>
  <c r="H50" i="1"/>
  <c r="L50" i="1" s="1"/>
  <c r="N50" i="1" s="1"/>
  <c r="AB49" i="1"/>
  <c r="X49" i="1"/>
  <c r="T49" i="1"/>
  <c r="O49" i="1"/>
  <c r="M49" i="1"/>
  <c r="K49" i="1"/>
  <c r="L49" i="1" s="1"/>
  <c r="N49" i="1" s="1"/>
  <c r="J49" i="1"/>
  <c r="I49" i="1"/>
  <c r="H49" i="1"/>
  <c r="AB48" i="1"/>
  <c r="T48" i="1"/>
  <c r="X48" i="1" s="1"/>
  <c r="O48" i="1"/>
  <c r="K48" i="1"/>
  <c r="L48" i="1" s="1"/>
  <c r="N48" i="1" s="1"/>
  <c r="J48" i="1"/>
  <c r="I48" i="1"/>
  <c r="M48" i="1" s="1"/>
  <c r="H48" i="1"/>
  <c r="AB47" i="1"/>
  <c r="T47" i="1"/>
  <c r="X47" i="1" s="1"/>
  <c r="O47" i="1"/>
  <c r="M47" i="1"/>
  <c r="L47" i="1"/>
  <c r="N47" i="1" s="1"/>
  <c r="K47" i="1"/>
  <c r="J47" i="1"/>
  <c r="I47" i="1"/>
  <c r="H47" i="1"/>
  <c r="AB46" i="1"/>
  <c r="T46" i="1"/>
  <c r="X46" i="1" s="1"/>
  <c r="O46" i="1"/>
  <c r="K46" i="1"/>
  <c r="L46" i="1" s="1"/>
  <c r="J46" i="1"/>
  <c r="I46" i="1"/>
  <c r="M46" i="1" s="1"/>
  <c r="H46" i="1"/>
  <c r="AB45" i="1"/>
  <c r="X45" i="1"/>
  <c r="T45" i="1"/>
  <c r="O45" i="1"/>
  <c r="K45" i="1"/>
  <c r="L45" i="1" s="1"/>
  <c r="J45" i="1"/>
  <c r="I45" i="1"/>
  <c r="M45" i="1" s="1"/>
  <c r="H45" i="1"/>
  <c r="AB44" i="1"/>
  <c r="X44" i="1"/>
  <c r="T44" i="1"/>
  <c r="O44" i="1"/>
  <c r="M44" i="1"/>
  <c r="K44" i="1"/>
  <c r="L44" i="1" s="1"/>
  <c r="N44" i="1" s="1"/>
  <c r="J44" i="1"/>
  <c r="I44" i="1"/>
  <c r="H44" i="1"/>
  <c r="AB43" i="1"/>
  <c r="T43" i="1"/>
  <c r="O43" i="1"/>
  <c r="K43" i="1"/>
  <c r="J43" i="1"/>
  <c r="L43" i="1" s="1"/>
  <c r="I43" i="1"/>
  <c r="M43" i="1" s="1"/>
  <c r="H43" i="1"/>
  <c r="AB42" i="1"/>
  <c r="T42" i="1"/>
  <c r="X42" i="1" s="1"/>
  <c r="O42" i="1"/>
  <c r="M42" i="1"/>
  <c r="K42" i="1"/>
  <c r="J42" i="1"/>
  <c r="I42" i="1"/>
  <c r="H42" i="1"/>
  <c r="L42" i="1" s="1"/>
  <c r="N42" i="1" s="1"/>
  <c r="AB41" i="1"/>
  <c r="X41" i="1"/>
  <c r="T41" i="1"/>
  <c r="O41" i="1"/>
  <c r="M41" i="1"/>
  <c r="K41" i="1"/>
  <c r="L41" i="1" s="1"/>
  <c r="N41" i="1" s="1"/>
  <c r="J41" i="1"/>
  <c r="I41" i="1"/>
  <c r="H41" i="1"/>
  <c r="AB40" i="1"/>
  <c r="T40" i="1"/>
  <c r="X40" i="1" s="1"/>
  <c r="O40" i="1"/>
  <c r="K40" i="1"/>
  <c r="L40" i="1" s="1"/>
  <c r="N40" i="1" s="1"/>
  <c r="J40" i="1"/>
  <c r="I40" i="1"/>
  <c r="M40" i="1" s="1"/>
  <c r="H40" i="1"/>
  <c r="AB39" i="1"/>
  <c r="T39" i="1"/>
  <c r="X39" i="1" s="1"/>
  <c r="O39" i="1"/>
  <c r="M39" i="1"/>
  <c r="L39" i="1"/>
  <c r="N39" i="1" s="1"/>
  <c r="K39" i="1"/>
  <c r="J39" i="1"/>
  <c r="I39" i="1"/>
  <c r="H39" i="1"/>
  <c r="AB38" i="1"/>
  <c r="T38" i="1"/>
  <c r="O38" i="1"/>
  <c r="K38" i="1"/>
  <c r="L38" i="1" s="1"/>
  <c r="J38" i="1"/>
  <c r="I38" i="1"/>
  <c r="M38" i="1" s="1"/>
  <c r="H38" i="1"/>
  <c r="AB37" i="1"/>
  <c r="X37" i="1"/>
  <c r="T37" i="1"/>
  <c r="O37" i="1"/>
  <c r="K37" i="1"/>
  <c r="L37" i="1" s="1"/>
  <c r="J37" i="1"/>
  <c r="I37" i="1"/>
  <c r="M37" i="1" s="1"/>
  <c r="H37" i="1"/>
  <c r="AB36" i="1"/>
  <c r="X36" i="1"/>
  <c r="T36" i="1"/>
  <c r="O36" i="1"/>
  <c r="M36" i="1"/>
  <c r="K36" i="1"/>
  <c r="L36" i="1" s="1"/>
  <c r="N36" i="1" s="1"/>
  <c r="J36" i="1"/>
  <c r="I36" i="1"/>
  <c r="H36" i="1"/>
  <c r="AB35" i="1"/>
  <c r="T35" i="1"/>
  <c r="O35" i="1"/>
  <c r="K35" i="1"/>
  <c r="J35" i="1"/>
  <c r="L35" i="1" s="1"/>
  <c r="I35" i="1"/>
  <c r="M35" i="1" s="1"/>
  <c r="H35" i="1"/>
  <c r="AB34" i="1"/>
  <c r="T34" i="1"/>
  <c r="X34" i="1" s="1"/>
  <c r="O34" i="1"/>
  <c r="M34" i="1"/>
  <c r="K34" i="1"/>
  <c r="J34" i="1"/>
  <c r="I34" i="1"/>
  <c r="H34" i="1"/>
  <c r="L34" i="1" s="1"/>
  <c r="N34" i="1" s="1"/>
  <c r="AB33" i="1"/>
  <c r="X33" i="1"/>
  <c r="T33" i="1"/>
  <c r="O33" i="1"/>
  <c r="M33" i="1"/>
  <c r="K33" i="1"/>
  <c r="L33" i="1" s="1"/>
  <c r="N33" i="1" s="1"/>
  <c r="J33" i="1"/>
  <c r="I33" i="1"/>
  <c r="H33" i="1"/>
  <c r="AB32" i="1"/>
  <c r="T32" i="1"/>
  <c r="X32" i="1" s="1"/>
  <c r="O32" i="1"/>
  <c r="K32" i="1"/>
  <c r="L32" i="1" s="1"/>
  <c r="N32" i="1" s="1"/>
  <c r="J32" i="1"/>
  <c r="I32" i="1"/>
  <c r="M32" i="1" s="1"/>
  <c r="H32" i="1"/>
  <c r="AB31" i="1"/>
  <c r="T31" i="1"/>
  <c r="X31" i="1" s="1"/>
  <c r="O31" i="1"/>
  <c r="M31" i="1"/>
  <c r="L31" i="1"/>
  <c r="N31" i="1" s="1"/>
  <c r="K31" i="1"/>
  <c r="J31" i="1"/>
  <c r="I31" i="1"/>
  <c r="H31" i="1"/>
  <c r="AB30" i="1"/>
  <c r="T30" i="1"/>
  <c r="O30" i="1"/>
  <c r="K30" i="1"/>
  <c r="L30" i="1" s="1"/>
  <c r="J30" i="1"/>
  <c r="I30" i="1"/>
  <c r="M30" i="1" s="1"/>
  <c r="H30" i="1"/>
  <c r="AB29" i="1"/>
  <c r="X29" i="1"/>
  <c r="T29" i="1"/>
  <c r="O29" i="1"/>
  <c r="K29" i="1"/>
  <c r="L29" i="1" s="1"/>
  <c r="J29" i="1"/>
  <c r="I29" i="1"/>
  <c r="M29" i="1" s="1"/>
  <c r="H29" i="1"/>
  <c r="AB28" i="1"/>
  <c r="X28" i="1"/>
  <c r="T28" i="1"/>
  <c r="O28" i="1"/>
  <c r="M28" i="1"/>
  <c r="K28" i="1"/>
  <c r="L28" i="1" s="1"/>
  <c r="N28" i="1" s="1"/>
  <c r="J28" i="1"/>
  <c r="I28" i="1"/>
  <c r="H28" i="1"/>
  <c r="AB27" i="1"/>
  <c r="T27" i="1"/>
  <c r="O27" i="1"/>
  <c r="K27" i="1"/>
  <c r="J27" i="1"/>
  <c r="L27" i="1" s="1"/>
  <c r="I27" i="1"/>
  <c r="M27" i="1" s="1"/>
  <c r="H27" i="1"/>
  <c r="AB26" i="1"/>
  <c r="T26" i="1"/>
  <c r="X26" i="1" s="1"/>
  <c r="O26" i="1"/>
  <c r="M26" i="1"/>
  <c r="K26" i="1"/>
  <c r="J26" i="1"/>
  <c r="I26" i="1"/>
  <c r="H26" i="1"/>
  <c r="L26" i="1" s="1"/>
  <c r="N26" i="1" s="1"/>
  <c r="AB25" i="1"/>
  <c r="X25" i="1"/>
  <c r="T25" i="1"/>
  <c r="O25" i="1"/>
  <c r="M25" i="1"/>
  <c r="K25" i="1"/>
  <c r="L25" i="1" s="1"/>
  <c r="N25" i="1" s="1"/>
  <c r="J25" i="1"/>
  <c r="I25" i="1"/>
  <c r="H25" i="1"/>
  <c r="AB24" i="1"/>
  <c r="T24" i="1"/>
  <c r="X24" i="1" s="1"/>
  <c r="O24" i="1"/>
  <c r="K24" i="1"/>
  <c r="L24" i="1" s="1"/>
  <c r="N24" i="1" s="1"/>
  <c r="J24" i="1"/>
  <c r="I24" i="1"/>
  <c r="M24" i="1" s="1"/>
  <c r="H24" i="1"/>
  <c r="AB23" i="1"/>
  <c r="T23" i="1"/>
  <c r="X23" i="1" s="1"/>
  <c r="O23" i="1"/>
  <c r="M23" i="1"/>
  <c r="L23" i="1"/>
  <c r="N23" i="1" s="1"/>
  <c r="K23" i="1"/>
  <c r="J23" i="1"/>
  <c r="I23" i="1"/>
  <c r="H23" i="1"/>
  <c r="AB22" i="1"/>
  <c r="T22" i="1"/>
  <c r="O22" i="1"/>
  <c r="K22" i="1"/>
  <c r="L22" i="1" s="1"/>
  <c r="J22" i="1"/>
  <c r="I22" i="1"/>
  <c r="M22" i="1" s="1"/>
  <c r="H22" i="1"/>
  <c r="AB21" i="1"/>
  <c r="X21" i="1"/>
  <c r="T21" i="1"/>
  <c r="O21" i="1"/>
  <c r="K21" i="1"/>
  <c r="L21" i="1" s="1"/>
  <c r="J21" i="1"/>
  <c r="I21" i="1"/>
  <c r="M21" i="1" s="1"/>
  <c r="H21" i="1"/>
  <c r="AB20" i="1"/>
  <c r="X20" i="1"/>
  <c r="T20" i="1"/>
  <c r="O20" i="1"/>
  <c r="M20" i="1"/>
  <c r="K20" i="1"/>
  <c r="L20" i="1" s="1"/>
  <c r="N20" i="1" s="1"/>
  <c r="J20" i="1"/>
  <c r="I20" i="1"/>
  <c r="H20" i="1"/>
  <c r="AB19" i="1"/>
  <c r="T19" i="1"/>
  <c r="O19" i="1"/>
  <c r="K19" i="1"/>
  <c r="J19" i="1"/>
  <c r="L19" i="1" s="1"/>
  <c r="I19" i="1"/>
  <c r="M19" i="1" s="1"/>
  <c r="H19" i="1"/>
  <c r="AB18" i="1"/>
  <c r="T18" i="1"/>
  <c r="X18" i="1" s="1"/>
  <c r="O18" i="1"/>
  <c r="M18" i="1"/>
  <c r="K18" i="1"/>
  <c r="J18" i="1"/>
  <c r="I18" i="1"/>
  <c r="H18" i="1"/>
  <c r="L18" i="1" s="1"/>
  <c r="N18" i="1" s="1"/>
  <c r="AB17" i="1"/>
  <c r="X17" i="1"/>
  <c r="T17" i="1"/>
  <c r="O17" i="1"/>
  <c r="M17" i="1"/>
  <c r="K17" i="1"/>
  <c r="L17" i="1" s="1"/>
  <c r="N17" i="1" s="1"/>
  <c r="J17" i="1"/>
  <c r="I17" i="1"/>
  <c r="H17" i="1"/>
  <c r="AB16" i="1"/>
  <c r="T16" i="1"/>
  <c r="X16" i="1" s="1"/>
  <c r="O16" i="1"/>
  <c r="K16" i="1"/>
  <c r="L16" i="1" s="1"/>
  <c r="N16" i="1" s="1"/>
  <c r="J16" i="1"/>
  <c r="I16" i="1"/>
  <c r="M16" i="1" s="1"/>
  <c r="H16" i="1"/>
  <c r="AB15" i="1"/>
  <c r="T15" i="1"/>
  <c r="X15" i="1" s="1"/>
  <c r="O15" i="1"/>
  <c r="M15" i="1"/>
  <c r="L15" i="1"/>
  <c r="N15" i="1" s="1"/>
  <c r="K15" i="1"/>
  <c r="J15" i="1"/>
  <c r="I15" i="1"/>
  <c r="H15" i="1"/>
  <c r="AB14" i="1"/>
  <c r="T14" i="1"/>
  <c r="O14" i="1"/>
  <c r="K14" i="1"/>
  <c r="L14" i="1" s="1"/>
  <c r="J14" i="1"/>
  <c r="I14" i="1"/>
  <c r="M14" i="1" s="1"/>
  <c r="H14" i="1"/>
  <c r="AB13" i="1"/>
  <c r="X13" i="1"/>
  <c r="T13" i="1"/>
  <c r="O13" i="1"/>
  <c r="K13" i="1"/>
  <c r="L13" i="1" s="1"/>
  <c r="J13" i="1"/>
  <c r="I13" i="1"/>
  <c r="M13" i="1" s="1"/>
  <c r="H13" i="1"/>
  <c r="AB12" i="1"/>
  <c r="X12" i="1"/>
  <c r="T12" i="1"/>
  <c r="O12" i="1"/>
  <c r="M12" i="1"/>
  <c r="K12" i="1"/>
  <c r="L12" i="1" s="1"/>
  <c r="N12" i="1" s="1"/>
  <c r="J12" i="1"/>
  <c r="I12" i="1"/>
  <c r="H12" i="1"/>
  <c r="AB11" i="1"/>
  <c r="T11" i="1"/>
  <c r="O11" i="1"/>
  <c r="K11" i="1"/>
  <c r="J11" i="1"/>
  <c r="L11" i="1" s="1"/>
  <c r="I11" i="1"/>
  <c r="M11" i="1" s="1"/>
  <c r="H11" i="1"/>
  <c r="AB10" i="1"/>
  <c r="T10" i="1"/>
  <c r="X10" i="1" s="1"/>
  <c r="O10" i="1"/>
  <c r="M10" i="1"/>
  <c r="K10" i="1"/>
  <c r="J10" i="1"/>
  <c r="I10" i="1"/>
  <c r="H10" i="1"/>
  <c r="L10" i="1" s="1"/>
  <c r="N10" i="1" s="1"/>
  <c r="AB9" i="1"/>
  <c r="X9" i="1"/>
  <c r="T9" i="1"/>
  <c r="O9" i="1"/>
  <c r="M9" i="1"/>
  <c r="K9" i="1"/>
  <c r="L9" i="1" s="1"/>
  <c r="N9" i="1" s="1"/>
  <c r="J9" i="1"/>
  <c r="I9" i="1"/>
  <c r="H9" i="1"/>
  <c r="AB8" i="1"/>
  <c r="T8" i="1"/>
  <c r="X8" i="1" s="1"/>
  <c r="O8" i="1"/>
  <c r="K8" i="1"/>
  <c r="L8" i="1" s="1"/>
  <c r="N8" i="1" s="1"/>
  <c r="J8" i="1"/>
  <c r="I8" i="1"/>
  <c r="M8" i="1" s="1"/>
  <c r="H8" i="1"/>
  <c r="AB7" i="1"/>
  <c r="T7" i="1"/>
  <c r="X7" i="1" s="1"/>
  <c r="O7" i="1"/>
  <c r="M7" i="1"/>
  <c r="L7" i="1"/>
  <c r="N7" i="1" s="1"/>
  <c r="K7" i="1"/>
  <c r="J7" i="1"/>
  <c r="I7" i="1"/>
  <c r="H7" i="1"/>
  <c r="AB6" i="1"/>
  <c r="T6" i="1"/>
  <c r="X6" i="1" s="1"/>
  <c r="O6" i="1"/>
  <c r="K6" i="1"/>
  <c r="L6" i="1" s="1"/>
  <c r="J6" i="1"/>
  <c r="I6" i="1"/>
  <c r="M6" i="1" s="1"/>
  <c r="H6" i="1"/>
  <c r="AB5" i="1"/>
  <c r="X5" i="1"/>
  <c r="T5" i="1"/>
  <c r="O5" i="1"/>
  <c r="K5" i="1"/>
  <c r="J5" i="1"/>
  <c r="L5" i="1" s="1"/>
  <c r="I5" i="1"/>
  <c r="M5" i="1" s="1"/>
  <c r="H5" i="1"/>
  <c r="AB4" i="1"/>
  <c r="X4" i="1"/>
  <c r="T4" i="1"/>
  <c r="O4" i="1"/>
  <c r="M4" i="1"/>
  <c r="K4" i="1"/>
  <c r="L4" i="1" s="1"/>
  <c r="N4" i="1" s="1"/>
  <c r="J4" i="1"/>
  <c r="I4" i="1"/>
  <c r="H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G2" i="1"/>
  <c r="J3" i="1" s="1"/>
  <c r="F2" i="1"/>
  <c r="H3" i="1" s="1"/>
  <c r="AB3" i="1"/>
  <c r="T3" i="1"/>
  <c r="X3" i="1" s="1"/>
  <c r="E2" i="1"/>
  <c r="Y88" i="1" l="1"/>
  <c r="AC88" i="1"/>
  <c r="P100" i="1"/>
  <c r="Y100" i="1" s="1"/>
  <c r="P106" i="1"/>
  <c r="P15" i="1"/>
  <c r="P23" i="1"/>
  <c r="P47" i="1"/>
  <c r="P131" i="1"/>
  <c r="P8" i="1"/>
  <c r="P16" i="1"/>
  <c r="P24" i="1"/>
  <c r="P32" i="1"/>
  <c r="P40" i="1"/>
  <c r="P48" i="1"/>
  <c r="P68" i="1"/>
  <c r="Y68" i="1" s="1"/>
  <c r="P80" i="1"/>
  <c r="P92" i="1"/>
  <c r="Y92" i="1" s="1"/>
  <c r="N150" i="1"/>
  <c r="N11" i="1"/>
  <c r="N19" i="1"/>
  <c r="N27" i="1"/>
  <c r="N35" i="1"/>
  <c r="N43" i="1"/>
  <c r="N51" i="1"/>
  <c r="P59" i="1"/>
  <c r="Y59" i="1" s="1"/>
  <c r="P60" i="1"/>
  <c r="Y60" i="1" s="1"/>
  <c r="P74" i="1"/>
  <c r="P110" i="1"/>
  <c r="Y110" i="1" s="1"/>
  <c r="P116" i="1"/>
  <c r="Y116" i="1" s="1"/>
  <c r="P187" i="1"/>
  <c r="Y56" i="1"/>
  <c r="AC56" i="1"/>
  <c r="P134" i="1"/>
  <c r="Y134" i="1" s="1"/>
  <c r="P94" i="1"/>
  <c r="Y94" i="1" s="1"/>
  <c r="N118" i="1"/>
  <c r="P49" i="1"/>
  <c r="Y49" i="1" s="1"/>
  <c r="AC9" i="1"/>
  <c r="AC41" i="1"/>
  <c r="AC49" i="1"/>
  <c r="P104" i="1"/>
  <c r="P66" i="1"/>
  <c r="P31" i="1"/>
  <c r="P39" i="1"/>
  <c r="P9" i="1"/>
  <c r="Y9" i="1" s="1"/>
  <c r="P25" i="1"/>
  <c r="Y25" i="1" s="1"/>
  <c r="P41" i="1"/>
  <c r="Y41" i="1" s="1"/>
  <c r="N5" i="1"/>
  <c r="P10" i="1"/>
  <c r="P18" i="1"/>
  <c r="P26" i="1"/>
  <c r="P34" i="1"/>
  <c r="P42" i="1"/>
  <c r="P50" i="1"/>
  <c r="P78" i="1"/>
  <c r="Y78" i="1" s="1"/>
  <c r="P83" i="1"/>
  <c r="Y83" i="1" s="1"/>
  <c r="P84" i="1"/>
  <c r="Y84" i="1" s="1"/>
  <c r="P90" i="1"/>
  <c r="P98" i="1"/>
  <c r="P133" i="1"/>
  <c r="P7" i="1"/>
  <c r="P124" i="1"/>
  <c r="Y124" i="1" s="1"/>
  <c r="P17" i="1"/>
  <c r="Y17" i="1" s="1"/>
  <c r="P33" i="1"/>
  <c r="Y33" i="1" s="1"/>
  <c r="P108" i="1"/>
  <c r="Y108" i="1" s="1"/>
  <c r="P4" i="1"/>
  <c r="N6" i="1"/>
  <c r="P12" i="1"/>
  <c r="N13" i="1"/>
  <c r="N14" i="1"/>
  <c r="P20" i="1"/>
  <c r="N21" i="1"/>
  <c r="N22" i="1"/>
  <c r="P28" i="1"/>
  <c r="N29" i="1"/>
  <c r="P29" i="1" s="1"/>
  <c r="N30" i="1"/>
  <c r="P36" i="1"/>
  <c r="N37" i="1"/>
  <c r="P37" i="1" s="1"/>
  <c r="N38" i="1"/>
  <c r="P44" i="1"/>
  <c r="N45" i="1"/>
  <c r="N46" i="1"/>
  <c r="P52" i="1"/>
  <c r="N53" i="1"/>
  <c r="P54" i="1"/>
  <c r="Y54" i="1" s="1"/>
  <c r="P76" i="1"/>
  <c r="Y76" i="1" s="1"/>
  <c r="P122" i="1"/>
  <c r="AC97" i="1"/>
  <c r="P169" i="1"/>
  <c r="Y169" i="1" s="1"/>
  <c r="P256" i="1"/>
  <c r="Y256" i="1" s="1"/>
  <c r="X38" i="1"/>
  <c r="P57" i="1"/>
  <c r="Y57" i="1" s="1"/>
  <c r="M120" i="1"/>
  <c r="L306" i="1"/>
  <c r="N306" i="1" s="1"/>
  <c r="M306" i="1"/>
  <c r="P408" i="1"/>
  <c r="Y408" i="1" s="1"/>
  <c r="X428" i="1"/>
  <c r="X35" i="1"/>
  <c r="X43" i="1"/>
  <c r="X51" i="1"/>
  <c r="AC57" i="1"/>
  <c r="M62" i="1"/>
  <c r="N62" i="1" s="1"/>
  <c r="L64" i="1"/>
  <c r="P69" i="1"/>
  <c r="Y69" i="1" s="1"/>
  <c r="L77" i="1"/>
  <c r="N77" i="1" s="1"/>
  <c r="M86" i="1"/>
  <c r="N86" i="1" s="1"/>
  <c r="P87" i="1"/>
  <c r="L91" i="1"/>
  <c r="N91" i="1" s="1"/>
  <c r="AC94" i="1"/>
  <c r="M96" i="1"/>
  <c r="M99" i="1"/>
  <c r="L109" i="1"/>
  <c r="N109" i="1" s="1"/>
  <c r="P109" i="1" s="1"/>
  <c r="M118" i="1"/>
  <c r="L120" i="1"/>
  <c r="P129" i="1"/>
  <c r="Y129" i="1" s="1"/>
  <c r="M147" i="1"/>
  <c r="P154" i="1"/>
  <c r="X57" i="1"/>
  <c r="P63" i="1"/>
  <c r="L67" i="1"/>
  <c r="X73" i="1"/>
  <c r="AC76" i="1"/>
  <c r="L89" i="1"/>
  <c r="N89" i="1" s="1"/>
  <c r="X94" i="1"/>
  <c r="L96" i="1"/>
  <c r="N96" i="1" s="1"/>
  <c r="P101" i="1"/>
  <c r="Y101" i="1" s="1"/>
  <c r="X105" i="1"/>
  <c r="AC108" i="1"/>
  <c r="P119" i="1"/>
  <c r="L123" i="1"/>
  <c r="P125" i="1"/>
  <c r="Y125" i="1" s="1"/>
  <c r="AC129" i="1"/>
  <c r="L136" i="1"/>
  <c r="L141" i="1"/>
  <c r="N141" i="1" s="1"/>
  <c r="P145" i="1"/>
  <c r="Y145" i="1" s="1"/>
  <c r="L168" i="1"/>
  <c r="N168" i="1" s="1"/>
  <c r="N172" i="1"/>
  <c r="N174" i="1"/>
  <c r="AL192" i="1"/>
  <c r="P232" i="1"/>
  <c r="Y232" i="1" s="1"/>
  <c r="P236" i="1"/>
  <c r="Y236" i="1" s="1"/>
  <c r="AC258" i="1"/>
  <c r="Y258" i="1"/>
  <c r="L274" i="1"/>
  <c r="N274" i="1" s="1"/>
  <c r="N277" i="1"/>
  <c r="P290" i="1"/>
  <c r="Y290" i="1" s="1"/>
  <c r="X198" i="1"/>
  <c r="X230" i="1"/>
  <c r="P252" i="1"/>
  <c r="Y252" i="1" s="1"/>
  <c r="X22" i="1"/>
  <c r="AC100" i="1"/>
  <c r="M136" i="1"/>
  <c r="M141" i="1"/>
  <c r="AC164" i="1"/>
  <c r="X164" i="1"/>
  <c r="M182" i="1"/>
  <c r="N182" i="1" s="1"/>
  <c r="P226" i="1"/>
  <c r="M308" i="1"/>
  <c r="L308" i="1"/>
  <c r="N308" i="1" s="1"/>
  <c r="P308" i="1" s="1"/>
  <c r="L61" i="1"/>
  <c r="N61" i="1" s="1"/>
  <c r="L85" i="1"/>
  <c r="N85" i="1" s="1"/>
  <c r="L135" i="1"/>
  <c r="N135" i="1" s="1"/>
  <c r="X338" i="1"/>
  <c r="M58" i="1"/>
  <c r="N58" i="1" s="1"/>
  <c r="M59" i="1"/>
  <c r="M70" i="1"/>
  <c r="N70" i="1" s="1"/>
  <c r="L72" i="1"/>
  <c r="N72" i="1" s="1"/>
  <c r="P77" i="1"/>
  <c r="L82" i="1"/>
  <c r="N82" i="1" s="1"/>
  <c r="P89" i="1"/>
  <c r="Y89" i="1" s="1"/>
  <c r="AC93" i="1"/>
  <c r="L97" i="1"/>
  <c r="N97" i="1" s="1"/>
  <c r="L104" i="1"/>
  <c r="N104" i="1" s="1"/>
  <c r="X113" i="1"/>
  <c r="L114" i="1"/>
  <c r="N114" i="1" s="1"/>
  <c r="AC116" i="1"/>
  <c r="M128" i="1"/>
  <c r="P130" i="1"/>
  <c r="L137" i="1"/>
  <c r="N137" i="1" s="1"/>
  <c r="X141" i="1"/>
  <c r="P153" i="1"/>
  <c r="Y153" i="1" s="1"/>
  <c r="L160" i="1"/>
  <c r="N160" i="1" s="1"/>
  <c r="P168" i="1"/>
  <c r="M177" i="1"/>
  <c r="N180" i="1"/>
  <c r="X191" i="1"/>
  <c r="P208" i="1"/>
  <c r="Y208" i="1" s="1"/>
  <c r="N214" i="1"/>
  <c r="P272" i="1"/>
  <c r="Y272" i="1" s="1"/>
  <c r="P79" i="1"/>
  <c r="P138" i="1"/>
  <c r="P253" i="1"/>
  <c r="Y253" i="1" s="1"/>
  <c r="X14" i="1"/>
  <c r="X30" i="1"/>
  <c r="M64" i="1"/>
  <c r="M67" i="1"/>
  <c r="L81" i="1"/>
  <c r="N81" i="1" s="1"/>
  <c r="AC124" i="1"/>
  <c r="L144" i="1"/>
  <c r="N144" i="1" s="1"/>
  <c r="P156" i="1"/>
  <c r="Y156" i="1" s="1"/>
  <c r="P238" i="1"/>
  <c r="X19" i="1"/>
  <c r="X27" i="1"/>
  <c r="P55" i="1"/>
  <c r="AC69" i="1"/>
  <c r="P71" i="1"/>
  <c r="L75" i="1"/>
  <c r="N75" i="1" s="1"/>
  <c r="M80" i="1"/>
  <c r="N80" i="1" s="1"/>
  <c r="M83" i="1"/>
  <c r="AC89" i="1"/>
  <c r="L93" i="1"/>
  <c r="N93" i="1" s="1"/>
  <c r="M102" i="1"/>
  <c r="P103" i="1"/>
  <c r="L107" i="1"/>
  <c r="N107" i="1" s="1"/>
  <c r="M112" i="1"/>
  <c r="N112" i="1" s="1"/>
  <c r="P112" i="1" s="1"/>
  <c r="M115" i="1"/>
  <c r="N115" i="1" s="1"/>
  <c r="P121" i="1"/>
  <c r="Y121" i="1" s="1"/>
  <c r="M126" i="1"/>
  <c r="N126" i="1" s="1"/>
  <c r="L128" i="1"/>
  <c r="N128" i="1" s="1"/>
  <c r="L138" i="1"/>
  <c r="N138" i="1" s="1"/>
  <c r="L142" i="1"/>
  <c r="N142" i="1" s="1"/>
  <c r="P142" i="1" s="1"/>
  <c r="L161" i="1"/>
  <c r="N161" i="1" s="1"/>
  <c r="P162" i="1"/>
  <c r="X165" i="1"/>
  <c r="AC165" i="1"/>
  <c r="P178" i="1"/>
  <c r="N183" i="1"/>
  <c r="L188" i="1"/>
  <c r="N188" i="1" s="1"/>
  <c r="L198" i="1"/>
  <c r="N198" i="1" s="1"/>
  <c r="AC240" i="1"/>
  <c r="X240" i="1"/>
  <c r="X299" i="1"/>
  <c r="AC299" i="1"/>
  <c r="P302" i="1"/>
  <c r="Y302" i="1" s="1"/>
  <c r="X342" i="1"/>
  <c r="AC68" i="1"/>
  <c r="N83" i="1"/>
  <c r="P111" i="1"/>
  <c r="X160" i="1"/>
  <c r="P199" i="1"/>
  <c r="Y199" i="1" s="1"/>
  <c r="X86" i="1"/>
  <c r="P93" i="1"/>
  <c r="Y93" i="1" s="1"/>
  <c r="X97" i="1"/>
  <c r="N102" i="1"/>
  <c r="L113" i="1"/>
  <c r="N113" i="1" s="1"/>
  <c r="M123" i="1"/>
  <c r="N237" i="1"/>
  <c r="P237" i="1" s="1"/>
  <c r="M261" i="1"/>
  <c r="L261" i="1"/>
  <c r="N261" i="1" s="1"/>
  <c r="X11" i="1"/>
  <c r="L65" i="1"/>
  <c r="N65" i="1" s="1"/>
  <c r="P95" i="1"/>
  <c r="L99" i="1"/>
  <c r="N99" i="1" s="1"/>
  <c r="L117" i="1"/>
  <c r="N117" i="1" s="1"/>
  <c r="P117" i="1" s="1"/>
  <c r="L121" i="1"/>
  <c r="N121" i="1" s="1"/>
  <c r="L166" i="1"/>
  <c r="N166" i="1" s="1"/>
  <c r="X193" i="1"/>
  <c r="L59" i="1"/>
  <c r="N59" i="1" s="1"/>
  <c r="P61" i="1"/>
  <c r="Y61" i="1" s="1"/>
  <c r="N73" i="1"/>
  <c r="P73" i="1" s="1"/>
  <c r="P85" i="1"/>
  <c r="Y85" i="1" s="1"/>
  <c r="AC92" i="1"/>
  <c r="P97" i="1"/>
  <c r="Y97" i="1" s="1"/>
  <c r="AC101" i="1"/>
  <c r="N105" i="1"/>
  <c r="P105" i="1" s="1"/>
  <c r="AC125" i="1"/>
  <c r="P127" i="1"/>
  <c r="L130" i="1"/>
  <c r="N130" i="1" s="1"/>
  <c r="L132" i="1"/>
  <c r="N132" i="1" s="1"/>
  <c r="X135" i="1"/>
  <c r="P140" i="1"/>
  <c r="Y140" i="1" s="1"/>
  <c r="N146" i="1"/>
  <c r="P164" i="1"/>
  <c r="Y164" i="1" s="1"/>
  <c r="X180" i="1"/>
  <c r="P188" i="1"/>
  <c r="P213" i="1"/>
  <c r="Y245" i="1"/>
  <c r="AC245" i="1"/>
  <c r="M277" i="1"/>
  <c r="X280" i="1"/>
  <c r="P284" i="1"/>
  <c r="M142" i="1"/>
  <c r="P149" i="1"/>
  <c r="P151" i="1"/>
  <c r="L158" i="1"/>
  <c r="M160" i="1"/>
  <c r="L167" i="1"/>
  <c r="N167" i="1" s="1"/>
  <c r="N173" i="1"/>
  <c r="L177" i="1"/>
  <c r="M181" i="1"/>
  <c r="N181" i="1" s="1"/>
  <c r="N191" i="1"/>
  <c r="P206" i="1"/>
  <c r="X214" i="1"/>
  <c r="X219" i="1"/>
  <c r="P294" i="1"/>
  <c r="Y294" i="1" s="1"/>
  <c r="AC134" i="1"/>
  <c r="P166" i="1"/>
  <c r="P171" i="1"/>
  <c r="P184" i="1"/>
  <c r="P195" i="1"/>
  <c r="L199" i="1"/>
  <c r="N199" i="1" s="1"/>
  <c r="L210" i="1"/>
  <c r="N210" i="1" s="1"/>
  <c r="M210" i="1"/>
  <c r="N366" i="1"/>
  <c r="L133" i="1"/>
  <c r="N133" i="1" s="1"/>
  <c r="P144" i="1"/>
  <c r="X177" i="1"/>
  <c r="P202" i="1"/>
  <c r="Y202" i="1" s="1"/>
  <c r="P221" i="1"/>
  <c r="Y221" i="1" s="1"/>
  <c r="N246" i="1"/>
  <c r="X249" i="1"/>
  <c r="M280" i="1"/>
  <c r="L280" i="1"/>
  <c r="N280" i="1" s="1"/>
  <c r="X307" i="1"/>
  <c r="Y351" i="1"/>
  <c r="AC351" i="1"/>
  <c r="Y436" i="1"/>
  <c r="AC436" i="1"/>
  <c r="L139" i="1"/>
  <c r="N139" i="1" s="1"/>
  <c r="P155" i="1"/>
  <c r="Y155" i="1" s="1"/>
  <c r="P157" i="1"/>
  <c r="Y157" i="1" s="1"/>
  <c r="X158" i="1"/>
  <c r="P159" i="1"/>
  <c r="P170" i="1"/>
  <c r="X182" i="1"/>
  <c r="M185" i="1"/>
  <c r="AC202" i="1"/>
  <c r="X202" i="1"/>
  <c r="P228" i="1"/>
  <c r="Y228" i="1" s="1"/>
  <c r="P244" i="1"/>
  <c r="Y244" i="1" s="1"/>
  <c r="P303" i="1"/>
  <c r="Y303" i="1" s="1"/>
  <c r="P323" i="1"/>
  <c r="Y323" i="1" s="1"/>
  <c r="L147" i="1"/>
  <c r="M158" i="1"/>
  <c r="M163" i="1"/>
  <c r="P175" i="1"/>
  <c r="P218" i="1"/>
  <c r="M260" i="1"/>
  <c r="L260" i="1"/>
  <c r="N260" i="1" s="1"/>
  <c r="P262" i="1"/>
  <c r="L268" i="1"/>
  <c r="N268" i="1" s="1"/>
  <c r="N296" i="1"/>
  <c r="P299" i="1"/>
  <c r="Y299" i="1" s="1"/>
  <c r="L163" i="1"/>
  <c r="N163" i="1" s="1"/>
  <c r="M174" i="1"/>
  <c r="M179" i="1"/>
  <c r="L185" i="1"/>
  <c r="N185" i="1" s="1"/>
  <c r="M194" i="1"/>
  <c r="N194" i="1" s="1"/>
  <c r="L196" i="1"/>
  <c r="M212" i="1"/>
  <c r="P223" i="1"/>
  <c r="Y223" i="1" s="1"/>
  <c r="M230" i="1"/>
  <c r="N230" i="1" s="1"/>
  <c r="L243" i="1"/>
  <c r="N243" i="1" s="1"/>
  <c r="X253" i="1"/>
  <c r="M254" i="1"/>
  <c r="AC267" i="1"/>
  <c r="N273" i="1"/>
  <c r="P273" i="1" s="1"/>
  <c r="P277" i="1"/>
  <c r="Y277" i="1" s="1"/>
  <c r="AC315" i="1"/>
  <c r="X323" i="1"/>
  <c r="P356" i="1"/>
  <c r="P358" i="1"/>
  <c r="Y358" i="1" s="1"/>
  <c r="AC145" i="1"/>
  <c r="AC148" i="1"/>
  <c r="M150" i="1"/>
  <c r="M155" i="1"/>
  <c r="N155" i="1" s="1"/>
  <c r="X169" i="1"/>
  <c r="X172" i="1"/>
  <c r="L176" i="1"/>
  <c r="N176" i="1" s="1"/>
  <c r="M183" i="1"/>
  <c r="X186" i="1"/>
  <c r="M190" i="1"/>
  <c r="L197" i="1"/>
  <c r="N197" i="1" s="1"/>
  <c r="L205" i="1"/>
  <c r="N205" i="1" s="1"/>
  <c r="L208" i="1"/>
  <c r="N208" i="1" s="1"/>
  <c r="AC223" i="1"/>
  <c r="X223" i="1"/>
  <c r="X235" i="1"/>
  <c r="X237" i="1"/>
  <c r="P263" i="1"/>
  <c r="X267" i="1"/>
  <c r="M269" i="1"/>
  <c r="L269" i="1"/>
  <c r="X277" i="1"/>
  <c r="AC277" i="1"/>
  <c r="P314" i="1"/>
  <c r="Y314" i="1" s="1"/>
  <c r="P320" i="1"/>
  <c r="M352" i="1"/>
  <c r="P354" i="1"/>
  <c r="Y354" i="1" s="1"/>
  <c r="P364" i="1"/>
  <c r="Y364" i="1" s="1"/>
  <c r="P372" i="1"/>
  <c r="Y372" i="1" s="1"/>
  <c r="P381" i="1"/>
  <c r="Y381" i="1" s="1"/>
  <c r="AC140" i="1"/>
  <c r="P143" i="1"/>
  <c r="X145" i="1"/>
  <c r="X148" i="1"/>
  <c r="L152" i="1"/>
  <c r="N152" i="1" s="1"/>
  <c r="L179" i="1"/>
  <c r="N179" i="1" s="1"/>
  <c r="M186" i="1"/>
  <c r="N186" i="1" s="1"/>
  <c r="L190" i="1"/>
  <c r="L201" i="1"/>
  <c r="N201" i="1" s="1"/>
  <c r="X241" i="1"/>
  <c r="X260" i="1"/>
  <c r="M369" i="1"/>
  <c r="L369" i="1"/>
  <c r="N369" i="1" s="1"/>
  <c r="AC372" i="1"/>
  <c r="P384" i="1"/>
  <c r="Y384" i="1" s="1"/>
  <c r="M388" i="1"/>
  <c r="L388" i="1"/>
  <c r="AC205" i="1"/>
  <c r="L212" i="1"/>
  <c r="N212" i="1" s="1"/>
  <c r="M220" i="1"/>
  <c r="P224" i="1"/>
  <c r="X225" i="1"/>
  <c r="AC225" i="1"/>
  <c r="M232" i="1"/>
  <c r="L232" i="1"/>
  <c r="N232" i="1" s="1"/>
  <c r="M237" i="1"/>
  <c r="M241" i="1"/>
  <c r="N241" i="1" s="1"/>
  <c r="L248" i="1"/>
  <c r="N248" i="1" s="1"/>
  <c r="L250" i="1"/>
  <c r="N250" i="1" s="1"/>
  <c r="P250" i="1" s="1"/>
  <c r="L251" i="1"/>
  <c r="N251" i="1" s="1"/>
  <c r="L253" i="1"/>
  <c r="N253" i="1" s="1"/>
  <c r="L254" i="1"/>
  <c r="N254" i="1" s="1"/>
  <c r="X276" i="1"/>
  <c r="AL292" i="1"/>
  <c r="N299" i="1"/>
  <c r="N311" i="1"/>
  <c r="P316" i="1"/>
  <c r="L322" i="1"/>
  <c r="N322" i="1" s="1"/>
  <c r="M322" i="1"/>
  <c r="L350" i="1"/>
  <c r="N350" i="1" s="1"/>
  <c r="P359" i="1"/>
  <c r="N377" i="1"/>
  <c r="X378" i="1"/>
  <c r="AC378" i="1"/>
  <c r="L431" i="1"/>
  <c r="M431" i="1"/>
  <c r="N249" i="1"/>
  <c r="AC252" i="1"/>
  <c r="P274" i="1"/>
  <c r="P298" i="1"/>
  <c r="P391" i="1"/>
  <c r="M196" i="1"/>
  <c r="P203" i="1"/>
  <c r="L213" i="1"/>
  <c r="N213" i="1" s="1"/>
  <c r="L217" i="1"/>
  <c r="N217" i="1" s="1"/>
  <c r="L222" i="1"/>
  <c r="N222" i="1" s="1"/>
  <c r="L231" i="1"/>
  <c r="N231" i="1" s="1"/>
  <c r="N233" i="1"/>
  <c r="P233" i="1" s="1"/>
  <c r="L234" i="1"/>
  <c r="N234" i="1" s="1"/>
  <c r="X252" i="1"/>
  <c r="N257" i="1"/>
  <c r="L259" i="1"/>
  <c r="N259" i="1" s="1"/>
  <c r="P259" i="1" s="1"/>
  <c r="N262" i="1"/>
  <c r="M276" i="1"/>
  <c r="N276" i="1" s="1"/>
  <c r="X283" i="1"/>
  <c r="N315" i="1"/>
  <c r="P319" i="1"/>
  <c r="N334" i="1"/>
  <c r="M338" i="1"/>
  <c r="N338" i="1" s="1"/>
  <c r="P340" i="1"/>
  <c r="X445" i="1"/>
  <c r="P189" i="1"/>
  <c r="Y189" i="1" s="1"/>
  <c r="L193" i="1"/>
  <c r="N193" i="1" s="1"/>
  <c r="P193" i="1" s="1"/>
  <c r="X199" i="1"/>
  <c r="L204" i="1"/>
  <c r="N204" i="1" s="1"/>
  <c r="P204" i="1" s="1"/>
  <c r="X207" i="1"/>
  <c r="P211" i="1"/>
  <c r="L216" i="1"/>
  <c r="N216" i="1" s="1"/>
  <c r="L219" i="1"/>
  <c r="N219" i="1" s="1"/>
  <c r="N221" i="1"/>
  <c r="L229" i="1"/>
  <c r="N229" i="1" s="1"/>
  <c r="M242" i="1"/>
  <c r="L242" i="1"/>
  <c r="N242" i="1" s="1"/>
  <c r="AC244" i="1"/>
  <c r="P246" i="1"/>
  <c r="P254" i="1"/>
  <c r="L265" i="1"/>
  <c r="N265" i="1" s="1"/>
  <c r="P282" i="1"/>
  <c r="N288" i="1"/>
  <c r="Y292" i="1"/>
  <c r="L307" i="1"/>
  <c r="N307" i="1" s="1"/>
  <c r="N318" i="1"/>
  <c r="P337" i="1"/>
  <c r="Y337" i="1" s="1"/>
  <c r="M343" i="1"/>
  <c r="L343" i="1"/>
  <c r="N343" i="1" s="1"/>
  <c r="P361" i="1"/>
  <c r="P410" i="1"/>
  <c r="Y410" i="1" s="1"/>
  <c r="Y415" i="1"/>
  <c r="AC415" i="1"/>
  <c r="P283" i="1"/>
  <c r="Y283" i="1" s="1"/>
  <c r="N287" i="1"/>
  <c r="X290" i="1"/>
  <c r="AC290" i="1"/>
  <c r="P309" i="1"/>
  <c r="X345" i="1"/>
  <c r="L363" i="1"/>
  <c r="N363" i="1" s="1"/>
  <c r="M389" i="1"/>
  <c r="L389" i="1"/>
  <c r="N389" i="1" s="1"/>
  <c r="P401" i="1"/>
  <c r="P416" i="1"/>
  <c r="M428" i="1"/>
  <c r="L428" i="1"/>
  <c r="N428" i="1" s="1"/>
  <c r="P428" i="1" s="1"/>
  <c r="X347" i="1"/>
  <c r="Y379" i="1"/>
  <c r="AC379" i="1"/>
  <c r="P385" i="1"/>
  <c r="N396" i="1"/>
  <c r="P458" i="1"/>
  <c r="M204" i="1"/>
  <c r="M209" i="1"/>
  <c r="N209" i="1" s="1"/>
  <c r="X216" i="1"/>
  <c r="L220" i="1"/>
  <c r="N220" i="1" s="1"/>
  <c r="P222" i="1"/>
  <c r="L235" i="1"/>
  <c r="N235" i="1" s="1"/>
  <c r="P239" i="1"/>
  <c r="Y239" i="1" s="1"/>
  <c r="P247" i="1"/>
  <c r="L266" i="1"/>
  <c r="N266" i="1" s="1"/>
  <c r="L275" i="1"/>
  <c r="N275" i="1" s="1"/>
  <c r="P275" i="1" s="1"/>
  <c r="M278" i="1"/>
  <c r="L286" i="1"/>
  <c r="N286" i="1" s="1"/>
  <c r="M299" i="1"/>
  <c r="X306" i="1"/>
  <c r="AC314" i="1"/>
  <c r="X350" i="1"/>
  <c r="X373" i="1"/>
  <c r="Y393" i="1"/>
  <c r="AC393" i="1"/>
  <c r="N409" i="1"/>
  <c r="N413" i="1"/>
  <c r="P417" i="1"/>
  <c r="P200" i="1"/>
  <c r="P205" i="1"/>
  <c r="Y205" i="1" s="1"/>
  <c r="P207" i="1"/>
  <c r="Y207" i="1" s="1"/>
  <c r="L215" i="1"/>
  <c r="N215" i="1" s="1"/>
  <c r="AC228" i="1"/>
  <c r="X228" i="1"/>
  <c r="L238" i="1"/>
  <c r="N238" i="1" s="1"/>
  <c r="X239" i="1"/>
  <c r="M249" i="1"/>
  <c r="P251" i="1"/>
  <c r="Y251" i="1" s="1"/>
  <c r="P261" i="1"/>
  <c r="M264" i="1"/>
  <c r="N264" i="1" s="1"/>
  <c r="X265" i="1"/>
  <c r="M270" i="1"/>
  <c r="N270" i="1" s="1"/>
  <c r="L285" i="1"/>
  <c r="N285" i="1" s="1"/>
  <c r="L291" i="1"/>
  <c r="N291" i="1" s="1"/>
  <c r="P300" i="1"/>
  <c r="M311" i="1"/>
  <c r="P313" i="1"/>
  <c r="Y313" i="1" s="1"/>
  <c r="X314" i="1"/>
  <c r="X322" i="1"/>
  <c r="L323" i="1"/>
  <c r="N323" i="1" s="1"/>
  <c r="P329" i="1"/>
  <c r="Y329" i="1" s="1"/>
  <c r="P331" i="1"/>
  <c r="P335" i="1"/>
  <c r="L342" i="1"/>
  <c r="P346" i="1"/>
  <c r="Y346" i="1" s="1"/>
  <c r="X365" i="1"/>
  <c r="M447" i="1"/>
  <c r="L447" i="1"/>
  <c r="N447" i="1" s="1"/>
  <c r="AC232" i="1"/>
  <c r="L255" i="1"/>
  <c r="N255" i="1" s="1"/>
  <c r="L271" i="1"/>
  <c r="N271" i="1" s="1"/>
  <c r="L279" i="1"/>
  <c r="N279" i="1" s="1"/>
  <c r="X285" i="1"/>
  <c r="P288" i="1"/>
  <c r="L289" i="1"/>
  <c r="N289" i="1" s="1"/>
  <c r="P289" i="1" s="1"/>
  <c r="L305" i="1"/>
  <c r="N305" i="1" s="1"/>
  <c r="P305" i="1" s="1"/>
  <c r="AC313" i="1"/>
  <c r="P315" i="1"/>
  <c r="Y315" i="1" s="1"/>
  <c r="N327" i="1"/>
  <c r="L329" i="1"/>
  <c r="N329" i="1" s="1"/>
  <c r="P332" i="1"/>
  <c r="M342" i="1"/>
  <c r="L360" i="1"/>
  <c r="N360" i="1" s="1"/>
  <c r="X370" i="1"/>
  <c r="M374" i="1"/>
  <c r="N374" i="1" s="1"/>
  <c r="L426" i="1"/>
  <c r="N426" i="1" s="1"/>
  <c r="M474" i="1"/>
  <c r="L474" i="1"/>
  <c r="P363" i="1"/>
  <c r="Y378" i="1"/>
  <c r="AC382" i="1"/>
  <c r="Y382" i="1"/>
  <c r="X388" i="1"/>
  <c r="X396" i="1"/>
  <c r="M214" i="1"/>
  <c r="L227" i="1"/>
  <c r="N227" i="1" s="1"/>
  <c r="P255" i="1"/>
  <c r="P271" i="1"/>
  <c r="M288" i="1"/>
  <c r="X295" i="1"/>
  <c r="AC295" i="1"/>
  <c r="L312" i="1"/>
  <c r="M320" i="1"/>
  <c r="P324" i="1"/>
  <c r="AC329" i="1"/>
  <c r="X329" i="1"/>
  <c r="M336" i="1"/>
  <c r="L347" i="1"/>
  <c r="N347" i="1" s="1"/>
  <c r="X357" i="1"/>
  <c r="M370" i="1"/>
  <c r="P424" i="1"/>
  <c r="P425" i="1"/>
  <c r="P452" i="1"/>
  <c r="Y452" i="1" s="1"/>
  <c r="P457" i="1"/>
  <c r="Y457" i="1" s="1"/>
  <c r="AC236" i="1"/>
  <c r="L247" i="1"/>
  <c r="N247" i="1" s="1"/>
  <c r="AC256" i="1"/>
  <c r="L263" i="1"/>
  <c r="N263" i="1" s="1"/>
  <c r="AC272" i="1"/>
  <c r="L278" i="1"/>
  <c r="N278" i="1" s="1"/>
  <c r="X286" i="1"/>
  <c r="X296" i="1"/>
  <c r="M310" i="1"/>
  <c r="N310" i="1" s="1"/>
  <c r="X311" i="1"/>
  <c r="X325" i="1"/>
  <c r="M330" i="1"/>
  <c r="N330" i="1" s="1"/>
  <c r="L341" i="1"/>
  <c r="N341" i="1" s="1"/>
  <c r="L344" i="1"/>
  <c r="N344" i="1" s="1"/>
  <c r="L345" i="1"/>
  <c r="N345" i="1" s="1"/>
  <c r="X354" i="1"/>
  <c r="AC354" i="1"/>
  <c r="M355" i="1"/>
  <c r="N355" i="1" s="1"/>
  <c r="M362" i="1"/>
  <c r="N362" i="1" s="1"/>
  <c r="P368" i="1"/>
  <c r="X369" i="1"/>
  <c r="N371" i="1"/>
  <c r="P371" i="1" s="1"/>
  <c r="M396" i="1"/>
  <c r="M296" i="1"/>
  <c r="P297" i="1"/>
  <c r="Y297" i="1" s="1"/>
  <c r="L301" i="1"/>
  <c r="N301" i="1" s="1"/>
  <c r="AC303" i="1"/>
  <c r="M312" i="1"/>
  <c r="L317" i="1"/>
  <c r="N317" i="1" s="1"/>
  <c r="L321" i="1"/>
  <c r="N321" i="1" s="1"/>
  <c r="M328" i="1"/>
  <c r="N328" i="1" s="1"/>
  <c r="X330" i="1"/>
  <c r="L336" i="1"/>
  <c r="N336" i="1" s="1"/>
  <c r="AC337" i="1"/>
  <c r="P349" i="1"/>
  <c r="Y349" i="1" s="1"/>
  <c r="L353" i="1"/>
  <c r="N353" i="1" s="1"/>
  <c r="M360" i="1"/>
  <c r="M367" i="1"/>
  <c r="N367" i="1" s="1"/>
  <c r="L423" i="1"/>
  <c r="N423" i="1" s="1"/>
  <c r="P423" i="1" s="1"/>
  <c r="L427" i="1"/>
  <c r="N427" i="1" s="1"/>
  <c r="M438" i="1"/>
  <c r="L438" i="1"/>
  <c r="N438" i="1" s="1"/>
  <c r="X456" i="1"/>
  <c r="AC294" i="1"/>
  <c r="P301" i="1"/>
  <c r="L325" i="1"/>
  <c r="N325" i="1" s="1"/>
  <c r="AC326" i="1"/>
  <c r="M339" i="1"/>
  <c r="N339" i="1" s="1"/>
  <c r="P348" i="1"/>
  <c r="P353" i="1"/>
  <c r="Y353" i="1" s="1"/>
  <c r="L357" i="1"/>
  <c r="N357" i="1" s="1"/>
  <c r="P357" i="1" s="1"/>
  <c r="AC358" i="1"/>
  <c r="L365" i="1"/>
  <c r="N365" i="1" s="1"/>
  <c r="L390" i="1"/>
  <c r="N390" i="1" s="1"/>
  <c r="M397" i="1"/>
  <c r="N397" i="1" s="1"/>
  <c r="M402" i="1"/>
  <c r="P421" i="1"/>
  <c r="X423" i="1"/>
  <c r="L429" i="1"/>
  <c r="N429" i="1" s="1"/>
  <c r="P438" i="1"/>
  <c r="Y438" i="1" s="1"/>
  <c r="N448" i="1"/>
  <c r="P281" i="1"/>
  <c r="Y281" i="1" s="1"/>
  <c r="L293" i="1"/>
  <c r="N293" i="1" s="1"/>
  <c r="P293" i="1" s="1"/>
  <c r="X294" i="1"/>
  <c r="AC302" i="1"/>
  <c r="M304" i="1"/>
  <c r="N304" i="1" s="1"/>
  <c r="L309" i="1"/>
  <c r="N309" i="1" s="1"/>
  <c r="L320" i="1"/>
  <c r="N320" i="1" s="1"/>
  <c r="X326" i="1"/>
  <c r="P333" i="1"/>
  <c r="Y333" i="1" s="1"/>
  <c r="L337" i="1"/>
  <c r="N337" i="1" s="1"/>
  <c r="M344" i="1"/>
  <c r="X346" i="1"/>
  <c r="AC346" i="1"/>
  <c r="L352" i="1"/>
  <c r="N352" i="1" s="1"/>
  <c r="X358" i="1"/>
  <c r="M366" i="1"/>
  <c r="L370" i="1"/>
  <c r="N370" i="1" s="1"/>
  <c r="P370" i="1" s="1"/>
  <c r="M373" i="1"/>
  <c r="N373" i="1" s="1"/>
  <c r="AC376" i="1"/>
  <c r="L398" i="1"/>
  <c r="N398" i="1" s="1"/>
  <c r="P398" i="1" s="1"/>
  <c r="P409" i="1"/>
  <c r="L411" i="1"/>
  <c r="N411" i="1" s="1"/>
  <c r="L419" i="1"/>
  <c r="N419" i="1" s="1"/>
  <c r="N420" i="1"/>
  <c r="L434" i="1"/>
  <c r="N434" i="1" s="1"/>
  <c r="L372" i="1"/>
  <c r="N372" i="1" s="1"/>
  <c r="X381" i="1"/>
  <c r="AC381" i="1"/>
  <c r="X404" i="1"/>
  <c r="AC404" i="1"/>
  <c r="M405" i="1"/>
  <c r="N405" i="1" s="1"/>
  <c r="P406" i="1"/>
  <c r="P412" i="1"/>
  <c r="P450" i="1"/>
  <c r="L392" i="1"/>
  <c r="N392" i="1" s="1"/>
  <c r="X420" i="1"/>
  <c r="L422" i="1"/>
  <c r="N422" i="1" s="1"/>
  <c r="X427" i="1"/>
  <c r="X429" i="1"/>
  <c r="P468" i="1"/>
  <c r="Y468" i="1" s="1"/>
  <c r="M375" i="1"/>
  <c r="N375" i="1" s="1"/>
  <c r="P376" i="1"/>
  <c r="Y376" i="1" s="1"/>
  <c r="L380" i="1"/>
  <c r="N380" i="1" s="1"/>
  <c r="M386" i="1"/>
  <c r="L400" i="1"/>
  <c r="N400" i="1" s="1"/>
  <c r="X410" i="1"/>
  <c r="N424" i="1"/>
  <c r="L387" i="1"/>
  <c r="N387" i="1" s="1"/>
  <c r="L395" i="1"/>
  <c r="N395" i="1" s="1"/>
  <c r="L403" i="1"/>
  <c r="N403" i="1" s="1"/>
  <c r="M426" i="1"/>
  <c r="N432" i="1"/>
  <c r="L433" i="1"/>
  <c r="N433" i="1" s="1"/>
  <c r="N441" i="1"/>
  <c r="M449" i="1"/>
  <c r="M453" i="1"/>
  <c r="N453" i="1" s="1"/>
  <c r="X467" i="1"/>
  <c r="L383" i="1"/>
  <c r="N383" i="1" s="1"/>
  <c r="P387" i="1"/>
  <c r="Y387" i="1" s="1"/>
  <c r="P403" i="1"/>
  <c r="Y403" i="1" s="1"/>
  <c r="P414" i="1"/>
  <c r="Y414" i="1" s="1"/>
  <c r="X431" i="1"/>
  <c r="L435" i="1"/>
  <c r="N435" i="1" s="1"/>
  <c r="N443" i="1"/>
  <c r="N456" i="1"/>
  <c r="L463" i="1"/>
  <c r="N463" i="1" s="1"/>
  <c r="P463" i="1" s="1"/>
  <c r="AC384" i="1"/>
  <c r="L386" i="1"/>
  <c r="N386" i="1" s="1"/>
  <c r="AC387" i="1"/>
  <c r="L391" i="1"/>
  <c r="N391" i="1" s="1"/>
  <c r="L394" i="1"/>
  <c r="N394" i="1" s="1"/>
  <c r="L399" i="1"/>
  <c r="N399" i="1" s="1"/>
  <c r="P399" i="1" s="1"/>
  <c r="L402" i="1"/>
  <c r="L407" i="1"/>
  <c r="N407" i="1" s="1"/>
  <c r="P407" i="1" s="1"/>
  <c r="AC408" i="1"/>
  <c r="L410" i="1"/>
  <c r="N410" i="1" s="1"/>
  <c r="X411" i="1"/>
  <c r="M413" i="1"/>
  <c r="P426" i="1"/>
  <c r="P447" i="1"/>
  <c r="L451" i="1"/>
  <c r="N451" i="1" s="1"/>
  <c r="X453" i="1"/>
  <c r="L454" i="1"/>
  <c r="N454" i="1" s="1"/>
  <c r="P454" i="1" s="1"/>
  <c r="X455" i="1"/>
  <c r="L430" i="1"/>
  <c r="N430" i="1" s="1"/>
  <c r="L440" i="1"/>
  <c r="N440" i="1" s="1"/>
  <c r="L462" i="1"/>
  <c r="N462" i="1" s="1"/>
  <c r="L467" i="1"/>
  <c r="N467" i="1" s="1"/>
  <c r="X440" i="1"/>
  <c r="L446" i="1"/>
  <c r="N446" i="1" s="1"/>
  <c r="M448" i="1"/>
  <c r="L418" i="1"/>
  <c r="N418" i="1" s="1"/>
  <c r="X419" i="1"/>
  <c r="P422" i="1"/>
  <c r="Y422" i="1" s="1"/>
  <c r="L437" i="1"/>
  <c r="N437" i="1" s="1"/>
  <c r="X443" i="1"/>
  <c r="M460" i="1"/>
  <c r="AC461" i="1"/>
  <c r="L464" i="1"/>
  <c r="N464" i="1" s="1"/>
  <c r="L460" i="1"/>
  <c r="L473" i="1"/>
  <c r="N473" i="1" s="1"/>
  <c r="AC452" i="1"/>
  <c r="P459" i="1"/>
  <c r="L466" i="1"/>
  <c r="N466" i="1" s="1"/>
  <c r="M469" i="1"/>
  <c r="N469" i="1" s="1"/>
  <c r="X473" i="1"/>
  <c r="L439" i="1"/>
  <c r="N439" i="1" s="1"/>
  <c r="L444" i="1"/>
  <c r="N444" i="1" s="1"/>
  <c r="M445" i="1"/>
  <c r="N445" i="1" s="1"/>
  <c r="X452" i="1"/>
  <c r="P456" i="1"/>
  <c r="Y456" i="1" s="1"/>
  <c r="X462" i="1"/>
  <c r="N471" i="1"/>
  <c r="P471" i="1" s="1"/>
  <c r="L449" i="1"/>
  <c r="N449" i="1" s="1"/>
  <c r="P449" i="1" s="1"/>
  <c r="P455" i="1"/>
  <c r="Y455" i="1" s="1"/>
  <c r="L472" i="1"/>
  <c r="N472" i="1" s="1"/>
  <c r="P475" i="1"/>
  <c r="L442" i="1"/>
  <c r="N442" i="1" s="1"/>
  <c r="P442" i="1" s="1"/>
  <c r="L470" i="1"/>
  <c r="N470" i="1" s="1"/>
  <c r="X471" i="1"/>
  <c r="P461" i="1"/>
  <c r="Y461" i="1" s="1"/>
  <c r="L465" i="1"/>
  <c r="N465" i="1" s="1"/>
  <c r="P465" i="1" s="1"/>
  <c r="X469" i="1"/>
  <c r="AC468" i="1"/>
  <c r="I3" i="1"/>
  <c r="O3" i="1"/>
  <c r="K3" i="1"/>
  <c r="P310" i="1" l="1"/>
  <c r="P230" i="1"/>
  <c r="P367" i="1"/>
  <c r="P270" i="1"/>
  <c r="Y442" i="1"/>
  <c r="AC442" i="1"/>
  <c r="P397" i="1"/>
  <c r="AC250" i="1"/>
  <c r="Y250" i="1"/>
  <c r="P70" i="1"/>
  <c r="P62" i="1"/>
  <c r="AC465" i="1"/>
  <c r="Y465" i="1"/>
  <c r="P405" i="1"/>
  <c r="Y370" i="1"/>
  <c r="AC370" i="1"/>
  <c r="P264" i="1"/>
  <c r="Y275" i="1"/>
  <c r="AC275" i="1"/>
  <c r="P209" i="1"/>
  <c r="Y428" i="1"/>
  <c r="AC428" i="1"/>
  <c r="AC233" i="1"/>
  <c r="Y233" i="1"/>
  <c r="Y308" i="1"/>
  <c r="AC308" i="1"/>
  <c r="AC37" i="1"/>
  <c r="Y37" i="1"/>
  <c r="Y399" i="1"/>
  <c r="AC399" i="1"/>
  <c r="P186" i="1"/>
  <c r="P469" i="1"/>
  <c r="P339" i="1"/>
  <c r="Y193" i="1"/>
  <c r="AC193" i="1"/>
  <c r="P453" i="1"/>
  <c r="P373" i="1"/>
  <c r="P445" i="1"/>
  <c r="AC454" i="1"/>
  <c r="Y454" i="1"/>
  <c r="P362" i="1"/>
  <c r="Y204" i="1"/>
  <c r="AC204" i="1"/>
  <c r="Y117" i="1"/>
  <c r="AC117" i="1"/>
  <c r="AC142" i="1"/>
  <c r="Y142" i="1"/>
  <c r="AC398" i="1"/>
  <c r="Y398" i="1"/>
  <c r="AC371" i="1"/>
  <c r="Y371" i="1"/>
  <c r="Y305" i="1"/>
  <c r="AC305" i="1"/>
  <c r="P126" i="1"/>
  <c r="P304" i="1"/>
  <c r="P241" i="1"/>
  <c r="Y73" i="1"/>
  <c r="AC73" i="1"/>
  <c r="P86" i="1"/>
  <c r="AC449" i="1"/>
  <c r="Y449" i="1"/>
  <c r="Y407" i="1"/>
  <c r="AC407" i="1"/>
  <c r="Y463" i="1"/>
  <c r="AC463" i="1"/>
  <c r="Y293" i="1"/>
  <c r="AC293" i="1"/>
  <c r="Y357" i="1"/>
  <c r="AC357" i="1"/>
  <c r="Y423" i="1"/>
  <c r="AC423" i="1"/>
  <c r="P355" i="1"/>
  <c r="P194" i="1"/>
  <c r="Y105" i="1"/>
  <c r="AC105" i="1"/>
  <c r="Y237" i="1"/>
  <c r="AC237" i="1"/>
  <c r="P115" i="1"/>
  <c r="P58" i="1"/>
  <c r="P182" i="1"/>
  <c r="Y109" i="1"/>
  <c r="AC109" i="1"/>
  <c r="AC29" i="1"/>
  <c r="Y29" i="1"/>
  <c r="Y289" i="1"/>
  <c r="AC289" i="1"/>
  <c r="Y273" i="1"/>
  <c r="AC273" i="1"/>
  <c r="P375" i="1"/>
  <c r="P328" i="1"/>
  <c r="P181" i="1"/>
  <c r="Y471" i="1"/>
  <c r="AC471" i="1"/>
  <c r="P374" i="1"/>
  <c r="P338" i="1"/>
  <c r="Y259" i="1"/>
  <c r="AC259" i="1"/>
  <c r="Y112" i="1"/>
  <c r="AC112" i="1"/>
  <c r="P464" i="1"/>
  <c r="P441" i="1"/>
  <c r="AC271" i="1"/>
  <c r="Y271" i="1"/>
  <c r="P219" i="1"/>
  <c r="AL378" i="1"/>
  <c r="AL148" i="1"/>
  <c r="P268" i="1"/>
  <c r="AC157" i="1"/>
  <c r="Y103" i="1"/>
  <c r="AC103" i="1"/>
  <c r="AL108" i="1"/>
  <c r="AL57" i="1"/>
  <c r="AL9" i="1"/>
  <c r="Y23" i="1"/>
  <c r="AC23" i="1"/>
  <c r="AL452" i="1"/>
  <c r="P440" i="1"/>
  <c r="AC426" i="1"/>
  <c r="Y426" i="1"/>
  <c r="AL381" i="1"/>
  <c r="P448" i="1"/>
  <c r="AL294" i="1"/>
  <c r="AL256" i="1"/>
  <c r="P276" i="1"/>
  <c r="AL223" i="1"/>
  <c r="Y262" i="1"/>
  <c r="AC262" i="1"/>
  <c r="AL202" i="1"/>
  <c r="AL69" i="1"/>
  <c r="Y98" i="1"/>
  <c r="AC98" i="1"/>
  <c r="AL56" i="1"/>
  <c r="P35" i="1"/>
  <c r="Y80" i="1"/>
  <c r="AC80" i="1"/>
  <c r="Y40" i="1"/>
  <c r="AC40" i="1"/>
  <c r="Y8" i="1"/>
  <c r="AC8" i="1"/>
  <c r="AL314" i="1"/>
  <c r="P318" i="1"/>
  <c r="P249" i="1"/>
  <c r="P179" i="1"/>
  <c r="AC143" i="1"/>
  <c r="Y143" i="1"/>
  <c r="AL277" i="1"/>
  <c r="P260" i="1"/>
  <c r="Y175" i="1"/>
  <c r="AC175" i="1"/>
  <c r="AC121" i="1"/>
  <c r="AC83" i="1"/>
  <c r="P141" i="1"/>
  <c r="P214" i="1"/>
  <c r="AL164" i="1"/>
  <c r="Y87" i="1"/>
  <c r="AC87" i="1"/>
  <c r="Y44" i="1"/>
  <c r="AC44" i="1"/>
  <c r="Y39" i="1"/>
  <c r="AC39" i="1"/>
  <c r="AC33" i="1"/>
  <c r="P51" i="1"/>
  <c r="Y15" i="1"/>
  <c r="AC15" i="1"/>
  <c r="AL88" i="1"/>
  <c r="P451" i="1"/>
  <c r="AC403" i="1"/>
  <c r="AC410" i="1"/>
  <c r="AL404" i="1"/>
  <c r="P420" i="1"/>
  <c r="Y409" i="1"/>
  <c r="AC409" i="1"/>
  <c r="AC456" i="1"/>
  <c r="P427" i="1"/>
  <c r="P325" i="1"/>
  <c r="N312" i="1"/>
  <c r="N474" i="1"/>
  <c r="Y331" i="1"/>
  <c r="AC331" i="1"/>
  <c r="AC239" i="1"/>
  <c r="AL379" i="1"/>
  <c r="AC251" i="1"/>
  <c r="AC199" i="1"/>
  <c r="Y319" i="1"/>
  <c r="AC319" i="1"/>
  <c r="Y298" i="1"/>
  <c r="AC298" i="1"/>
  <c r="P243" i="1"/>
  <c r="Y224" i="1"/>
  <c r="AC224" i="1"/>
  <c r="N388" i="1"/>
  <c r="AL140" i="1"/>
  <c r="P167" i="1"/>
  <c r="Y356" i="1"/>
  <c r="AC356" i="1"/>
  <c r="P185" i="1"/>
  <c r="AC170" i="1"/>
  <c r="Y170" i="1"/>
  <c r="AC166" i="1"/>
  <c r="Y166" i="1"/>
  <c r="AC284" i="1"/>
  <c r="Y284" i="1"/>
  <c r="AL68" i="1"/>
  <c r="AC333" i="1"/>
  <c r="Y162" i="1"/>
  <c r="AC162" i="1"/>
  <c r="Y55" i="1"/>
  <c r="AC55" i="1"/>
  <c r="Y168" i="1"/>
  <c r="AC168" i="1"/>
  <c r="AC60" i="1"/>
  <c r="N120" i="1"/>
  <c r="AC52" i="1"/>
  <c r="Y52" i="1"/>
  <c r="P6" i="1"/>
  <c r="Y50" i="1"/>
  <c r="AC50" i="1"/>
  <c r="Y34" i="1"/>
  <c r="AC34" i="1"/>
  <c r="Y18" i="1"/>
  <c r="AC18" i="1"/>
  <c r="Y31" i="1"/>
  <c r="AC31" i="1"/>
  <c r="P53" i="1"/>
  <c r="P27" i="1"/>
  <c r="AC48" i="1"/>
  <c r="Y48" i="1"/>
  <c r="AC16" i="1"/>
  <c r="Y16" i="1"/>
  <c r="Y47" i="1"/>
  <c r="AC47" i="1"/>
  <c r="AC412" i="1"/>
  <c r="Y412" i="1"/>
  <c r="AC301" i="1"/>
  <c r="Y301" i="1"/>
  <c r="P291" i="1"/>
  <c r="Y417" i="1"/>
  <c r="AC417" i="1"/>
  <c r="AC222" i="1"/>
  <c r="Y222" i="1"/>
  <c r="AC203" i="1"/>
  <c r="Y203" i="1"/>
  <c r="P210" i="1"/>
  <c r="Y213" i="1"/>
  <c r="AC213" i="1"/>
  <c r="AL258" i="1"/>
  <c r="Y122" i="1"/>
  <c r="AC122" i="1"/>
  <c r="AC28" i="1"/>
  <c r="Y28" i="1"/>
  <c r="Y66" i="1"/>
  <c r="AC66" i="1"/>
  <c r="P19" i="1"/>
  <c r="Y475" i="1"/>
  <c r="AC475" i="1"/>
  <c r="P344" i="1"/>
  <c r="AL329" i="1"/>
  <c r="P285" i="1"/>
  <c r="AC247" i="1"/>
  <c r="Y247" i="1"/>
  <c r="Y385" i="1"/>
  <c r="AC385" i="1"/>
  <c r="AL225" i="1"/>
  <c r="P345" i="1"/>
  <c r="AL315" i="1"/>
  <c r="P366" i="1"/>
  <c r="Y206" i="1"/>
  <c r="AC206" i="1"/>
  <c r="Y95" i="1"/>
  <c r="AC95" i="1"/>
  <c r="AL129" i="1"/>
  <c r="P118" i="1"/>
  <c r="P383" i="1"/>
  <c r="AL346" i="1"/>
  <c r="AL272" i="1"/>
  <c r="AL290" i="1"/>
  <c r="P217" i="1"/>
  <c r="P467" i="1"/>
  <c r="AC447" i="1"/>
  <c r="Y447" i="1"/>
  <c r="P400" i="1"/>
  <c r="P419" i="1"/>
  <c r="Y368" i="1"/>
  <c r="AC368" i="1"/>
  <c r="Y324" i="1"/>
  <c r="AC324" i="1"/>
  <c r="AC274" i="1"/>
  <c r="Y274" i="1"/>
  <c r="N190" i="1"/>
  <c r="P231" i="1"/>
  <c r="Y184" i="1"/>
  <c r="AC184" i="1"/>
  <c r="AL245" i="1"/>
  <c r="P161" i="1"/>
  <c r="AL116" i="1"/>
  <c r="N67" i="1"/>
  <c r="Y4" i="1"/>
  <c r="AC4" i="1"/>
  <c r="AC25" i="1"/>
  <c r="P5" i="1"/>
  <c r="P472" i="1"/>
  <c r="P444" i="1"/>
  <c r="P466" i="1"/>
  <c r="AC438" i="1"/>
  <c r="AC455" i="1"/>
  <c r="AL387" i="1"/>
  <c r="AC414" i="1"/>
  <c r="AC364" i="1"/>
  <c r="AC348" i="1"/>
  <c r="Y348" i="1"/>
  <c r="P321" i="1"/>
  <c r="P215" i="1"/>
  <c r="AL313" i="1"/>
  <c r="AC458" i="1"/>
  <c r="Y458" i="1"/>
  <c r="Y416" i="1"/>
  <c r="AC416" i="1"/>
  <c r="AC349" i="1"/>
  <c r="Y246" i="1"/>
  <c r="AC246" i="1"/>
  <c r="AC207" i="1"/>
  <c r="P197" i="1"/>
  <c r="AC208" i="1"/>
  <c r="P311" i="1"/>
  <c r="P212" i="1"/>
  <c r="AC189" i="1"/>
  <c r="AC323" i="1"/>
  <c r="AL267" i="1"/>
  <c r="AC156" i="1"/>
  <c r="P265" i="1"/>
  <c r="P280" i="1"/>
  <c r="P146" i="1"/>
  <c r="P216" i="1"/>
  <c r="AL134" i="1"/>
  <c r="N177" i="1"/>
  <c r="AC188" i="1"/>
  <c r="Y188" i="1"/>
  <c r="AL240" i="1"/>
  <c r="P135" i="1"/>
  <c r="AC78" i="1"/>
  <c r="P137" i="1"/>
  <c r="P114" i="1"/>
  <c r="Y77" i="1"/>
  <c r="AC77" i="1"/>
  <c r="N136" i="1"/>
  <c r="N123" i="1"/>
  <c r="AC85" i="1"/>
  <c r="AL76" i="1"/>
  <c r="Y63" i="1"/>
  <c r="AC63" i="1"/>
  <c r="P22" i="1"/>
  <c r="Y74" i="1"/>
  <c r="AC74" i="1"/>
  <c r="P11" i="1"/>
  <c r="Y24" i="1"/>
  <c r="AC24" i="1"/>
  <c r="Y459" i="1"/>
  <c r="AC459" i="1"/>
  <c r="P446" i="1"/>
  <c r="AL408" i="1"/>
  <c r="P365" i="1"/>
  <c r="AL295" i="1"/>
  <c r="Y363" i="1"/>
  <c r="AC363" i="1"/>
  <c r="P286" i="1"/>
  <c r="Y401" i="1"/>
  <c r="AC401" i="1"/>
  <c r="AC340" i="1"/>
  <c r="Y340" i="1"/>
  <c r="AL372" i="1"/>
  <c r="Y195" i="1"/>
  <c r="AC195" i="1"/>
  <c r="P102" i="1"/>
  <c r="AL299" i="1"/>
  <c r="P82" i="1"/>
  <c r="P174" i="1"/>
  <c r="P306" i="1"/>
  <c r="AL41" i="1"/>
  <c r="AL461" i="1"/>
  <c r="AC406" i="1"/>
  <c r="Y406" i="1"/>
  <c r="AL358" i="1"/>
  <c r="Y424" i="1"/>
  <c r="AC424" i="1"/>
  <c r="AL232" i="1"/>
  <c r="AC335" i="1"/>
  <c r="Y335" i="1"/>
  <c r="P220" i="1"/>
  <c r="P242" i="1"/>
  <c r="AL252" i="1"/>
  <c r="P369" i="1"/>
  <c r="AL145" i="1"/>
  <c r="AL101" i="1"/>
  <c r="AL165" i="1"/>
  <c r="AC238" i="1"/>
  <c r="Y238" i="1"/>
  <c r="Y138" i="1"/>
  <c r="AC138" i="1"/>
  <c r="P91" i="1"/>
  <c r="AL468" i="1"/>
  <c r="P392" i="1"/>
  <c r="AL376" i="1"/>
  <c r="AL337" i="1"/>
  <c r="P377" i="1"/>
  <c r="AC320" i="1"/>
  <c r="Y320" i="1"/>
  <c r="P470" i="1"/>
  <c r="N402" i="1"/>
  <c r="P395" i="1"/>
  <c r="P429" i="1"/>
  <c r="P347" i="1"/>
  <c r="P360" i="1"/>
  <c r="AL393" i="1"/>
  <c r="P235" i="1"/>
  <c r="P322" i="1"/>
  <c r="AL436" i="1"/>
  <c r="P201" i="1"/>
  <c r="Y149" i="1"/>
  <c r="AC149" i="1"/>
  <c r="P81" i="1"/>
  <c r="AC155" i="1"/>
  <c r="AL97" i="1"/>
  <c r="Y90" i="1"/>
  <c r="AC90" i="1"/>
  <c r="P43" i="1"/>
  <c r="P45" i="1"/>
  <c r="P439" i="1"/>
  <c r="P473" i="1"/>
  <c r="P386" i="1"/>
  <c r="P434" i="1"/>
  <c r="AC353" i="1"/>
  <c r="P317" i="1"/>
  <c r="AC422" i="1"/>
  <c r="AC281" i="1"/>
  <c r="P432" i="1"/>
  <c r="P389" i="1"/>
  <c r="AL382" i="1"/>
  <c r="N342" i="1"/>
  <c r="AC300" i="1"/>
  <c r="Y300" i="1"/>
  <c r="AC200" i="1"/>
  <c r="Y200" i="1"/>
  <c r="P266" i="1"/>
  <c r="P327" i="1"/>
  <c r="AL415" i="1"/>
  <c r="P257" i="1"/>
  <c r="N431" i="1"/>
  <c r="Y316" i="1"/>
  <c r="AC316" i="1"/>
  <c r="P390" i="1"/>
  <c r="N196" i="1"/>
  <c r="AC153" i="1"/>
  <c r="AC159" i="1"/>
  <c r="Y159" i="1"/>
  <c r="Y144" i="1"/>
  <c r="AC144" i="1"/>
  <c r="P191" i="1"/>
  <c r="N158" i="1"/>
  <c r="P183" i="1"/>
  <c r="P132" i="1"/>
  <c r="AC54" i="1"/>
  <c r="AC111" i="1"/>
  <c r="Y111" i="1"/>
  <c r="P229" i="1"/>
  <c r="Y178" i="1"/>
  <c r="AC178" i="1"/>
  <c r="AC110" i="1"/>
  <c r="P75" i="1"/>
  <c r="AL124" i="1"/>
  <c r="AC79" i="1"/>
  <c r="Y79" i="1"/>
  <c r="AC226" i="1"/>
  <c r="Y226" i="1"/>
  <c r="AC119" i="1"/>
  <c r="Y119" i="1"/>
  <c r="Y154" i="1"/>
  <c r="AC154" i="1"/>
  <c r="N64" i="1"/>
  <c r="P128" i="1"/>
  <c r="P30" i="1"/>
  <c r="AC12" i="1"/>
  <c r="Y12" i="1"/>
  <c r="AL49" i="1"/>
  <c r="AC17" i="1"/>
  <c r="P99" i="1"/>
  <c r="Y131" i="1"/>
  <c r="AC131" i="1"/>
  <c r="P21" i="1"/>
  <c r="P437" i="1"/>
  <c r="P411" i="1"/>
  <c r="P278" i="1"/>
  <c r="AL228" i="1"/>
  <c r="P396" i="1"/>
  <c r="AL244" i="1"/>
  <c r="P350" i="1"/>
  <c r="AL205" i="1"/>
  <c r="Y171" i="1"/>
  <c r="AC171" i="1"/>
  <c r="Y151" i="1"/>
  <c r="AC151" i="1"/>
  <c r="AC127" i="1"/>
  <c r="Y127" i="1"/>
  <c r="AL93" i="1"/>
  <c r="AL100" i="1"/>
  <c r="AL94" i="1"/>
  <c r="P46" i="1"/>
  <c r="P435" i="1"/>
  <c r="AL303" i="1"/>
  <c r="Y391" i="1"/>
  <c r="AC391" i="1"/>
  <c r="P248" i="1"/>
  <c r="P234" i="1"/>
  <c r="P163" i="1"/>
  <c r="Y218" i="1"/>
  <c r="AC218" i="1"/>
  <c r="P176" i="1"/>
  <c r="AL125" i="1"/>
  <c r="Y130" i="1"/>
  <c r="AC130" i="1"/>
  <c r="P172" i="1"/>
  <c r="AC36" i="1"/>
  <c r="Y36" i="1"/>
  <c r="Y104" i="1"/>
  <c r="AC104" i="1"/>
  <c r="AL326" i="1"/>
  <c r="P343" i="1"/>
  <c r="AC255" i="1"/>
  <c r="Y255" i="1"/>
  <c r="Y288" i="1"/>
  <c r="AC288" i="1"/>
  <c r="AC221" i="1"/>
  <c r="Y261" i="1"/>
  <c r="AC261" i="1"/>
  <c r="AC309" i="1"/>
  <c r="Y309" i="1"/>
  <c r="AC254" i="1"/>
  <c r="Y254" i="1"/>
  <c r="Y211" i="1"/>
  <c r="AC211" i="1"/>
  <c r="P334" i="1"/>
  <c r="AC263" i="1"/>
  <c r="Y263" i="1"/>
  <c r="AL354" i="1"/>
  <c r="P227" i="1"/>
  <c r="Y332" i="1"/>
  <c r="AC332" i="1"/>
  <c r="Y361" i="1"/>
  <c r="AC361" i="1"/>
  <c r="Y282" i="1"/>
  <c r="AC282" i="1"/>
  <c r="AC59" i="1"/>
  <c r="P14" i="1"/>
  <c r="Y133" i="1"/>
  <c r="AC133" i="1"/>
  <c r="AC457" i="1"/>
  <c r="N460" i="1"/>
  <c r="P430" i="1"/>
  <c r="P462" i="1"/>
  <c r="AL384" i="1"/>
  <c r="P443" i="1"/>
  <c r="P418" i="1"/>
  <c r="AC450" i="1"/>
  <c r="Y450" i="1"/>
  <c r="P433" i="1"/>
  <c r="P352" i="1"/>
  <c r="AL302" i="1"/>
  <c r="AC421" i="1"/>
  <c r="Y421" i="1"/>
  <c r="P380" i="1"/>
  <c r="P413" i="1"/>
  <c r="P330" i="1"/>
  <c r="P307" i="1"/>
  <c r="AL236" i="1"/>
  <c r="AC425" i="1"/>
  <c r="Y425" i="1"/>
  <c r="P279" i="1"/>
  <c r="P394" i="1"/>
  <c r="P341" i="1"/>
  <c r="P336" i="1"/>
  <c r="P296" i="1"/>
  <c r="AC283" i="1"/>
  <c r="Y359" i="1"/>
  <c r="AC359" i="1"/>
  <c r="P287" i="1"/>
  <c r="P152" i="1"/>
  <c r="N269" i="1"/>
  <c r="AC253" i="1"/>
  <c r="AC169" i="1"/>
  <c r="N147" i="1"/>
  <c r="AL351" i="1"/>
  <c r="P173" i="1"/>
  <c r="P160" i="1"/>
  <c r="AL92" i="1"/>
  <c r="AC297" i="1"/>
  <c r="P198" i="1"/>
  <c r="P150" i="1"/>
  <c r="P107" i="1"/>
  <c r="AL89" i="1"/>
  <c r="AC71" i="1"/>
  <c r="Y71" i="1"/>
  <c r="P65" i="1"/>
  <c r="P180" i="1"/>
  <c r="AC84" i="1"/>
  <c r="P139" i="1"/>
  <c r="P113" i="1"/>
  <c r="P96" i="1"/>
  <c r="AC61" i="1"/>
  <c r="P38" i="1"/>
  <c r="AC20" i="1"/>
  <c r="Y20" i="1"/>
  <c r="Y7" i="1"/>
  <c r="AC7" i="1"/>
  <c r="Y42" i="1"/>
  <c r="AC42" i="1"/>
  <c r="AC26" i="1"/>
  <c r="Y26" i="1"/>
  <c r="Y10" i="1"/>
  <c r="AC10" i="1"/>
  <c r="P72" i="1"/>
  <c r="Y187" i="1"/>
  <c r="AC187" i="1"/>
  <c r="Y32" i="1"/>
  <c r="AC32" i="1"/>
  <c r="Y106" i="1"/>
  <c r="AC106" i="1"/>
  <c r="P13" i="1"/>
  <c r="M3" i="1"/>
  <c r="AV3" i="1"/>
  <c r="L3" i="1"/>
  <c r="AW3" i="1"/>
  <c r="BB3" i="1" s="1"/>
  <c r="AC287" i="1" l="1"/>
  <c r="Y287" i="1"/>
  <c r="AC433" i="1"/>
  <c r="Y433" i="1"/>
  <c r="AC227" i="1"/>
  <c r="Y227" i="1"/>
  <c r="Y334" i="1"/>
  <c r="AC334" i="1"/>
  <c r="AL90" i="1"/>
  <c r="Y235" i="1"/>
  <c r="AC235" i="1"/>
  <c r="AL238" i="1"/>
  <c r="Y466" i="1"/>
  <c r="AC466" i="1"/>
  <c r="AL333" i="1"/>
  <c r="AL8" i="1"/>
  <c r="Y440" i="1"/>
  <c r="AC440" i="1"/>
  <c r="Y328" i="1"/>
  <c r="AC328" i="1"/>
  <c r="AL357" i="1"/>
  <c r="Y462" i="1"/>
  <c r="AC462" i="1"/>
  <c r="Y350" i="1"/>
  <c r="AC350" i="1"/>
  <c r="Y201" i="1"/>
  <c r="AC201" i="1"/>
  <c r="AL320" i="1"/>
  <c r="Y369" i="1"/>
  <c r="AC369" i="1"/>
  <c r="Y174" i="1"/>
  <c r="AC174" i="1"/>
  <c r="Y446" i="1"/>
  <c r="AC446" i="1"/>
  <c r="AL298" i="1"/>
  <c r="AL44" i="1"/>
  <c r="Y453" i="1"/>
  <c r="AC453" i="1"/>
  <c r="AL250" i="1"/>
  <c r="Y96" i="1"/>
  <c r="AC96" i="1"/>
  <c r="Y198" i="1"/>
  <c r="AC198" i="1"/>
  <c r="AC394" i="1"/>
  <c r="Y394" i="1"/>
  <c r="AC430" i="1"/>
  <c r="Y430" i="1"/>
  <c r="AL261" i="1"/>
  <c r="Y248" i="1"/>
  <c r="AC248" i="1"/>
  <c r="AL144" i="1"/>
  <c r="AL281" i="1"/>
  <c r="AL335" i="1"/>
  <c r="Y114" i="1"/>
  <c r="AC114" i="1"/>
  <c r="P177" i="1"/>
  <c r="AL323" i="1"/>
  <c r="AL416" i="1"/>
  <c r="AL414" i="1"/>
  <c r="AL455" i="1"/>
  <c r="AL184" i="1"/>
  <c r="Y383" i="1"/>
  <c r="AC383" i="1"/>
  <c r="AL95" i="1"/>
  <c r="Y345" i="1"/>
  <c r="AC345" i="1"/>
  <c r="AL385" i="1"/>
  <c r="Y19" i="1"/>
  <c r="AC19" i="1"/>
  <c r="AL417" i="1"/>
  <c r="Y185" i="1"/>
  <c r="AC185" i="1"/>
  <c r="AL319" i="1"/>
  <c r="AL409" i="1"/>
  <c r="Y451" i="1"/>
  <c r="AC451" i="1"/>
  <c r="Y318" i="1"/>
  <c r="AC318" i="1"/>
  <c r="AL40" i="1"/>
  <c r="AL98" i="1"/>
  <c r="Y375" i="1"/>
  <c r="AC375" i="1"/>
  <c r="AL29" i="1"/>
  <c r="Y115" i="1"/>
  <c r="AC115" i="1"/>
  <c r="AL293" i="1"/>
  <c r="AL449" i="1"/>
  <c r="AL371" i="1"/>
  <c r="AL454" i="1"/>
  <c r="AL193" i="1"/>
  <c r="AL399" i="1"/>
  <c r="AL275" i="1"/>
  <c r="Y367" i="1"/>
  <c r="AC367" i="1"/>
  <c r="AC13" i="1"/>
  <c r="Y13" i="1"/>
  <c r="AL10" i="1"/>
  <c r="Y113" i="1"/>
  <c r="AC113" i="1"/>
  <c r="Y65" i="1"/>
  <c r="AC65" i="1"/>
  <c r="Y173" i="1"/>
  <c r="AC173" i="1"/>
  <c r="P269" i="1"/>
  <c r="AL283" i="1"/>
  <c r="Y330" i="1"/>
  <c r="AC330" i="1"/>
  <c r="Y14" i="1"/>
  <c r="AC14" i="1"/>
  <c r="AL361" i="1"/>
  <c r="AL130" i="1"/>
  <c r="AL391" i="1"/>
  <c r="AC278" i="1"/>
  <c r="Y278" i="1"/>
  <c r="Y21" i="1"/>
  <c r="AC21" i="1"/>
  <c r="AL12" i="1"/>
  <c r="AC266" i="1"/>
  <c r="Y266" i="1"/>
  <c r="AL422" i="1"/>
  <c r="AC386" i="1"/>
  <c r="Y386" i="1"/>
  <c r="Y102" i="1"/>
  <c r="AC102" i="1"/>
  <c r="Y137" i="1"/>
  <c r="AC137" i="1"/>
  <c r="Y135" i="1"/>
  <c r="AC135" i="1"/>
  <c r="Y265" i="1"/>
  <c r="AC265" i="1"/>
  <c r="AC444" i="1"/>
  <c r="Y444" i="1"/>
  <c r="P190" i="1"/>
  <c r="AL447" i="1"/>
  <c r="AL203" i="1"/>
  <c r="AL412" i="1"/>
  <c r="AL31" i="1"/>
  <c r="AL168" i="1"/>
  <c r="AL166" i="1"/>
  <c r="AL356" i="1"/>
  <c r="Y51" i="1"/>
  <c r="AC51" i="1"/>
  <c r="Y141" i="1"/>
  <c r="AC141" i="1"/>
  <c r="AL157" i="1"/>
  <c r="AL109" i="1"/>
  <c r="Y86" i="1"/>
  <c r="AC86" i="1"/>
  <c r="Y445" i="1"/>
  <c r="AC445" i="1"/>
  <c r="AL465" i="1"/>
  <c r="AC397" i="1"/>
  <c r="Y397" i="1"/>
  <c r="AL61" i="1"/>
  <c r="AL133" i="1"/>
  <c r="AL79" i="1"/>
  <c r="Y432" i="1"/>
  <c r="AC432" i="1"/>
  <c r="AL63" i="1"/>
  <c r="AL274" i="1"/>
  <c r="AL475" i="1"/>
  <c r="AL55" i="1"/>
  <c r="Y243" i="1"/>
  <c r="AC243" i="1"/>
  <c r="Y464" i="1"/>
  <c r="AC464" i="1"/>
  <c r="Y186" i="1"/>
  <c r="AC186" i="1"/>
  <c r="AC405" i="1"/>
  <c r="Y405" i="1"/>
  <c r="AL7" i="1"/>
  <c r="Y160" i="1"/>
  <c r="AC160" i="1"/>
  <c r="AL421" i="1"/>
  <c r="AL282" i="1"/>
  <c r="AL110" i="1"/>
  <c r="P402" i="1"/>
  <c r="AL47" i="1"/>
  <c r="P120" i="1"/>
  <c r="AL259" i="1"/>
  <c r="Y58" i="1"/>
  <c r="AC58" i="1"/>
  <c r="Y46" i="1"/>
  <c r="AC46" i="1"/>
  <c r="AL316" i="1"/>
  <c r="Y327" i="1"/>
  <c r="AC327" i="1"/>
  <c r="Y377" i="1"/>
  <c r="AC377" i="1"/>
  <c r="Y279" i="1"/>
  <c r="AC279" i="1"/>
  <c r="P460" i="1"/>
  <c r="AL131" i="1"/>
  <c r="AL119" i="1"/>
  <c r="Y360" i="1"/>
  <c r="AC360" i="1"/>
  <c r="Y82" i="1"/>
  <c r="AC82" i="1"/>
  <c r="AL195" i="1"/>
  <c r="AL77" i="1"/>
  <c r="Y212" i="1"/>
  <c r="AC212" i="1"/>
  <c r="Y472" i="1"/>
  <c r="AC472" i="1"/>
  <c r="AL206" i="1"/>
  <c r="AL66" i="1"/>
  <c r="AL239" i="1"/>
  <c r="AL410" i="1"/>
  <c r="AL273" i="1"/>
  <c r="Y355" i="1"/>
  <c r="AC355" i="1"/>
  <c r="AL398" i="1"/>
  <c r="AL71" i="1"/>
  <c r="Y150" i="1"/>
  <c r="AC150" i="1"/>
  <c r="AL297" i="1"/>
  <c r="AC352" i="1"/>
  <c r="Y352" i="1"/>
  <c r="Y418" i="1"/>
  <c r="AC418" i="1"/>
  <c r="AL59" i="1"/>
  <c r="AL254" i="1"/>
  <c r="AL288" i="1"/>
  <c r="Y435" i="1"/>
  <c r="AC435" i="1"/>
  <c r="AL151" i="1"/>
  <c r="AL178" i="1"/>
  <c r="Y257" i="1"/>
  <c r="AC257" i="1"/>
  <c r="Y45" i="1"/>
  <c r="AC45" i="1"/>
  <c r="Y81" i="1"/>
  <c r="AC81" i="1"/>
  <c r="AL138" i="1"/>
  <c r="Y242" i="1"/>
  <c r="AC242" i="1"/>
  <c r="AL340" i="1"/>
  <c r="Y365" i="1"/>
  <c r="AC365" i="1"/>
  <c r="AL24" i="1"/>
  <c r="Y22" i="1"/>
  <c r="AC22" i="1"/>
  <c r="P123" i="1"/>
  <c r="AL156" i="1"/>
  <c r="AL207" i="1"/>
  <c r="AL458" i="1"/>
  <c r="Y321" i="1"/>
  <c r="AC321" i="1"/>
  <c r="AC5" i="1"/>
  <c r="Y5" i="1"/>
  <c r="Y161" i="1"/>
  <c r="AC161" i="1"/>
  <c r="Y467" i="1"/>
  <c r="AC467" i="1"/>
  <c r="Y118" i="1"/>
  <c r="AC118" i="1"/>
  <c r="AL247" i="1"/>
  <c r="AL18" i="1"/>
  <c r="AL162" i="1"/>
  <c r="AC167" i="1"/>
  <c r="Y167" i="1"/>
  <c r="P388" i="1"/>
  <c r="AL199" i="1"/>
  <c r="P474" i="1"/>
  <c r="AL33" i="1"/>
  <c r="Y268" i="1"/>
  <c r="AC268" i="1"/>
  <c r="Y219" i="1"/>
  <c r="AC219" i="1"/>
  <c r="AC441" i="1"/>
  <c r="Y441" i="1"/>
  <c r="Y181" i="1"/>
  <c r="AC181" i="1"/>
  <c r="AL463" i="1"/>
  <c r="AL73" i="1"/>
  <c r="AL37" i="1"/>
  <c r="AL233" i="1"/>
  <c r="Y264" i="1"/>
  <c r="AC264" i="1"/>
  <c r="AL442" i="1"/>
  <c r="AL154" i="1"/>
  <c r="AC390" i="1"/>
  <c r="Y390" i="1"/>
  <c r="Y395" i="1"/>
  <c r="AC395" i="1"/>
  <c r="Y392" i="1"/>
  <c r="AC392" i="1"/>
  <c r="AL188" i="1"/>
  <c r="Y400" i="1"/>
  <c r="AC400" i="1"/>
  <c r="AL331" i="1"/>
  <c r="AL15" i="1"/>
  <c r="Y209" i="1"/>
  <c r="AC209" i="1"/>
  <c r="AL359" i="1"/>
  <c r="Y341" i="1"/>
  <c r="AC341" i="1"/>
  <c r="AL36" i="1"/>
  <c r="AL300" i="1"/>
  <c r="AL74" i="1"/>
  <c r="AL246" i="1"/>
  <c r="AL368" i="1"/>
  <c r="AC53" i="1"/>
  <c r="Y53" i="1"/>
  <c r="AL284" i="1"/>
  <c r="Y179" i="1"/>
  <c r="AC179" i="1"/>
  <c r="AL271" i="1"/>
  <c r="AC304" i="1"/>
  <c r="Y304" i="1"/>
  <c r="Y307" i="1"/>
  <c r="AC307" i="1"/>
  <c r="AL211" i="1"/>
  <c r="AL153" i="1"/>
  <c r="P342" i="1"/>
  <c r="Y473" i="1"/>
  <c r="AC473" i="1"/>
  <c r="AL459" i="1"/>
  <c r="Y443" i="1"/>
  <c r="AC443" i="1"/>
  <c r="Y163" i="1"/>
  <c r="AC163" i="1"/>
  <c r="AL127" i="1"/>
  <c r="P64" i="1"/>
  <c r="Y429" i="1"/>
  <c r="AC429" i="1"/>
  <c r="AL363" i="1"/>
  <c r="AL189" i="1"/>
  <c r="Y197" i="1"/>
  <c r="AC197" i="1"/>
  <c r="Y210" i="1"/>
  <c r="AC210" i="1"/>
  <c r="AL16" i="1"/>
  <c r="Y6" i="1"/>
  <c r="AC6" i="1"/>
  <c r="Y427" i="1"/>
  <c r="AC427" i="1"/>
  <c r="AL83" i="1"/>
  <c r="AL426" i="1"/>
  <c r="Y338" i="1"/>
  <c r="AC338" i="1"/>
  <c r="Y126" i="1"/>
  <c r="AC126" i="1"/>
  <c r="Y230" i="1"/>
  <c r="AC230" i="1"/>
  <c r="P147" i="1"/>
  <c r="AL425" i="1"/>
  <c r="Y413" i="1"/>
  <c r="AC413" i="1"/>
  <c r="AL457" i="1"/>
  <c r="AL332" i="1"/>
  <c r="AL104" i="1"/>
  <c r="Y396" i="1"/>
  <c r="AC396" i="1"/>
  <c r="Y99" i="1"/>
  <c r="AC99" i="1"/>
  <c r="Y30" i="1"/>
  <c r="AC30" i="1"/>
  <c r="AL226" i="1"/>
  <c r="AL54" i="1"/>
  <c r="P158" i="1"/>
  <c r="AL159" i="1"/>
  <c r="P196" i="1"/>
  <c r="AL200" i="1"/>
  <c r="Y43" i="1"/>
  <c r="AC43" i="1"/>
  <c r="Y322" i="1"/>
  <c r="AC322" i="1"/>
  <c r="Y347" i="1"/>
  <c r="AC347" i="1"/>
  <c r="AC470" i="1"/>
  <c r="Y470" i="1"/>
  <c r="AL424" i="1"/>
  <c r="P136" i="1"/>
  <c r="Y216" i="1"/>
  <c r="AC216" i="1"/>
  <c r="Y311" i="1"/>
  <c r="AC311" i="1"/>
  <c r="AL349" i="1"/>
  <c r="AL364" i="1"/>
  <c r="AL25" i="1"/>
  <c r="AC217" i="1"/>
  <c r="Y217" i="1"/>
  <c r="Y366" i="1"/>
  <c r="AC366" i="1"/>
  <c r="Y285" i="1"/>
  <c r="AC285" i="1"/>
  <c r="Y344" i="1"/>
  <c r="AC344" i="1"/>
  <c r="AL213" i="1"/>
  <c r="AL222" i="1"/>
  <c r="AL301" i="1"/>
  <c r="AL48" i="1"/>
  <c r="AL52" i="1"/>
  <c r="AL224" i="1"/>
  <c r="AL251" i="1"/>
  <c r="P312" i="1"/>
  <c r="AL456" i="1"/>
  <c r="AL39" i="1"/>
  <c r="Y214" i="1"/>
  <c r="AC214" i="1"/>
  <c r="AL121" i="1"/>
  <c r="Y249" i="1"/>
  <c r="AC249" i="1"/>
  <c r="Y35" i="1"/>
  <c r="AC35" i="1"/>
  <c r="AL112" i="1"/>
  <c r="Y374" i="1"/>
  <c r="AC374" i="1"/>
  <c r="AL289" i="1"/>
  <c r="AL423" i="1"/>
  <c r="Y362" i="1"/>
  <c r="AC362" i="1"/>
  <c r="Y373" i="1"/>
  <c r="AC373" i="1"/>
  <c r="Y469" i="1"/>
  <c r="AC469" i="1"/>
  <c r="AL428" i="1"/>
  <c r="AL370" i="1"/>
  <c r="Y70" i="1"/>
  <c r="AC70" i="1"/>
  <c r="AL187" i="1"/>
  <c r="Y107" i="1"/>
  <c r="AC107" i="1"/>
  <c r="AL253" i="1"/>
  <c r="AC234" i="1"/>
  <c r="Y234" i="1"/>
  <c r="AL171" i="1"/>
  <c r="AC437" i="1"/>
  <c r="Y437" i="1"/>
  <c r="AC132" i="1"/>
  <c r="Y132" i="1"/>
  <c r="AL78" i="1"/>
  <c r="AL122" i="1"/>
  <c r="AL60" i="1"/>
  <c r="AL143" i="1"/>
  <c r="AL103" i="1"/>
  <c r="AL142" i="1"/>
  <c r="Y270" i="1"/>
  <c r="AC270" i="1"/>
  <c r="Y296" i="1"/>
  <c r="AC296" i="1"/>
  <c r="AL255" i="1"/>
  <c r="Y176" i="1"/>
  <c r="AC176" i="1"/>
  <c r="AL111" i="1"/>
  <c r="AL353" i="1"/>
  <c r="Y280" i="1"/>
  <c r="AC280" i="1"/>
  <c r="AL50" i="1"/>
  <c r="AL403" i="1"/>
  <c r="Y260" i="1"/>
  <c r="AC260" i="1"/>
  <c r="AL262" i="1"/>
  <c r="AL471" i="1"/>
  <c r="Y194" i="1"/>
  <c r="AC194" i="1"/>
  <c r="AL117" i="1"/>
  <c r="Y72" i="1"/>
  <c r="AC72" i="1"/>
  <c r="AL84" i="1"/>
  <c r="AC336" i="1"/>
  <c r="Y336" i="1"/>
  <c r="AL450" i="1"/>
  <c r="AC343" i="1"/>
  <c r="Y343" i="1"/>
  <c r="AL218" i="1"/>
  <c r="Y183" i="1"/>
  <c r="AC183" i="1"/>
  <c r="Y434" i="1"/>
  <c r="AC434" i="1"/>
  <c r="Y286" i="1"/>
  <c r="AC286" i="1"/>
  <c r="AL106" i="1"/>
  <c r="AL20" i="1"/>
  <c r="Y139" i="1"/>
  <c r="AC139" i="1"/>
  <c r="Y152" i="1"/>
  <c r="AC152" i="1"/>
  <c r="AL221" i="1"/>
  <c r="Y172" i="1"/>
  <c r="AC172" i="1"/>
  <c r="P431" i="1"/>
  <c r="AL155" i="1"/>
  <c r="AL85" i="1"/>
  <c r="P67" i="1"/>
  <c r="Y291" i="1"/>
  <c r="AC291" i="1"/>
  <c r="Y420" i="1"/>
  <c r="AC420" i="1"/>
  <c r="AL80" i="1"/>
  <c r="AL23" i="1"/>
  <c r="AL237" i="1"/>
  <c r="AL204" i="1"/>
  <c r="Y339" i="1"/>
  <c r="AC339" i="1"/>
  <c r="Y62" i="1"/>
  <c r="AC62" i="1"/>
  <c r="AL32" i="1"/>
  <c r="AL26" i="1"/>
  <c r="AL42" i="1"/>
  <c r="Y38" i="1"/>
  <c r="AC38" i="1"/>
  <c r="Y180" i="1"/>
  <c r="AC180" i="1"/>
  <c r="AL169" i="1"/>
  <c r="AC380" i="1"/>
  <c r="Y380" i="1"/>
  <c r="AL263" i="1"/>
  <c r="AL309" i="1"/>
  <c r="Y411" i="1"/>
  <c r="AC411" i="1"/>
  <c r="AL17" i="1"/>
  <c r="Y128" i="1"/>
  <c r="AC128" i="1"/>
  <c r="Y75" i="1"/>
  <c r="AC75" i="1"/>
  <c r="Y229" i="1"/>
  <c r="AC229" i="1"/>
  <c r="Y191" i="1"/>
  <c r="AC191" i="1"/>
  <c r="Y389" i="1"/>
  <c r="AC389" i="1"/>
  <c r="AC317" i="1"/>
  <c r="Y317" i="1"/>
  <c r="Y439" i="1"/>
  <c r="AC439" i="1"/>
  <c r="AL149" i="1"/>
  <c r="Y91" i="1"/>
  <c r="AC91" i="1"/>
  <c r="Y220" i="1"/>
  <c r="AC220" i="1"/>
  <c r="AL406" i="1"/>
  <c r="Y306" i="1"/>
  <c r="AC306" i="1"/>
  <c r="AL401" i="1"/>
  <c r="Y11" i="1"/>
  <c r="AC11" i="1"/>
  <c r="AC146" i="1"/>
  <c r="Y146" i="1"/>
  <c r="AL208" i="1"/>
  <c r="AC215" i="1"/>
  <c r="Y215" i="1"/>
  <c r="AL348" i="1"/>
  <c r="AL438" i="1"/>
  <c r="AL4" i="1"/>
  <c r="AC231" i="1"/>
  <c r="Y231" i="1"/>
  <c r="AL324" i="1"/>
  <c r="Y419" i="1"/>
  <c r="AC419" i="1"/>
  <c r="AL28" i="1"/>
  <c r="Y27" i="1"/>
  <c r="AC27" i="1"/>
  <c r="AL34" i="1"/>
  <c r="AL170" i="1"/>
  <c r="Y325" i="1"/>
  <c r="AC325" i="1"/>
  <c r="AL87" i="1"/>
  <c r="AL175" i="1"/>
  <c r="Y276" i="1"/>
  <c r="AC276" i="1"/>
  <c r="Y448" i="1"/>
  <c r="AC448" i="1"/>
  <c r="Y182" i="1"/>
  <c r="AC182" i="1"/>
  <c r="AL105" i="1"/>
  <c r="AL407" i="1"/>
  <c r="Y241" i="1"/>
  <c r="AC241" i="1"/>
  <c r="AL305" i="1"/>
  <c r="AL308" i="1"/>
  <c r="Y310" i="1"/>
  <c r="AC310" i="1"/>
  <c r="N3" i="1"/>
  <c r="P3" i="1" s="1"/>
  <c r="AX3" i="1"/>
  <c r="AY3" i="1" s="1"/>
  <c r="AZ3" i="1" s="1"/>
  <c r="Y120" i="1" l="1"/>
  <c r="AC120" i="1"/>
  <c r="AL343" i="1"/>
  <c r="AL445" i="1"/>
  <c r="AL427" i="1"/>
  <c r="AL43" i="1"/>
  <c r="AL396" i="1"/>
  <c r="AL141" i="1"/>
  <c r="AL181" i="1"/>
  <c r="AL311" i="1"/>
  <c r="AL266" i="1"/>
  <c r="AL270" i="1"/>
  <c r="AL161" i="1"/>
  <c r="AL217" i="1"/>
  <c r="AL231" i="1"/>
  <c r="AL152" i="1"/>
  <c r="AL35" i="1"/>
  <c r="AL81" i="1"/>
  <c r="AL114" i="1"/>
  <c r="AL466" i="1"/>
  <c r="AL91" i="1"/>
  <c r="AL434" i="1"/>
  <c r="AL432" i="1"/>
  <c r="AL389" i="1"/>
  <c r="AL139" i="1"/>
  <c r="AL390" i="1"/>
  <c r="AL45" i="1"/>
  <c r="AL464" i="1"/>
  <c r="AL21" i="1"/>
  <c r="AL198" i="1"/>
  <c r="AL215" i="1"/>
  <c r="AL75" i="1"/>
  <c r="AL62" i="1"/>
  <c r="AL194" i="1"/>
  <c r="AL373" i="1"/>
  <c r="AL285" i="1"/>
  <c r="AL470" i="1"/>
  <c r="AL30" i="1"/>
  <c r="AL472" i="1"/>
  <c r="AL46" i="1"/>
  <c r="AL86" i="1"/>
  <c r="AL102" i="1"/>
  <c r="AL440" i="1"/>
  <c r="AL276" i="1"/>
  <c r="AL336" i="1"/>
  <c r="AL280" i="1"/>
  <c r="AL132" i="1"/>
  <c r="AL374" i="1"/>
  <c r="AL347" i="1"/>
  <c r="Y158" i="1"/>
  <c r="AC158" i="1"/>
  <c r="AL126" i="1"/>
  <c r="AL473" i="1"/>
  <c r="AL307" i="1"/>
  <c r="AL400" i="1"/>
  <c r="AL392" i="1"/>
  <c r="AL264" i="1"/>
  <c r="AL219" i="1"/>
  <c r="AL167" i="1"/>
  <c r="AL321" i="1"/>
  <c r="AL435" i="1"/>
  <c r="AL418" i="1"/>
  <c r="AC402" i="1"/>
  <c r="Y402" i="1"/>
  <c r="AL386" i="1"/>
  <c r="AL173" i="1"/>
  <c r="AL96" i="1"/>
  <c r="AL334" i="1"/>
  <c r="AL453" i="1"/>
  <c r="AL11" i="1"/>
  <c r="AL176" i="1"/>
  <c r="Y388" i="1"/>
  <c r="AC388" i="1"/>
  <c r="AL22" i="1"/>
  <c r="AL58" i="1"/>
  <c r="AL265" i="1"/>
  <c r="AL14" i="1"/>
  <c r="AL115" i="1"/>
  <c r="AL433" i="1"/>
  <c r="AL419" i="1"/>
  <c r="AL249" i="1"/>
  <c r="AL209" i="1"/>
  <c r="AL291" i="1"/>
  <c r="AL286" i="1"/>
  <c r="Y190" i="1"/>
  <c r="AC190" i="1"/>
  <c r="AL451" i="1"/>
  <c r="AL201" i="1"/>
  <c r="AL287" i="1"/>
  <c r="AL241" i="1"/>
  <c r="AL27" i="1"/>
  <c r="AL439" i="1"/>
  <c r="AL339" i="1"/>
  <c r="AL362" i="1"/>
  <c r="AC312" i="1"/>
  <c r="Y312" i="1"/>
  <c r="AL366" i="1"/>
  <c r="Y136" i="1"/>
  <c r="AC136" i="1"/>
  <c r="AL99" i="1"/>
  <c r="AL179" i="1"/>
  <c r="AL341" i="1"/>
  <c r="Y474" i="1"/>
  <c r="AC474" i="1"/>
  <c r="AL365" i="1"/>
  <c r="AL355" i="1"/>
  <c r="AL212" i="1"/>
  <c r="AL360" i="1"/>
  <c r="AL279" i="1"/>
  <c r="AL377" i="1"/>
  <c r="AL243" i="1"/>
  <c r="AL137" i="1"/>
  <c r="AL278" i="1"/>
  <c r="AL375" i="1"/>
  <c r="AL174" i="1"/>
  <c r="AL318" i="1"/>
  <c r="AL462" i="1"/>
  <c r="AL317" i="1"/>
  <c r="AL38" i="1"/>
  <c r="AL260" i="1"/>
  <c r="AL469" i="1"/>
  <c r="AL344" i="1"/>
  <c r="Y196" i="1"/>
  <c r="AC196" i="1"/>
  <c r="AL230" i="1"/>
  <c r="AL197" i="1"/>
  <c r="AL242" i="1"/>
  <c r="AL411" i="1"/>
  <c r="AL234" i="1"/>
  <c r="AL51" i="1"/>
  <c r="AL172" i="1"/>
  <c r="AL70" i="1"/>
  <c r="AL216" i="1"/>
  <c r="Y64" i="1"/>
  <c r="AC64" i="1"/>
  <c r="AL53" i="1"/>
  <c r="AL441" i="1"/>
  <c r="AL82" i="1"/>
  <c r="Y460" i="1"/>
  <c r="AC460" i="1"/>
  <c r="AL397" i="1"/>
  <c r="AL345" i="1"/>
  <c r="AL325" i="1"/>
  <c r="AL128" i="1"/>
  <c r="AL380" i="1"/>
  <c r="Y67" i="1"/>
  <c r="AC67" i="1"/>
  <c r="Y431" i="1"/>
  <c r="AC431" i="1"/>
  <c r="AL296" i="1"/>
  <c r="AL437" i="1"/>
  <c r="AL107" i="1"/>
  <c r="AL322" i="1"/>
  <c r="AC147" i="1"/>
  <c r="Y147" i="1"/>
  <c r="AL210" i="1"/>
  <c r="Y342" i="1"/>
  <c r="AC342" i="1"/>
  <c r="AL395" i="1"/>
  <c r="AL268" i="1"/>
  <c r="AL467" i="1"/>
  <c r="AL150" i="1"/>
  <c r="AL405" i="1"/>
  <c r="AL330" i="1"/>
  <c r="AL65" i="1"/>
  <c r="AL13" i="1"/>
  <c r="Y177" i="1"/>
  <c r="AC177" i="1"/>
  <c r="AL350" i="1"/>
  <c r="AL328" i="1"/>
  <c r="AL113" i="1"/>
  <c r="AL306" i="1"/>
  <c r="AL229" i="1"/>
  <c r="AL118" i="1"/>
  <c r="AL160" i="1"/>
  <c r="AL394" i="1"/>
  <c r="AL448" i="1"/>
  <c r="AL413" i="1"/>
  <c r="AL6" i="1"/>
  <c r="Y269" i="1"/>
  <c r="AC269" i="1"/>
  <c r="AL185" i="1"/>
  <c r="AL248" i="1"/>
  <c r="AL182" i="1"/>
  <c r="AL183" i="1"/>
  <c r="AL443" i="1"/>
  <c r="AL5" i="1"/>
  <c r="AL135" i="1"/>
  <c r="AL446" i="1"/>
  <c r="AL310" i="1"/>
  <c r="AL220" i="1"/>
  <c r="AL146" i="1"/>
  <c r="AL191" i="1"/>
  <c r="AL180" i="1"/>
  <c r="AL420" i="1"/>
  <c r="AL72" i="1"/>
  <c r="AL214" i="1"/>
  <c r="AL338" i="1"/>
  <c r="AL429" i="1"/>
  <c r="AL163" i="1"/>
  <c r="AL304" i="1"/>
  <c r="Y123" i="1"/>
  <c r="AC123" i="1"/>
  <c r="AL257" i="1"/>
  <c r="AL352" i="1"/>
  <c r="AL327" i="1"/>
  <c r="AL186" i="1"/>
  <c r="AL444" i="1"/>
  <c r="AL367" i="1"/>
  <c r="AL19" i="1"/>
  <c r="AL383" i="1"/>
  <c r="AL430" i="1"/>
  <c r="AL369" i="1"/>
  <c r="AL235" i="1"/>
  <c r="AL227" i="1"/>
  <c r="AC3" i="1"/>
  <c r="Y3" i="1"/>
  <c r="AL431" i="1" l="1"/>
  <c r="AL177" i="1"/>
  <c r="AL460" i="1"/>
  <c r="AL64" i="1"/>
  <c r="AL120" i="1"/>
  <c r="AL67" i="1"/>
  <c r="AL342" i="1"/>
  <c r="AL158" i="1"/>
  <c r="AL196" i="1"/>
  <c r="AL474" i="1"/>
  <c r="AL136" i="1"/>
  <c r="AL312" i="1"/>
  <c r="AL388" i="1"/>
  <c r="AL147" i="1"/>
  <c r="AL123" i="1"/>
  <c r="AL269" i="1"/>
  <c r="AL190" i="1"/>
  <c r="AL402" i="1"/>
  <c r="AL3" i="1"/>
  <c r="AH3" i="1" l="1"/>
  <c r="AM3" i="1"/>
  <c r="AN3" i="1" s="1"/>
  <c r="AH4" i="1"/>
  <c r="AQ3" i="1" l="1"/>
  <c r="AM5" i="1"/>
  <c r="AO5" i="1" s="1"/>
  <c r="AO3" i="1"/>
  <c r="AP3" i="1" s="1"/>
  <c r="AE3" i="1" s="1"/>
  <c r="AM4" i="1"/>
  <c r="AH5" i="1"/>
  <c r="AN5" i="1" l="1"/>
  <c r="AP5" i="1" s="1"/>
  <c r="AE5" i="1" s="1"/>
  <c r="Z5" i="1" s="1"/>
  <c r="AA5" i="1" s="1"/>
  <c r="Z3" i="1"/>
  <c r="AA3" i="1" s="1"/>
  <c r="AF3" i="1"/>
  <c r="AG3" i="1"/>
  <c r="AJ3" i="1"/>
  <c r="AK3" i="1" s="1"/>
  <c r="AO4" i="1"/>
  <c r="AN4" i="1"/>
  <c r="AQ4" i="1"/>
  <c r="AQ5" i="1"/>
  <c r="AH6" i="1"/>
  <c r="AM6" i="1"/>
  <c r="AP4" i="1" l="1"/>
  <c r="AE4" i="1" s="1"/>
  <c r="AF4" i="1" s="1"/>
  <c r="AI3" i="1"/>
  <c r="AJ5" i="1"/>
  <c r="AK5" i="1" s="1"/>
  <c r="AG5" i="1"/>
  <c r="AF5" i="1"/>
  <c r="AO6" i="1"/>
  <c r="AQ6" i="1"/>
  <c r="AN6" i="1"/>
  <c r="AH7" i="1"/>
  <c r="AM7" i="1"/>
  <c r="AG4" i="1" l="1"/>
  <c r="AI4" i="1" s="1"/>
  <c r="AJ4" i="1"/>
  <c r="AK4" i="1" s="1"/>
  <c r="Z4" i="1"/>
  <c r="AA4" i="1" s="1"/>
  <c r="AI5" i="1"/>
  <c r="AP6" i="1"/>
  <c r="AE6" i="1" s="1"/>
  <c r="AF6" i="1" s="1"/>
  <c r="AH8" i="1"/>
  <c r="AM8" i="1"/>
  <c r="AQ7" i="1"/>
  <c r="AO7" i="1"/>
  <c r="AN7" i="1"/>
  <c r="AP7" i="1" l="1"/>
  <c r="AE7" i="1" s="1"/>
  <c r="AJ7" i="1" s="1"/>
  <c r="AK7" i="1" s="1"/>
  <c r="AJ6" i="1"/>
  <c r="AK6" i="1" s="1"/>
  <c r="AG6" i="1"/>
  <c r="AI6" i="1" s="1"/>
  <c r="Z6" i="1"/>
  <c r="AA6" i="1" s="1"/>
  <c r="AM9" i="1"/>
  <c r="AH9" i="1"/>
  <c r="AQ8" i="1"/>
  <c r="AN8" i="1"/>
  <c r="AO8" i="1"/>
  <c r="Z7" i="1" l="1"/>
  <c r="AA7" i="1" s="1"/>
  <c r="AG7" i="1"/>
  <c r="AF7" i="1"/>
  <c r="AN9" i="1"/>
  <c r="AQ9" i="1"/>
  <c r="AO9" i="1"/>
  <c r="AP8" i="1"/>
  <c r="AE8" i="1" s="1"/>
  <c r="AM10" i="1"/>
  <c r="AH10" i="1"/>
  <c r="AI7" i="1" l="1"/>
  <c r="AO10" i="1"/>
  <c r="AN10" i="1"/>
  <c r="AQ10" i="1"/>
  <c r="AM11" i="1"/>
  <c r="AH11" i="1"/>
  <c r="Z8" i="1"/>
  <c r="AA8" i="1" s="1"/>
  <c r="AJ8" i="1"/>
  <c r="AK8" i="1" s="1"/>
  <c r="AF8" i="1"/>
  <c r="AG8" i="1"/>
  <c r="AP9" i="1"/>
  <c r="AE9" i="1" s="1"/>
  <c r="AP10" i="1" l="1"/>
  <c r="AE10" i="1" s="1"/>
  <c r="AF10" i="1" s="1"/>
  <c r="AM12" i="1"/>
  <c r="AH12" i="1"/>
  <c r="Z9" i="1"/>
  <c r="AA9" i="1" s="1"/>
  <c r="AJ9" i="1"/>
  <c r="AK9" i="1" s="1"/>
  <c r="AF9" i="1"/>
  <c r="AG9" i="1"/>
  <c r="AN11" i="1"/>
  <c r="AQ11" i="1"/>
  <c r="AO11" i="1"/>
  <c r="AI8" i="1"/>
  <c r="Z10" i="1" l="1"/>
  <c r="AA10" i="1" s="1"/>
  <c r="AJ10" i="1"/>
  <c r="AK10" i="1" s="1"/>
  <c r="AG10" i="1"/>
  <c r="AI10" i="1" s="1"/>
  <c r="AI9" i="1"/>
  <c r="AP11" i="1"/>
  <c r="AE11" i="1" s="1"/>
  <c r="AH13" i="1"/>
  <c r="AM13" i="1"/>
  <c r="AN12" i="1"/>
  <c r="AO12" i="1"/>
  <c r="AQ12" i="1"/>
  <c r="AP12" i="1" l="1"/>
  <c r="AE12" i="1" s="1"/>
  <c r="AF12" i="1" s="1"/>
  <c r="AG11" i="1"/>
  <c r="AJ11" i="1"/>
  <c r="AK11" i="1" s="1"/>
  <c r="Z11" i="1"/>
  <c r="AA11" i="1" s="1"/>
  <c r="AF11" i="1"/>
  <c r="AN13" i="1"/>
  <c r="AO13" i="1"/>
  <c r="AQ13" i="1"/>
  <c r="AH14" i="1"/>
  <c r="AM14" i="1"/>
  <c r="AI11" i="1" l="1"/>
  <c r="AP13" i="1"/>
  <c r="AE13" i="1" s="1"/>
  <c r="AF13" i="1" s="1"/>
  <c r="AJ12" i="1"/>
  <c r="AK12" i="1" s="1"/>
  <c r="Z12" i="1"/>
  <c r="AA12" i="1" s="1"/>
  <c r="AG12" i="1"/>
  <c r="AI12" i="1" s="1"/>
  <c r="AH15" i="1"/>
  <c r="AM15" i="1"/>
  <c r="AO14" i="1"/>
  <c r="AQ14" i="1"/>
  <c r="AN14" i="1"/>
  <c r="AJ13" i="1" l="1"/>
  <c r="AK13" i="1" s="1"/>
  <c r="Z13" i="1"/>
  <c r="AA13" i="1" s="1"/>
  <c r="AG13" i="1"/>
  <c r="AI13" i="1" s="1"/>
  <c r="AP14" i="1"/>
  <c r="AE14" i="1" s="1"/>
  <c r="AF14" i="1" s="1"/>
  <c r="AQ15" i="1"/>
  <c r="AO15" i="1"/>
  <c r="AN15" i="1"/>
  <c r="AH16" i="1"/>
  <c r="AM16" i="1"/>
  <c r="Z14" i="1" l="1"/>
  <c r="AA14" i="1" s="1"/>
  <c r="AG14" i="1"/>
  <c r="AI14" i="1" s="1"/>
  <c r="AJ14" i="1"/>
  <c r="AK14" i="1" s="1"/>
  <c r="AP15" i="1"/>
  <c r="AE15" i="1" s="1"/>
  <c r="Z15" i="1" s="1"/>
  <c r="AA15" i="1" s="1"/>
  <c r="AQ16" i="1"/>
  <c r="AN16" i="1"/>
  <c r="AO16" i="1"/>
  <c r="AM17" i="1"/>
  <c r="AH17" i="1"/>
  <c r="AJ15" i="1" l="1"/>
  <c r="AK15" i="1" s="1"/>
  <c r="AF15" i="1"/>
  <c r="AG15" i="1"/>
  <c r="AP16" i="1"/>
  <c r="AE16" i="1" s="1"/>
  <c r="Z16" i="1" s="1"/>
  <c r="AA16" i="1" s="1"/>
  <c r="AN17" i="1"/>
  <c r="AO17" i="1"/>
  <c r="AQ17" i="1"/>
  <c r="AM18" i="1"/>
  <c r="AH18" i="1"/>
  <c r="AI15" i="1" l="1"/>
  <c r="AF16" i="1"/>
  <c r="AG16" i="1"/>
  <c r="AJ16" i="1"/>
  <c r="AK16" i="1" s="1"/>
  <c r="AM19" i="1"/>
  <c r="AH19" i="1"/>
  <c r="AP17" i="1"/>
  <c r="AE17" i="1" s="1"/>
  <c r="AQ18" i="1"/>
  <c r="AO18" i="1"/>
  <c r="AN18" i="1"/>
  <c r="AP18" i="1" l="1"/>
  <c r="AE18" i="1" s="1"/>
  <c r="Z18" i="1" s="1"/>
  <c r="AA18" i="1" s="1"/>
  <c r="AI16" i="1"/>
  <c r="AN19" i="1"/>
  <c r="AQ19" i="1"/>
  <c r="AO19" i="1"/>
  <c r="Z17" i="1"/>
  <c r="AA17" i="1" s="1"/>
  <c r="AJ17" i="1"/>
  <c r="AK17" i="1" s="1"/>
  <c r="AF17" i="1"/>
  <c r="AG17" i="1"/>
  <c r="AM20" i="1"/>
  <c r="AH20" i="1"/>
  <c r="AG18" i="1" l="1"/>
  <c r="AF18" i="1"/>
  <c r="AJ18" i="1"/>
  <c r="AK18" i="1" s="1"/>
  <c r="AN20" i="1"/>
  <c r="AO20" i="1"/>
  <c r="AQ20" i="1"/>
  <c r="AM21" i="1"/>
  <c r="AH21" i="1"/>
  <c r="AI17" i="1"/>
  <c r="AP19" i="1"/>
  <c r="AE19" i="1" s="1"/>
  <c r="AI18" i="1" l="1"/>
  <c r="AN21" i="1"/>
  <c r="AO21" i="1"/>
  <c r="AQ21" i="1"/>
  <c r="Z19" i="1"/>
  <c r="AA19" i="1" s="1"/>
  <c r="AG19" i="1"/>
  <c r="AF19" i="1"/>
  <c r="AJ19" i="1"/>
  <c r="AK19" i="1" s="1"/>
  <c r="AH22" i="1"/>
  <c r="AM22" i="1"/>
  <c r="AP20" i="1"/>
  <c r="AE20" i="1" s="1"/>
  <c r="AI19" i="1" l="1"/>
  <c r="AF20" i="1"/>
  <c r="AG20" i="1"/>
  <c r="AJ20" i="1"/>
  <c r="AK20" i="1" s="1"/>
  <c r="Z20" i="1"/>
  <c r="AA20" i="1" s="1"/>
  <c r="AH23" i="1"/>
  <c r="AM23" i="1"/>
  <c r="AO22" i="1"/>
  <c r="AQ22" i="1"/>
  <c r="AN22" i="1"/>
  <c r="AP21" i="1"/>
  <c r="AE21" i="1" s="1"/>
  <c r="AQ23" i="1" l="1"/>
  <c r="AO23" i="1"/>
  <c r="AN23" i="1"/>
  <c r="AH24" i="1"/>
  <c r="AM24" i="1"/>
  <c r="AP22" i="1"/>
  <c r="AE22" i="1" s="1"/>
  <c r="AF21" i="1"/>
  <c r="AG21" i="1"/>
  <c r="AJ21" i="1"/>
  <c r="AK21" i="1" s="1"/>
  <c r="Z21" i="1"/>
  <c r="AA21" i="1" s="1"/>
  <c r="AI20" i="1"/>
  <c r="AP23" i="1" l="1"/>
  <c r="AE23" i="1" s="1"/>
  <c r="AG23" i="1" s="1"/>
  <c r="AI21" i="1"/>
  <c r="AF22" i="1"/>
  <c r="AG22" i="1"/>
  <c r="AJ22" i="1"/>
  <c r="AK22" i="1" s="1"/>
  <c r="Z22" i="1"/>
  <c r="AA22" i="1" s="1"/>
  <c r="AQ24" i="1"/>
  <c r="AN24" i="1"/>
  <c r="AO24" i="1"/>
  <c r="AM25" i="1"/>
  <c r="AH25" i="1"/>
  <c r="AJ23" i="1" l="1"/>
  <c r="AK23" i="1" s="1"/>
  <c r="Z23" i="1"/>
  <c r="AA23" i="1" s="1"/>
  <c r="AF23" i="1"/>
  <c r="AI23" i="1" s="1"/>
  <c r="AM26" i="1"/>
  <c r="AH26" i="1"/>
  <c r="AP24" i="1"/>
  <c r="AE24" i="1" s="1"/>
  <c r="AO25" i="1"/>
  <c r="AN25" i="1"/>
  <c r="AQ25" i="1"/>
  <c r="AI22" i="1"/>
  <c r="AP25" i="1" l="1"/>
  <c r="AE25" i="1" s="1"/>
  <c r="AJ25" i="1" s="1"/>
  <c r="AK25" i="1" s="1"/>
  <c r="AN26" i="1"/>
  <c r="AO26" i="1"/>
  <c r="AQ26" i="1"/>
  <c r="Z24" i="1"/>
  <c r="AA24" i="1" s="1"/>
  <c r="AJ24" i="1"/>
  <c r="AK24" i="1" s="1"/>
  <c r="AG24" i="1"/>
  <c r="AF24" i="1"/>
  <c r="AM27" i="1"/>
  <c r="AH27" i="1"/>
  <c r="AI24" i="1" l="1"/>
  <c r="AG25" i="1"/>
  <c r="Z25" i="1"/>
  <c r="AA25" i="1" s="1"/>
  <c r="AF25" i="1"/>
  <c r="AP26" i="1"/>
  <c r="AE26" i="1" s="1"/>
  <c r="Z26" i="1" s="1"/>
  <c r="AA26" i="1" s="1"/>
  <c r="AM28" i="1"/>
  <c r="AH28" i="1"/>
  <c r="AN27" i="1"/>
  <c r="AO27" i="1"/>
  <c r="AQ27" i="1"/>
  <c r="AF26" i="1" l="1"/>
  <c r="AG26" i="1"/>
  <c r="AI25" i="1"/>
  <c r="AJ26" i="1"/>
  <c r="AK26" i="1" s="1"/>
  <c r="AP27" i="1"/>
  <c r="AE27" i="1" s="1"/>
  <c r="AH29" i="1"/>
  <c r="AM29" i="1"/>
  <c r="AN28" i="1"/>
  <c r="AO28" i="1"/>
  <c r="AQ28" i="1"/>
  <c r="AI26" i="1" l="1"/>
  <c r="AP28" i="1"/>
  <c r="AE28" i="1" s="1"/>
  <c r="AF28" i="1" s="1"/>
  <c r="AN29" i="1"/>
  <c r="AO29" i="1"/>
  <c r="AQ29" i="1"/>
  <c r="AH30" i="1"/>
  <c r="AM30" i="1"/>
  <c r="AJ27" i="1"/>
  <c r="AK27" i="1" s="1"/>
  <c r="Z27" i="1"/>
  <c r="AA27" i="1" s="1"/>
  <c r="AF27" i="1"/>
  <c r="AG27" i="1"/>
  <c r="Z28" i="1" l="1"/>
  <c r="AA28" i="1" s="1"/>
  <c r="AJ28" i="1"/>
  <c r="AK28" i="1" s="1"/>
  <c r="AG28" i="1"/>
  <c r="AI28" i="1" s="1"/>
  <c r="AP29" i="1"/>
  <c r="AE29" i="1" s="1"/>
  <c r="AO30" i="1"/>
  <c r="AQ30" i="1"/>
  <c r="AN30" i="1"/>
  <c r="AI27" i="1"/>
  <c r="AH31" i="1"/>
  <c r="AM31" i="1"/>
  <c r="AP30" i="1" l="1"/>
  <c r="AE30" i="1" s="1"/>
  <c r="AF30" i="1" s="1"/>
  <c r="AQ31" i="1"/>
  <c r="AN31" i="1"/>
  <c r="AO31" i="1"/>
  <c r="AH32" i="1"/>
  <c r="AM32" i="1"/>
  <c r="AF29" i="1"/>
  <c r="AG29" i="1"/>
  <c r="AJ29" i="1"/>
  <c r="AK29" i="1" s="1"/>
  <c r="Z29" i="1"/>
  <c r="AA29" i="1" s="1"/>
  <c r="AJ30" i="1" l="1"/>
  <c r="AK30" i="1" s="1"/>
  <c r="Z30" i="1"/>
  <c r="AA30" i="1" s="1"/>
  <c r="AG30" i="1"/>
  <c r="AI30" i="1" s="1"/>
  <c r="AQ32" i="1"/>
  <c r="AN32" i="1"/>
  <c r="AO32" i="1"/>
  <c r="AI29" i="1"/>
  <c r="AP31" i="1"/>
  <c r="AE31" i="1" s="1"/>
  <c r="AH33" i="1"/>
  <c r="AM33" i="1"/>
  <c r="AO33" i="1" l="1"/>
  <c r="AQ33" i="1"/>
  <c r="AN33" i="1"/>
  <c r="AM34" i="1"/>
  <c r="AH34" i="1"/>
  <c r="AP32" i="1"/>
  <c r="AE32" i="1" s="1"/>
  <c r="AG31" i="1"/>
  <c r="Z31" i="1"/>
  <c r="AA31" i="1" s="1"/>
  <c r="AF31" i="1"/>
  <c r="AJ31" i="1"/>
  <c r="AK31" i="1" s="1"/>
  <c r="AP33" i="1" l="1"/>
  <c r="AE33" i="1" s="1"/>
  <c r="AJ33" i="1" s="1"/>
  <c r="AK33" i="1" s="1"/>
  <c r="AN34" i="1"/>
  <c r="AO34" i="1"/>
  <c r="AQ34" i="1"/>
  <c r="Z32" i="1"/>
  <c r="AA32" i="1" s="1"/>
  <c r="AJ32" i="1"/>
  <c r="AK32" i="1" s="1"/>
  <c r="AG32" i="1"/>
  <c r="AF32" i="1"/>
  <c r="AM35" i="1"/>
  <c r="AH35" i="1"/>
  <c r="AI31" i="1"/>
  <c r="AI32" i="1" l="1"/>
  <c r="Z33" i="1"/>
  <c r="AA33" i="1" s="1"/>
  <c r="AF33" i="1"/>
  <c r="AG33" i="1"/>
  <c r="AM36" i="1"/>
  <c r="AH36" i="1"/>
  <c r="AN35" i="1"/>
  <c r="AO35" i="1"/>
  <c r="AQ35" i="1"/>
  <c r="AP34" i="1"/>
  <c r="AE34" i="1" s="1"/>
  <c r="AI33" i="1" l="1"/>
  <c r="Z34" i="1"/>
  <c r="AA34" i="1" s="1"/>
  <c r="AJ34" i="1"/>
  <c r="AK34" i="1" s="1"/>
  <c r="AG34" i="1"/>
  <c r="AF34" i="1"/>
  <c r="AP35" i="1"/>
  <c r="AE35" i="1" s="1"/>
  <c r="AM37" i="1"/>
  <c r="AH37" i="1"/>
  <c r="AN36" i="1"/>
  <c r="AO36" i="1"/>
  <c r="AQ36" i="1"/>
  <c r="AI34" i="1" l="1"/>
  <c r="AN37" i="1"/>
  <c r="AO37" i="1"/>
  <c r="AQ37" i="1"/>
  <c r="AH38" i="1"/>
  <c r="AM38" i="1"/>
  <c r="AF35" i="1"/>
  <c r="AG35" i="1"/>
  <c r="Z35" i="1"/>
  <c r="AA35" i="1" s="1"/>
  <c r="AJ35" i="1"/>
  <c r="AK35" i="1" s="1"/>
  <c r="AP36" i="1"/>
  <c r="AE36" i="1" s="1"/>
  <c r="AI35" i="1" l="1"/>
  <c r="AF36" i="1"/>
  <c r="Z36" i="1"/>
  <c r="AA36" i="1" s="1"/>
  <c r="AJ36" i="1"/>
  <c r="AK36" i="1" s="1"/>
  <c r="AG36" i="1"/>
  <c r="AH39" i="1"/>
  <c r="AM39" i="1"/>
  <c r="AO38" i="1"/>
  <c r="AQ38" i="1"/>
  <c r="AN38" i="1"/>
  <c r="AP37" i="1"/>
  <c r="AE37" i="1" s="1"/>
  <c r="AH40" i="1" l="1"/>
  <c r="AM40" i="1"/>
  <c r="AP38" i="1"/>
  <c r="AE38" i="1" s="1"/>
  <c r="AQ39" i="1"/>
  <c r="AN39" i="1"/>
  <c r="AO39" i="1"/>
  <c r="AF37" i="1"/>
  <c r="AG37" i="1"/>
  <c r="Z37" i="1"/>
  <c r="AA37" i="1" s="1"/>
  <c r="AJ37" i="1"/>
  <c r="AK37" i="1" s="1"/>
  <c r="AI36" i="1"/>
  <c r="AI37" i="1" l="1"/>
  <c r="AP39" i="1"/>
  <c r="AE39" i="1" s="1"/>
  <c r="AF38" i="1"/>
  <c r="AG38" i="1"/>
  <c r="Z38" i="1"/>
  <c r="AA38" i="1" s="1"/>
  <c r="AJ38" i="1"/>
  <c r="AK38" i="1" s="1"/>
  <c r="AH41" i="1"/>
  <c r="AM41" i="1"/>
  <c r="AQ40" i="1"/>
  <c r="AN40" i="1"/>
  <c r="AO40" i="1"/>
  <c r="AP40" i="1" l="1"/>
  <c r="AE40" i="1" s="1"/>
  <c r="AI38" i="1"/>
  <c r="AQ41" i="1"/>
  <c r="AN41" i="1"/>
  <c r="AO41" i="1"/>
  <c r="AM42" i="1"/>
  <c r="AH42" i="1"/>
  <c r="AG39" i="1"/>
  <c r="AJ39" i="1"/>
  <c r="AK39" i="1" s="1"/>
  <c r="Z39" i="1"/>
  <c r="AA39" i="1" s="1"/>
  <c r="AF39" i="1"/>
  <c r="AI39" i="1" l="1"/>
  <c r="AM43" i="1"/>
  <c r="AH43" i="1"/>
  <c r="AQ42" i="1"/>
  <c r="AO42" i="1"/>
  <c r="AN42" i="1"/>
  <c r="AP41" i="1"/>
  <c r="AE41" i="1" s="1"/>
  <c r="Z40" i="1"/>
  <c r="AA40" i="1" s="1"/>
  <c r="AJ40" i="1"/>
  <c r="AK40" i="1" s="1"/>
  <c r="AF40" i="1"/>
  <c r="AG40" i="1"/>
  <c r="AI40" i="1" l="1"/>
  <c r="AP42" i="1"/>
  <c r="AE42" i="1" s="1"/>
  <c r="AJ42" i="1" s="1"/>
  <c r="AK42" i="1" s="1"/>
  <c r="Z41" i="1"/>
  <c r="AA41" i="1" s="1"/>
  <c r="AJ41" i="1"/>
  <c r="AK41" i="1" s="1"/>
  <c r="AF41" i="1"/>
  <c r="AG41" i="1"/>
  <c r="AN43" i="1"/>
  <c r="AO43" i="1"/>
  <c r="AQ43" i="1"/>
  <c r="AM44" i="1"/>
  <c r="AH44" i="1"/>
  <c r="Z42" i="1" l="1"/>
  <c r="AA42" i="1" s="1"/>
  <c r="AF42" i="1"/>
  <c r="AG42" i="1"/>
  <c r="AH45" i="1"/>
  <c r="AM45" i="1"/>
  <c r="AN44" i="1"/>
  <c r="AO44" i="1"/>
  <c r="AQ44" i="1"/>
  <c r="AP43" i="1"/>
  <c r="AE43" i="1" s="1"/>
  <c r="AI41" i="1"/>
  <c r="AI42" i="1" l="1"/>
  <c r="AH46" i="1"/>
  <c r="AM46" i="1"/>
  <c r="AF43" i="1"/>
  <c r="AJ43" i="1"/>
  <c r="AK43" i="1" s="1"/>
  <c r="Z43" i="1"/>
  <c r="AA43" i="1" s="1"/>
  <c r="AG43" i="1"/>
  <c r="AP44" i="1"/>
  <c r="AE44" i="1" s="1"/>
  <c r="AN45" i="1"/>
  <c r="AQ45" i="1"/>
  <c r="AO45" i="1"/>
  <c r="AF44" i="1" l="1"/>
  <c r="AJ44" i="1"/>
  <c r="AK44" i="1" s="1"/>
  <c r="Z44" i="1"/>
  <c r="AA44" i="1" s="1"/>
  <c r="AG44" i="1"/>
  <c r="AI43" i="1"/>
  <c r="AO46" i="1"/>
  <c r="AQ46" i="1"/>
  <c r="AN46" i="1"/>
  <c r="AM47" i="1"/>
  <c r="AH47" i="1"/>
  <c r="AP45" i="1"/>
  <c r="AE45" i="1" s="1"/>
  <c r="AP46" i="1" l="1"/>
  <c r="AE46" i="1" s="1"/>
  <c r="AF46" i="1" s="1"/>
  <c r="AN47" i="1"/>
  <c r="AQ47" i="1"/>
  <c r="AO47" i="1"/>
  <c r="AG45" i="1"/>
  <c r="Z45" i="1"/>
  <c r="AA45" i="1" s="1"/>
  <c r="AF45" i="1"/>
  <c r="AJ45" i="1"/>
  <c r="AK45" i="1" s="1"/>
  <c r="AH48" i="1"/>
  <c r="AM48" i="1"/>
  <c r="AI44" i="1"/>
  <c r="AG46" i="1" l="1"/>
  <c r="AI46" i="1" s="1"/>
  <c r="AJ46" i="1"/>
  <c r="AK46" i="1" s="1"/>
  <c r="Z46" i="1"/>
  <c r="AA46" i="1" s="1"/>
  <c r="AH49" i="1"/>
  <c r="AM49" i="1"/>
  <c r="AQ48" i="1"/>
  <c r="AO48" i="1"/>
  <c r="AN48" i="1"/>
  <c r="AI45" i="1"/>
  <c r="AP47" i="1"/>
  <c r="AE47" i="1" s="1"/>
  <c r="AP48" i="1" l="1"/>
  <c r="AE48" i="1" s="1"/>
  <c r="AF48" i="1" s="1"/>
  <c r="AG47" i="1"/>
  <c r="AJ47" i="1"/>
  <c r="AK47" i="1" s="1"/>
  <c r="AF47" i="1"/>
  <c r="Z47" i="1"/>
  <c r="AA47" i="1" s="1"/>
  <c r="AQ49" i="1"/>
  <c r="AN49" i="1"/>
  <c r="AO49" i="1"/>
  <c r="AM50" i="1"/>
  <c r="AH50" i="1"/>
  <c r="Z48" i="1" l="1"/>
  <c r="AA48" i="1" s="1"/>
  <c r="AJ48" i="1"/>
  <c r="AK48" i="1" s="1"/>
  <c r="AG48" i="1"/>
  <c r="AI48" i="1" s="1"/>
  <c r="AI47" i="1"/>
  <c r="AQ50" i="1"/>
  <c r="AN50" i="1"/>
  <c r="AO50" i="1"/>
  <c r="AP49" i="1"/>
  <c r="AE49" i="1" s="1"/>
  <c r="AH51" i="1"/>
  <c r="AM51" i="1"/>
  <c r="AN51" i="1" l="1"/>
  <c r="AO51" i="1"/>
  <c r="AQ51" i="1"/>
  <c r="AM52" i="1"/>
  <c r="AH52" i="1"/>
  <c r="AP50" i="1"/>
  <c r="AE50" i="1" s="1"/>
  <c r="AF49" i="1"/>
  <c r="AG49" i="1"/>
  <c r="Z49" i="1"/>
  <c r="AA49" i="1" s="1"/>
  <c r="AJ49" i="1"/>
  <c r="AK49" i="1" s="1"/>
  <c r="AI49" i="1" l="1"/>
  <c r="Z50" i="1"/>
  <c r="AA50" i="1" s="1"/>
  <c r="AJ50" i="1"/>
  <c r="AK50" i="1" s="1"/>
  <c r="AF50" i="1"/>
  <c r="AG50" i="1"/>
  <c r="AO52" i="1"/>
  <c r="AN52" i="1"/>
  <c r="AQ52" i="1"/>
  <c r="AM53" i="1"/>
  <c r="AH53" i="1"/>
  <c r="AP51" i="1"/>
  <c r="AE51" i="1" s="1"/>
  <c r="AP52" i="1" l="1"/>
  <c r="AE52" i="1" s="1"/>
  <c r="AG52" i="1" s="1"/>
  <c r="AN53" i="1"/>
  <c r="AO53" i="1"/>
  <c r="AQ53" i="1"/>
  <c r="Z51" i="1"/>
  <c r="AA51" i="1" s="1"/>
  <c r="AJ51" i="1"/>
  <c r="AK51" i="1" s="1"/>
  <c r="AF51" i="1"/>
  <c r="AG51" i="1"/>
  <c r="AI50" i="1"/>
  <c r="AH54" i="1"/>
  <c r="AM54" i="1"/>
  <c r="Z52" i="1" l="1"/>
  <c r="AA52" i="1" s="1"/>
  <c r="AJ52" i="1"/>
  <c r="AK52" i="1" s="1"/>
  <c r="AF52" i="1"/>
  <c r="AI52" i="1" s="1"/>
  <c r="AP53" i="1"/>
  <c r="AE53" i="1" s="1"/>
  <c r="AJ53" i="1" s="1"/>
  <c r="AK53" i="1" s="1"/>
  <c r="AN54" i="1"/>
  <c r="AO54" i="1"/>
  <c r="AQ54" i="1"/>
  <c r="AI51" i="1"/>
  <c r="AH55" i="1"/>
  <c r="AM55" i="1"/>
  <c r="AG53" i="1" l="1"/>
  <c r="AF53" i="1"/>
  <c r="Z53" i="1"/>
  <c r="AA53" i="1" s="1"/>
  <c r="AO55" i="1"/>
  <c r="AQ55" i="1"/>
  <c r="AN55" i="1"/>
  <c r="AH56" i="1"/>
  <c r="AM56" i="1"/>
  <c r="AP54" i="1"/>
  <c r="AE54" i="1" s="1"/>
  <c r="AI53" i="1" l="1"/>
  <c r="AP55" i="1"/>
  <c r="AE55" i="1" s="1"/>
  <c r="AF55" i="1" s="1"/>
  <c r="AF54" i="1"/>
  <c r="AG54" i="1"/>
  <c r="AJ54" i="1"/>
  <c r="AK54" i="1" s="1"/>
  <c r="Z54" i="1"/>
  <c r="AA54" i="1" s="1"/>
  <c r="AQ56" i="1"/>
  <c r="AO56" i="1"/>
  <c r="AN56" i="1"/>
  <c r="AH57" i="1"/>
  <c r="AM57" i="1"/>
  <c r="AG55" i="1" l="1"/>
  <c r="AI55" i="1" s="1"/>
  <c r="AJ55" i="1"/>
  <c r="AK55" i="1" s="1"/>
  <c r="AP56" i="1"/>
  <c r="AE56" i="1" s="1"/>
  <c r="Z56" i="1" s="1"/>
  <c r="AA56" i="1" s="1"/>
  <c r="Z55" i="1"/>
  <c r="AA55" i="1" s="1"/>
  <c r="AM58" i="1"/>
  <c r="AH58" i="1"/>
  <c r="AQ57" i="1"/>
  <c r="AN57" i="1"/>
  <c r="AO57" i="1"/>
  <c r="AI54" i="1"/>
  <c r="AG56" i="1" l="1"/>
  <c r="AF56" i="1"/>
  <c r="AJ56" i="1"/>
  <c r="AK56" i="1" s="1"/>
  <c r="AP57" i="1"/>
  <c r="AE57" i="1" s="1"/>
  <c r="Z57" i="1" s="1"/>
  <c r="AA57" i="1" s="1"/>
  <c r="AH59" i="1"/>
  <c r="AM59" i="1"/>
  <c r="AN58" i="1"/>
  <c r="AO58" i="1"/>
  <c r="AQ58" i="1"/>
  <c r="AI56" i="1" l="1"/>
  <c r="AJ57" i="1"/>
  <c r="AK57" i="1" s="1"/>
  <c r="AG57" i="1"/>
  <c r="AF57" i="1"/>
  <c r="AP58" i="1"/>
  <c r="AE58" i="1" s="1"/>
  <c r="Z58" i="1" s="1"/>
  <c r="AA58" i="1" s="1"/>
  <c r="AN59" i="1"/>
  <c r="AO59" i="1"/>
  <c r="AQ59" i="1"/>
  <c r="AM60" i="1"/>
  <c r="AH60" i="1"/>
  <c r="AI57" i="1" l="1"/>
  <c r="AG58" i="1"/>
  <c r="AF58" i="1"/>
  <c r="AJ58" i="1"/>
  <c r="AK58" i="1" s="1"/>
  <c r="AM61" i="1"/>
  <c r="AH61" i="1"/>
  <c r="AO60" i="1"/>
  <c r="AQ60" i="1"/>
  <c r="AN60" i="1"/>
  <c r="AP59" i="1"/>
  <c r="AE59" i="1" s="1"/>
  <c r="AP60" i="1" l="1"/>
  <c r="AE60" i="1" s="1"/>
  <c r="AJ60" i="1" s="1"/>
  <c r="AK60" i="1" s="1"/>
  <c r="AI58" i="1"/>
  <c r="Z59" i="1"/>
  <c r="AA59" i="1" s="1"/>
  <c r="AJ59" i="1"/>
  <c r="AK59" i="1" s="1"/>
  <c r="AF59" i="1"/>
  <c r="AG59" i="1"/>
  <c r="AM62" i="1"/>
  <c r="AH62" i="1"/>
  <c r="AN61" i="1"/>
  <c r="AQ61" i="1"/>
  <c r="AO61" i="1"/>
  <c r="Z60" i="1" l="1"/>
  <c r="AA60" i="1" s="1"/>
  <c r="AG60" i="1"/>
  <c r="AF60" i="1"/>
  <c r="AP61" i="1"/>
  <c r="AE61" i="1" s="1"/>
  <c r="AH63" i="1"/>
  <c r="AM63" i="1"/>
  <c r="AI59" i="1"/>
  <c r="AN62" i="1"/>
  <c r="AO62" i="1"/>
  <c r="AQ62" i="1"/>
  <c r="AI60" i="1" l="1"/>
  <c r="AP62" i="1"/>
  <c r="AE62" i="1" s="1"/>
  <c r="AF62" i="1" s="1"/>
  <c r="AO63" i="1"/>
  <c r="AQ63" i="1"/>
  <c r="AN63" i="1"/>
  <c r="AH64" i="1"/>
  <c r="AM64" i="1"/>
  <c r="AG61" i="1"/>
  <c r="AF61" i="1"/>
  <c r="Z61" i="1"/>
  <c r="AA61" i="1" s="1"/>
  <c r="AJ61" i="1"/>
  <c r="AK61" i="1" s="1"/>
  <c r="AI61" i="1" l="1"/>
  <c r="AP63" i="1"/>
  <c r="AE63" i="1" s="1"/>
  <c r="AF63" i="1" s="1"/>
  <c r="AJ62" i="1"/>
  <c r="AK62" i="1" s="1"/>
  <c r="AG62" i="1"/>
  <c r="AI62" i="1" s="1"/>
  <c r="Z62" i="1"/>
  <c r="AA62" i="1" s="1"/>
  <c r="AH65" i="1"/>
  <c r="AM65" i="1"/>
  <c r="AQ64" i="1"/>
  <c r="AO64" i="1"/>
  <c r="AN64" i="1"/>
  <c r="Z63" i="1" l="1"/>
  <c r="AA63" i="1" s="1"/>
  <c r="AJ63" i="1"/>
  <c r="AK63" i="1" s="1"/>
  <c r="AG63" i="1"/>
  <c r="AP64" i="1"/>
  <c r="AE64" i="1" s="1"/>
  <c r="AG64" i="1" s="1"/>
  <c r="AI63" i="1"/>
  <c r="AQ65" i="1"/>
  <c r="AN65" i="1"/>
  <c r="AO65" i="1"/>
  <c r="AM66" i="1"/>
  <c r="AH66" i="1"/>
  <c r="Z64" i="1" l="1"/>
  <c r="AA64" i="1" s="1"/>
  <c r="AJ64" i="1"/>
  <c r="AK64" i="1" s="1"/>
  <c r="AF64" i="1"/>
  <c r="AI64" i="1" s="1"/>
  <c r="AN66" i="1"/>
  <c r="AO66" i="1"/>
  <c r="AQ66" i="1"/>
  <c r="AP65" i="1"/>
  <c r="AE65" i="1" s="1"/>
  <c r="AH67" i="1"/>
  <c r="AM67" i="1"/>
  <c r="AQ67" i="1" l="1"/>
  <c r="AN67" i="1"/>
  <c r="AO67" i="1"/>
  <c r="AM68" i="1"/>
  <c r="AH68" i="1"/>
  <c r="AJ65" i="1"/>
  <c r="AK65" i="1" s="1"/>
  <c r="Z65" i="1"/>
  <c r="AA65" i="1" s="1"/>
  <c r="AF65" i="1"/>
  <c r="AG65" i="1"/>
  <c r="AP66" i="1"/>
  <c r="AE66" i="1" s="1"/>
  <c r="AF66" i="1" l="1"/>
  <c r="Z66" i="1"/>
  <c r="AA66" i="1" s="1"/>
  <c r="AJ66" i="1"/>
  <c r="AK66" i="1" s="1"/>
  <c r="AG66" i="1"/>
  <c r="AP67" i="1"/>
  <c r="AE67" i="1" s="1"/>
  <c r="AN68" i="1"/>
  <c r="AO68" i="1"/>
  <c r="AQ68" i="1"/>
  <c r="AM69" i="1"/>
  <c r="AH69" i="1"/>
  <c r="AI65" i="1"/>
  <c r="AP68" i="1" l="1"/>
  <c r="AE68" i="1" s="1"/>
  <c r="AH70" i="1"/>
  <c r="AM70" i="1"/>
  <c r="Z67" i="1"/>
  <c r="AA67" i="1" s="1"/>
  <c r="AJ67" i="1"/>
  <c r="AK67" i="1" s="1"/>
  <c r="AG67" i="1"/>
  <c r="AF67" i="1"/>
  <c r="AN69" i="1"/>
  <c r="AO69" i="1"/>
  <c r="AQ69" i="1"/>
  <c r="AI66" i="1"/>
  <c r="AI67" i="1" l="1"/>
  <c r="AP69" i="1"/>
  <c r="AE69" i="1" s="1"/>
  <c r="Z69" i="1" s="1"/>
  <c r="AA69" i="1" s="1"/>
  <c r="AO70" i="1"/>
  <c r="AQ70" i="1"/>
  <c r="AN70" i="1"/>
  <c r="AH71" i="1"/>
  <c r="AM71" i="1"/>
  <c r="AJ68" i="1"/>
  <c r="AK68" i="1" s="1"/>
  <c r="Z68" i="1"/>
  <c r="AA68" i="1" s="1"/>
  <c r="AF68" i="1"/>
  <c r="AG68" i="1"/>
  <c r="AI68" i="1" l="1"/>
  <c r="AF69" i="1"/>
  <c r="AJ69" i="1"/>
  <c r="AK69" i="1" s="1"/>
  <c r="AG69" i="1"/>
  <c r="AP70" i="1"/>
  <c r="AE70" i="1" s="1"/>
  <c r="AF70" i="1" s="1"/>
  <c r="AH72" i="1"/>
  <c r="AM72" i="1"/>
  <c r="AQ71" i="1"/>
  <c r="AO71" i="1"/>
  <c r="AN71" i="1"/>
  <c r="AP71" i="1" l="1"/>
  <c r="AE71" i="1" s="1"/>
  <c r="AG71" i="1" s="1"/>
  <c r="Z70" i="1"/>
  <c r="AA70" i="1" s="1"/>
  <c r="AJ70" i="1"/>
  <c r="AK70" i="1" s="1"/>
  <c r="AG70" i="1"/>
  <c r="AI70" i="1" s="1"/>
  <c r="AI69" i="1"/>
  <c r="AM73" i="1"/>
  <c r="AH73" i="1"/>
  <c r="AQ72" i="1"/>
  <c r="AO72" i="1"/>
  <c r="AN72" i="1"/>
  <c r="Z71" i="1" l="1"/>
  <c r="AA71" i="1" s="1"/>
  <c r="AJ71" i="1"/>
  <c r="AK71" i="1" s="1"/>
  <c r="AF71" i="1"/>
  <c r="AI71" i="1" s="1"/>
  <c r="AP72" i="1"/>
  <c r="AE72" i="1" s="1"/>
  <c r="AJ72" i="1" s="1"/>
  <c r="AK72" i="1" s="1"/>
  <c r="AO73" i="1"/>
  <c r="AN73" i="1"/>
  <c r="AP73" i="1" s="1"/>
  <c r="AE73" i="1" s="1"/>
  <c r="AQ73" i="1"/>
  <c r="AM74" i="1"/>
  <c r="AH74" i="1"/>
  <c r="Z72" i="1" l="1"/>
  <c r="AA72" i="1" s="1"/>
  <c r="AF72" i="1"/>
  <c r="AG72" i="1"/>
  <c r="AN74" i="1"/>
  <c r="AO74" i="1"/>
  <c r="AQ74" i="1"/>
  <c r="Z73" i="1"/>
  <c r="AA73" i="1" s="1"/>
  <c r="AJ73" i="1"/>
  <c r="AK73" i="1" s="1"/>
  <c r="AF73" i="1"/>
  <c r="AG73" i="1"/>
  <c r="AM75" i="1"/>
  <c r="AH75" i="1"/>
  <c r="AI72" i="1" l="1"/>
  <c r="AP74" i="1"/>
  <c r="AE74" i="1" s="1"/>
  <c r="AJ74" i="1" s="1"/>
  <c r="AK74" i="1" s="1"/>
  <c r="AI73" i="1"/>
  <c r="AM76" i="1"/>
  <c r="AH76" i="1"/>
  <c r="AN75" i="1"/>
  <c r="AO75" i="1"/>
  <c r="AQ75" i="1"/>
  <c r="Z74" i="1" l="1"/>
  <c r="AA74" i="1" s="1"/>
  <c r="AF74" i="1"/>
  <c r="AG74" i="1"/>
  <c r="AP75" i="1"/>
  <c r="AE75" i="1" s="1"/>
  <c r="AH77" i="1"/>
  <c r="AM77" i="1"/>
  <c r="AN76" i="1"/>
  <c r="AO76" i="1"/>
  <c r="AQ76" i="1"/>
  <c r="AI74" i="1" l="1"/>
  <c r="AH78" i="1"/>
  <c r="AM78" i="1"/>
  <c r="AP76" i="1"/>
  <c r="AE76" i="1" s="1"/>
  <c r="AN77" i="1"/>
  <c r="AO77" i="1"/>
  <c r="AQ77" i="1"/>
  <c r="AJ75" i="1"/>
  <c r="AK75" i="1" s="1"/>
  <c r="AF75" i="1"/>
  <c r="AG75" i="1"/>
  <c r="Z75" i="1"/>
  <c r="AA75" i="1" s="1"/>
  <c r="AP77" i="1" l="1"/>
  <c r="AE77" i="1" s="1"/>
  <c r="AF77" i="1" s="1"/>
  <c r="AO78" i="1"/>
  <c r="AQ78" i="1"/>
  <c r="AN78" i="1"/>
  <c r="AF76" i="1"/>
  <c r="AJ76" i="1"/>
  <c r="AK76" i="1" s="1"/>
  <c r="AG76" i="1"/>
  <c r="Z76" i="1"/>
  <c r="AA76" i="1" s="1"/>
  <c r="AH79" i="1"/>
  <c r="AM79" i="1"/>
  <c r="AI75" i="1"/>
  <c r="Z77" i="1" l="1"/>
  <c r="AA77" i="1" s="1"/>
  <c r="AJ77" i="1"/>
  <c r="AK77" i="1" s="1"/>
  <c r="AG77" i="1"/>
  <c r="AI77" i="1" s="1"/>
  <c r="AI76" i="1"/>
  <c r="AP78" i="1"/>
  <c r="AE78" i="1" s="1"/>
  <c r="AF78" i="1" s="1"/>
  <c r="AH80" i="1"/>
  <c r="AM80" i="1"/>
  <c r="AQ79" i="1"/>
  <c r="AN79" i="1"/>
  <c r="AO79" i="1"/>
  <c r="AJ78" i="1" l="1"/>
  <c r="AK78" i="1" s="1"/>
  <c r="Z78" i="1"/>
  <c r="AA78" i="1" s="1"/>
  <c r="AG78" i="1"/>
  <c r="AI78" i="1" s="1"/>
  <c r="AP79" i="1"/>
  <c r="AE79" i="1" s="1"/>
  <c r="AG79" i="1" s="1"/>
  <c r="AH81" i="1"/>
  <c r="AM81" i="1"/>
  <c r="AQ80" i="1"/>
  <c r="AN80" i="1"/>
  <c r="AO80" i="1"/>
  <c r="Z79" i="1" l="1"/>
  <c r="AA79" i="1" s="1"/>
  <c r="AP80" i="1"/>
  <c r="AE80" i="1" s="1"/>
  <c r="Z80" i="1" s="1"/>
  <c r="AA80" i="1" s="1"/>
  <c r="AJ79" i="1"/>
  <c r="AK79" i="1" s="1"/>
  <c r="AF79" i="1"/>
  <c r="AI79" i="1" s="1"/>
  <c r="AO81" i="1"/>
  <c r="AQ81" i="1"/>
  <c r="AN81" i="1"/>
  <c r="AM82" i="1"/>
  <c r="AH82" i="1"/>
  <c r="AF80" i="1" l="1"/>
  <c r="AG80" i="1"/>
  <c r="AJ80" i="1"/>
  <c r="AK80" i="1" s="1"/>
  <c r="AP81" i="1"/>
  <c r="AE81" i="1" s="1"/>
  <c r="AJ81" i="1" s="1"/>
  <c r="AK81" i="1" s="1"/>
  <c r="AH83" i="1"/>
  <c r="AM83" i="1"/>
  <c r="AN82" i="1"/>
  <c r="AQ82" i="1"/>
  <c r="AO82" i="1"/>
  <c r="AI80" i="1" l="1"/>
  <c r="Z81" i="1"/>
  <c r="AA81" i="1" s="1"/>
  <c r="AP82" i="1"/>
  <c r="AE82" i="1" s="1"/>
  <c r="Z82" i="1" s="1"/>
  <c r="AA82" i="1" s="1"/>
  <c r="AF81" i="1"/>
  <c r="AG81" i="1"/>
  <c r="AN83" i="1"/>
  <c r="AO83" i="1"/>
  <c r="AQ83" i="1"/>
  <c r="AM84" i="1"/>
  <c r="AH84" i="1"/>
  <c r="AF82" i="1" l="1"/>
  <c r="AG82" i="1"/>
  <c r="AJ82" i="1"/>
  <c r="AK82" i="1" s="1"/>
  <c r="AI81" i="1"/>
  <c r="AQ84" i="1"/>
  <c r="AN84" i="1"/>
  <c r="AO84" i="1"/>
  <c r="AP83" i="1"/>
  <c r="AE83" i="1" s="1"/>
  <c r="AM85" i="1"/>
  <c r="AH85" i="1"/>
  <c r="AI82" i="1" l="1"/>
  <c r="AP84" i="1"/>
  <c r="AE84" i="1" s="1"/>
  <c r="AG84" i="1" s="1"/>
  <c r="AH86" i="1"/>
  <c r="AM86" i="1"/>
  <c r="AN85" i="1"/>
  <c r="AO85" i="1"/>
  <c r="AQ85" i="1"/>
  <c r="AG83" i="1"/>
  <c r="AF83" i="1"/>
  <c r="AJ83" i="1"/>
  <c r="AK83" i="1" s="1"/>
  <c r="Z83" i="1"/>
  <c r="AA83" i="1" s="1"/>
  <c r="AI83" i="1" l="1"/>
  <c r="AP85" i="1"/>
  <c r="AE85" i="1" s="1"/>
  <c r="AJ85" i="1" s="1"/>
  <c r="AK85" i="1" s="1"/>
  <c r="AJ84" i="1"/>
  <c r="AK84" i="1" s="1"/>
  <c r="AF84" i="1"/>
  <c r="AI84" i="1" s="1"/>
  <c r="Z84" i="1"/>
  <c r="AA84" i="1" s="1"/>
  <c r="AH87" i="1"/>
  <c r="AM87" i="1"/>
  <c r="AO86" i="1"/>
  <c r="AN86" i="1"/>
  <c r="AQ86" i="1"/>
  <c r="Z85" i="1" l="1"/>
  <c r="AA85" i="1" s="1"/>
  <c r="AG85" i="1"/>
  <c r="AF85" i="1"/>
  <c r="AN87" i="1"/>
  <c r="AQ87" i="1"/>
  <c r="AO87" i="1"/>
  <c r="AH88" i="1"/>
  <c r="AM88" i="1"/>
  <c r="AP86" i="1"/>
  <c r="AE86" i="1" s="1"/>
  <c r="AI85" i="1" l="1"/>
  <c r="AF86" i="1"/>
  <c r="AG86" i="1"/>
  <c r="AJ86" i="1"/>
  <c r="AK86" i="1" s="1"/>
  <c r="Z86" i="1"/>
  <c r="AA86" i="1" s="1"/>
  <c r="AH89" i="1"/>
  <c r="AM89" i="1"/>
  <c r="AQ88" i="1"/>
  <c r="AO88" i="1"/>
  <c r="AN88" i="1"/>
  <c r="AP87" i="1"/>
  <c r="AE87" i="1" s="1"/>
  <c r="AI86" i="1" l="1"/>
  <c r="AP88" i="1"/>
  <c r="AE88" i="1" s="1"/>
  <c r="Z88" i="1" s="1"/>
  <c r="AA88" i="1" s="1"/>
  <c r="AH90" i="1"/>
  <c r="AM90" i="1"/>
  <c r="AO89" i="1"/>
  <c r="AN89" i="1"/>
  <c r="AQ89" i="1"/>
  <c r="AG87" i="1"/>
  <c r="Z87" i="1"/>
  <c r="AA87" i="1" s="1"/>
  <c r="AJ87" i="1"/>
  <c r="AK87" i="1" s="1"/>
  <c r="AF87" i="1"/>
  <c r="AP89" i="1" l="1"/>
  <c r="AE89" i="1" s="1"/>
  <c r="AF89" i="1" s="1"/>
  <c r="AJ88" i="1"/>
  <c r="AK88" i="1" s="1"/>
  <c r="AG88" i="1"/>
  <c r="AF88" i="1"/>
  <c r="AI87" i="1"/>
  <c r="AM91" i="1"/>
  <c r="AH91" i="1"/>
  <c r="AQ90" i="1"/>
  <c r="AN90" i="1"/>
  <c r="AO90" i="1"/>
  <c r="Z89" i="1" l="1"/>
  <c r="AA89" i="1" s="1"/>
  <c r="AJ89" i="1"/>
  <c r="AK89" i="1" s="1"/>
  <c r="AG89" i="1"/>
  <c r="AI88" i="1"/>
  <c r="AM92" i="1"/>
  <c r="AH92" i="1"/>
  <c r="AP90" i="1"/>
  <c r="AE90" i="1" s="1"/>
  <c r="AN91" i="1"/>
  <c r="AQ91" i="1"/>
  <c r="AO91" i="1"/>
  <c r="AI89" i="1"/>
  <c r="AP91" i="1" l="1"/>
  <c r="AE91" i="1" s="1"/>
  <c r="AH93" i="1"/>
  <c r="AM93" i="1"/>
  <c r="Z90" i="1"/>
  <c r="AA90" i="1" s="1"/>
  <c r="AJ90" i="1"/>
  <c r="AK90" i="1" s="1"/>
  <c r="AG90" i="1"/>
  <c r="AF90" i="1"/>
  <c r="AI90" i="1" s="1"/>
  <c r="AQ92" i="1"/>
  <c r="AN92" i="1"/>
  <c r="AO92" i="1"/>
  <c r="AQ93" i="1" l="1"/>
  <c r="AO93" i="1"/>
  <c r="AN93" i="1"/>
  <c r="AP92" i="1"/>
  <c r="AE92" i="1" s="1"/>
  <c r="AM94" i="1"/>
  <c r="AH94" i="1"/>
  <c r="Z91" i="1"/>
  <c r="AA91" i="1" s="1"/>
  <c r="AF91" i="1"/>
  <c r="AG91" i="1"/>
  <c r="AJ91" i="1"/>
  <c r="AK91" i="1" s="1"/>
  <c r="AP93" i="1" l="1"/>
  <c r="AE93" i="1" s="1"/>
  <c r="Z93" i="1" s="1"/>
  <c r="AA93" i="1" s="1"/>
  <c r="AM95" i="1"/>
  <c r="AH95" i="1"/>
  <c r="AF92" i="1"/>
  <c r="AG92" i="1"/>
  <c r="Z92" i="1"/>
  <c r="AA92" i="1" s="1"/>
  <c r="AJ92" i="1"/>
  <c r="AK92" i="1" s="1"/>
  <c r="AN94" i="1"/>
  <c r="AO94" i="1"/>
  <c r="AQ94" i="1"/>
  <c r="AI91" i="1"/>
  <c r="AG93" i="1" l="1"/>
  <c r="AJ93" i="1"/>
  <c r="AK93" i="1" s="1"/>
  <c r="AF93" i="1"/>
  <c r="AP94" i="1"/>
  <c r="AE94" i="1" s="1"/>
  <c r="AJ94" i="1" s="1"/>
  <c r="AK94" i="1" s="1"/>
  <c r="AI92" i="1"/>
  <c r="AN95" i="1"/>
  <c r="AQ95" i="1"/>
  <c r="AO95" i="1"/>
  <c r="AM96" i="1"/>
  <c r="AH96" i="1"/>
  <c r="AI93" i="1" l="1"/>
  <c r="AG94" i="1"/>
  <c r="AF94" i="1"/>
  <c r="Z94" i="1"/>
  <c r="AA94" i="1" s="1"/>
  <c r="AP95" i="1"/>
  <c r="AE95" i="1" s="1"/>
  <c r="AM97" i="1"/>
  <c r="AH97" i="1"/>
  <c r="AO96" i="1"/>
  <c r="AN96" i="1"/>
  <c r="AQ96" i="1"/>
  <c r="AI94" i="1" l="1"/>
  <c r="AP96" i="1"/>
  <c r="AE96" i="1" s="1"/>
  <c r="AF96" i="1" s="1"/>
  <c r="AH98" i="1"/>
  <c r="AM98" i="1"/>
  <c r="AQ97" i="1"/>
  <c r="AN97" i="1"/>
  <c r="AO97" i="1"/>
  <c r="Z95" i="1"/>
  <c r="AA95" i="1" s="1"/>
  <c r="AJ95" i="1"/>
  <c r="AK95" i="1" s="1"/>
  <c r="AF95" i="1"/>
  <c r="AG95" i="1"/>
  <c r="AI95" i="1" l="1"/>
  <c r="AG96" i="1"/>
  <c r="AI96" i="1" s="1"/>
  <c r="Z96" i="1"/>
  <c r="AA96" i="1" s="1"/>
  <c r="AJ96" i="1"/>
  <c r="AK96" i="1" s="1"/>
  <c r="AN98" i="1"/>
  <c r="AQ98" i="1"/>
  <c r="AO98" i="1"/>
  <c r="AH99" i="1"/>
  <c r="AM99" i="1"/>
  <c r="AP97" i="1"/>
  <c r="AE97" i="1" s="1"/>
  <c r="AO99" i="1" l="1"/>
  <c r="AQ99" i="1"/>
  <c r="AN99" i="1"/>
  <c r="AG97" i="1"/>
  <c r="AF97" i="1"/>
  <c r="AI97" i="1" s="1"/>
  <c r="Z97" i="1"/>
  <c r="AA97" i="1" s="1"/>
  <c r="AJ97" i="1"/>
  <c r="AK97" i="1" s="1"/>
  <c r="AH100" i="1"/>
  <c r="AM100" i="1"/>
  <c r="AP98" i="1"/>
  <c r="AE98" i="1" s="1"/>
  <c r="AP99" i="1" l="1"/>
  <c r="AE99" i="1" s="1"/>
  <c r="AG99" i="1" s="1"/>
  <c r="AH101" i="1"/>
  <c r="AM101" i="1"/>
  <c r="Z98" i="1"/>
  <c r="AA98" i="1" s="1"/>
  <c r="AJ98" i="1"/>
  <c r="AK98" i="1" s="1"/>
  <c r="AF98" i="1"/>
  <c r="AG98" i="1"/>
  <c r="AN100" i="1"/>
  <c r="AO100" i="1"/>
  <c r="AQ100" i="1"/>
  <c r="AI98" i="1" l="1"/>
  <c r="AF99" i="1"/>
  <c r="AI99" i="1" s="1"/>
  <c r="AJ99" i="1"/>
  <c r="AK99" i="1" s="1"/>
  <c r="Z99" i="1"/>
  <c r="AA99" i="1" s="1"/>
  <c r="AP100" i="1"/>
  <c r="AE100" i="1" s="1"/>
  <c r="AM102" i="1"/>
  <c r="AH102" i="1"/>
  <c r="AQ101" i="1"/>
  <c r="AO101" i="1"/>
  <c r="AN101" i="1"/>
  <c r="AP101" i="1" l="1"/>
  <c r="AE101" i="1" s="1"/>
  <c r="AG101" i="1" s="1"/>
  <c r="AO102" i="1"/>
  <c r="AN102" i="1"/>
  <c r="AQ102" i="1"/>
  <c r="AM103" i="1"/>
  <c r="AH103" i="1"/>
  <c r="AG100" i="1"/>
  <c r="Z100" i="1"/>
  <c r="AA100" i="1" s="1"/>
  <c r="AJ100" i="1"/>
  <c r="AK100" i="1" s="1"/>
  <c r="AF100" i="1"/>
  <c r="AP102" i="1" l="1"/>
  <c r="AE102" i="1" s="1"/>
  <c r="AG102" i="1" s="1"/>
  <c r="AI100" i="1"/>
  <c r="AF101" i="1"/>
  <c r="AI101" i="1" s="1"/>
  <c r="Z101" i="1"/>
  <c r="AA101" i="1" s="1"/>
  <c r="AJ101" i="1"/>
  <c r="AK101" i="1" s="1"/>
  <c r="AM104" i="1"/>
  <c r="AH104" i="1"/>
  <c r="AN103" i="1"/>
  <c r="AO103" i="1"/>
  <c r="AQ103" i="1"/>
  <c r="Z102" i="1" l="1"/>
  <c r="AA102" i="1" s="1"/>
  <c r="AF102" i="1"/>
  <c r="AI102" i="1" s="1"/>
  <c r="AJ102" i="1"/>
  <c r="AK102" i="1" s="1"/>
  <c r="AP103" i="1"/>
  <c r="AE103" i="1" s="1"/>
  <c r="Z103" i="1" s="1"/>
  <c r="AA103" i="1" s="1"/>
  <c r="AO104" i="1"/>
  <c r="AN104" i="1"/>
  <c r="AP104" i="1" s="1"/>
  <c r="AE104" i="1" s="1"/>
  <c r="AQ104" i="1"/>
  <c r="AM105" i="1"/>
  <c r="AH105" i="1"/>
  <c r="AF103" i="1" l="1"/>
  <c r="AG103" i="1"/>
  <c r="AJ103" i="1"/>
  <c r="AK103" i="1" s="1"/>
  <c r="AN105" i="1"/>
  <c r="AO105" i="1"/>
  <c r="AQ105" i="1"/>
  <c r="AF104" i="1"/>
  <c r="AJ104" i="1"/>
  <c r="AK104" i="1" s="1"/>
  <c r="AG104" i="1"/>
  <c r="Z104" i="1"/>
  <c r="AA104" i="1" s="1"/>
  <c r="AH106" i="1"/>
  <c r="AM106" i="1"/>
  <c r="AI103" i="1" l="1"/>
  <c r="AI104" i="1"/>
  <c r="AN106" i="1"/>
  <c r="AO106" i="1"/>
  <c r="AQ106" i="1"/>
  <c r="AH107" i="1"/>
  <c r="AM107" i="1"/>
  <c r="AP105" i="1"/>
  <c r="AE105" i="1" s="1"/>
  <c r="AP106" i="1" l="1"/>
  <c r="AE106" i="1" s="1"/>
  <c r="AF106" i="1" s="1"/>
  <c r="AH108" i="1"/>
  <c r="AM108" i="1"/>
  <c r="AG105" i="1"/>
  <c r="Z105" i="1"/>
  <c r="AA105" i="1" s="1"/>
  <c r="AJ105" i="1"/>
  <c r="AK105" i="1" s="1"/>
  <c r="AF105" i="1"/>
  <c r="AO107" i="1"/>
  <c r="AQ107" i="1"/>
  <c r="AN107" i="1"/>
  <c r="AP107" i="1" l="1"/>
  <c r="AE107" i="1" s="1"/>
  <c r="AJ107" i="1" s="1"/>
  <c r="AK107" i="1" s="1"/>
  <c r="AJ106" i="1"/>
  <c r="AK106" i="1" s="1"/>
  <c r="Z106" i="1"/>
  <c r="AA106" i="1" s="1"/>
  <c r="AG106" i="1"/>
  <c r="AI106" i="1" s="1"/>
  <c r="AI105" i="1"/>
  <c r="AH109" i="1"/>
  <c r="AM109" i="1"/>
  <c r="AQ108" i="1"/>
  <c r="AN108" i="1"/>
  <c r="AO108" i="1"/>
  <c r="AG107" i="1" l="1"/>
  <c r="AF107" i="1"/>
  <c r="Z107" i="1"/>
  <c r="AA107" i="1" s="1"/>
  <c r="AQ109" i="1"/>
  <c r="AN109" i="1"/>
  <c r="AO109" i="1"/>
  <c r="AP108" i="1"/>
  <c r="AE108" i="1" s="1"/>
  <c r="AM110" i="1"/>
  <c r="AH110" i="1"/>
  <c r="AI107" i="1" l="1"/>
  <c r="AP109" i="1"/>
  <c r="AE109" i="1" s="1"/>
  <c r="AG109" i="1" s="1"/>
  <c r="AH111" i="1"/>
  <c r="AM111" i="1"/>
  <c r="AO110" i="1"/>
  <c r="AN110" i="1"/>
  <c r="AQ110" i="1"/>
  <c r="AG108" i="1"/>
  <c r="Z108" i="1"/>
  <c r="AA108" i="1" s="1"/>
  <c r="AJ108" i="1"/>
  <c r="AK108" i="1" s="1"/>
  <c r="AF108" i="1"/>
  <c r="AP110" i="1" l="1"/>
  <c r="AE110" i="1" s="1"/>
  <c r="AG110" i="1" s="1"/>
  <c r="AI108" i="1"/>
  <c r="AF109" i="1"/>
  <c r="AI109" i="1" s="1"/>
  <c r="Z109" i="1"/>
  <c r="AA109" i="1" s="1"/>
  <c r="AJ109" i="1"/>
  <c r="AK109" i="1" s="1"/>
  <c r="AN111" i="1"/>
  <c r="AO111" i="1"/>
  <c r="AQ111" i="1"/>
  <c r="AM112" i="1"/>
  <c r="AH112" i="1"/>
  <c r="AF110" i="1" l="1"/>
  <c r="AI110" i="1" s="1"/>
  <c r="AJ110" i="1"/>
  <c r="AK110" i="1" s="1"/>
  <c r="Z110" i="1"/>
  <c r="AA110" i="1" s="1"/>
  <c r="AP111" i="1"/>
  <c r="AE111" i="1" s="1"/>
  <c r="AM113" i="1"/>
  <c r="AH113" i="1"/>
  <c r="AO112" i="1"/>
  <c r="AQ112" i="1"/>
  <c r="AN112" i="1"/>
  <c r="AP112" i="1" l="1"/>
  <c r="AE112" i="1" s="1"/>
  <c r="AF112" i="1" s="1"/>
  <c r="AH114" i="1"/>
  <c r="AM114" i="1"/>
  <c r="AN113" i="1"/>
  <c r="AQ113" i="1"/>
  <c r="AO113" i="1"/>
  <c r="Z111" i="1"/>
  <c r="AA111" i="1" s="1"/>
  <c r="AJ111" i="1"/>
  <c r="AK111" i="1" s="1"/>
  <c r="AG111" i="1"/>
  <c r="AF111" i="1"/>
  <c r="AI111" i="1" l="1"/>
  <c r="AJ112" i="1"/>
  <c r="AK112" i="1" s="1"/>
  <c r="Z112" i="1"/>
  <c r="AA112" i="1" s="1"/>
  <c r="AG112" i="1"/>
  <c r="AI112" i="1" s="1"/>
  <c r="AP113" i="1"/>
  <c r="AE113" i="1" s="1"/>
  <c r="AG113" i="1" s="1"/>
  <c r="AM115" i="1"/>
  <c r="AH115" i="1"/>
  <c r="AN114" i="1"/>
  <c r="AO114" i="1"/>
  <c r="AQ114" i="1"/>
  <c r="AF113" i="1" l="1"/>
  <c r="AI113" i="1" s="1"/>
  <c r="AJ113" i="1"/>
  <c r="AK113" i="1" s="1"/>
  <c r="Z113" i="1"/>
  <c r="AA113" i="1" s="1"/>
  <c r="AP114" i="1"/>
  <c r="AE114" i="1" s="1"/>
  <c r="AF114" i="1" s="1"/>
  <c r="AH116" i="1"/>
  <c r="AM116" i="1"/>
  <c r="AO115" i="1"/>
  <c r="AQ115" i="1"/>
  <c r="AN115" i="1"/>
  <c r="AG114" i="1" l="1"/>
  <c r="AI114" i="1" s="1"/>
  <c r="AJ114" i="1"/>
  <c r="AK114" i="1" s="1"/>
  <c r="Z114" i="1"/>
  <c r="AA114" i="1" s="1"/>
  <c r="AQ116" i="1"/>
  <c r="AN116" i="1"/>
  <c r="AO116" i="1"/>
  <c r="AH117" i="1"/>
  <c r="AM117" i="1"/>
  <c r="AP115" i="1"/>
  <c r="AE115" i="1" s="1"/>
  <c r="AP116" i="1" l="1"/>
  <c r="AE116" i="1" s="1"/>
  <c r="AG116" i="1" s="1"/>
  <c r="AF115" i="1"/>
  <c r="AG115" i="1"/>
  <c r="AJ115" i="1"/>
  <c r="AK115" i="1" s="1"/>
  <c r="Z115" i="1"/>
  <c r="AA115" i="1" s="1"/>
  <c r="AQ117" i="1"/>
  <c r="AO117" i="1"/>
  <c r="AN117" i="1"/>
  <c r="AM118" i="1"/>
  <c r="AH118" i="1"/>
  <c r="AF116" i="1" l="1"/>
  <c r="AI116" i="1" s="1"/>
  <c r="AP117" i="1"/>
  <c r="AE117" i="1" s="1"/>
  <c r="AG117" i="1" s="1"/>
  <c r="AJ116" i="1"/>
  <c r="AK116" i="1" s="1"/>
  <c r="Z116" i="1"/>
  <c r="AA116" i="1" s="1"/>
  <c r="AQ118" i="1"/>
  <c r="AO118" i="1"/>
  <c r="AN118" i="1"/>
  <c r="AP118" i="1" s="1"/>
  <c r="AE118" i="1" s="1"/>
  <c r="AI115" i="1"/>
  <c r="AM119" i="1"/>
  <c r="AH119" i="1"/>
  <c r="AJ117" i="1" l="1"/>
  <c r="AK117" i="1" s="1"/>
  <c r="AF117" i="1"/>
  <c r="AI117" i="1" s="1"/>
  <c r="Z117" i="1"/>
  <c r="AA117" i="1" s="1"/>
  <c r="Z118" i="1"/>
  <c r="AA118" i="1" s="1"/>
  <c r="AJ118" i="1"/>
  <c r="AK118" i="1" s="1"/>
  <c r="AF118" i="1"/>
  <c r="AG118" i="1"/>
  <c r="AN119" i="1"/>
  <c r="AQ119" i="1"/>
  <c r="AO119" i="1"/>
  <c r="AM120" i="1"/>
  <c r="AH120" i="1"/>
  <c r="AI118" i="1" l="1"/>
  <c r="AM121" i="1"/>
  <c r="AH121" i="1"/>
  <c r="AP119" i="1"/>
  <c r="AE119" i="1" s="1"/>
  <c r="AO120" i="1"/>
  <c r="AN120" i="1"/>
  <c r="AP120" i="1" s="1"/>
  <c r="AE120" i="1" s="1"/>
  <c r="AQ120" i="1"/>
  <c r="AH122" i="1" l="1"/>
  <c r="AM122" i="1"/>
  <c r="AF120" i="1"/>
  <c r="AG120" i="1"/>
  <c r="Z120" i="1"/>
  <c r="AA120" i="1" s="1"/>
  <c r="AJ120" i="1"/>
  <c r="AK120" i="1" s="1"/>
  <c r="Z119" i="1"/>
  <c r="AA119" i="1" s="1"/>
  <c r="AJ119" i="1"/>
  <c r="AK119" i="1" s="1"/>
  <c r="AG119" i="1"/>
  <c r="AF119" i="1"/>
  <c r="AN121" i="1"/>
  <c r="AQ121" i="1"/>
  <c r="AO121" i="1"/>
  <c r="AI119" i="1" l="1"/>
  <c r="AP121" i="1"/>
  <c r="AE121" i="1" s="1"/>
  <c r="AN122" i="1"/>
  <c r="AO122" i="1"/>
  <c r="AQ122" i="1"/>
  <c r="AI120" i="1"/>
  <c r="AH123" i="1"/>
  <c r="AM123" i="1"/>
  <c r="AH124" i="1" l="1"/>
  <c r="AM124" i="1"/>
  <c r="AP122" i="1"/>
  <c r="AE122" i="1" s="1"/>
  <c r="AO123" i="1"/>
  <c r="AN123" i="1"/>
  <c r="AP123" i="1" s="1"/>
  <c r="AE123" i="1" s="1"/>
  <c r="AQ123" i="1"/>
  <c r="AG121" i="1"/>
  <c r="AJ121" i="1"/>
  <c r="AK121" i="1" s="1"/>
  <c r="Z121" i="1"/>
  <c r="AA121" i="1" s="1"/>
  <c r="AF121" i="1"/>
  <c r="AF123" i="1" l="1"/>
  <c r="AG123" i="1"/>
  <c r="Z123" i="1"/>
  <c r="AA123" i="1" s="1"/>
  <c r="AJ123" i="1"/>
  <c r="AK123" i="1" s="1"/>
  <c r="AF122" i="1"/>
  <c r="AJ122" i="1"/>
  <c r="AK122" i="1" s="1"/>
  <c r="AG122" i="1"/>
  <c r="Z122" i="1"/>
  <c r="AA122" i="1" s="1"/>
  <c r="AH125" i="1"/>
  <c r="AM125" i="1"/>
  <c r="AI121" i="1"/>
  <c r="AQ124" i="1"/>
  <c r="AO124" i="1"/>
  <c r="AN124" i="1"/>
  <c r="AP124" i="1" l="1"/>
  <c r="AE124" i="1" s="1"/>
  <c r="AF124" i="1" s="1"/>
  <c r="AI122" i="1"/>
  <c r="AQ125" i="1"/>
  <c r="AO125" i="1"/>
  <c r="AN125" i="1"/>
  <c r="AM126" i="1"/>
  <c r="AH126" i="1"/>
  <c r="AI123" i="1"/>
  <c r="AJ124" i="1" l="1"/>
  <c r="AK124" i="1" s="1"/>
  <c r="AG124" i="1"/>
  <c r="Z124" i="1"/>
  <c r="AA124" i="1" s="1"/>
  <c r="AP125" i="1"/>
  <c r="AE125" i="1" s="1"/>
  <c r="AG125" i="1" s="1"/>
  <c r="AM127" i="1"/>
  <c r="AH127" i="1"/>
  <c r="AN126" i="1"/>
  <c r="AO126" i="1"/>
  <c r="AQ126" i="1"/>
  <c r="AI124" i="1"/>
  <c r="AF125" i="1" l="1"/>
  <c r="AI125" i="1" s="1"/>
  <c r="Z125" i="1"/>
  <c r="AA125" i="1" s="1"/>
  <c r="AJ125" i="1"/>
  <c r="AK125" i="1" s="1"/>
  <c r="AN127" i="1"/>
  <c r="AQ127" i="1"/>
  <c r="AO127" i="1"/>
  <c r="AP126" i="1"/>
  <c r="AE126" i="1" s="1"/>
  <c r="AM128" i="1"/>
  <c r="AH128" i="1"/>
  <c r="AO128" i="1" l="1"/>
  <c r="AN128" i="1"/>
  <c r="AQ128" i="1"/>
  <c r="AM129" i="1"/>
  <c r="AH129" i="1"/>
  <c r="Z126" i="1"/>
  <c r="AA126" i="1" s="1"/>
  <c r="AJ126" i="1"/>
  <c r="AK126" i="1" s="1"/>
  <c r="AG126" i="1"/>
  <c r="AF126" i="1"/>
  <c r="AP127" i="1"/>
  <c r="AE127" i="1" s="1"/>
  <c r="AI126" i="1" l="1"/>
  <c r="AP128" i="1"/>
  <c r="AE128" i="1" s="1"/>
  <c r="AF128" i="1" s="1"/>
  <c r="AH130" i="1"/>
  <c r="AM130" i="1"/>
  <c r="AN129" i="1"/>
  <c r="AO129" i="1"/>
  <c r="AQ129" i="1"/>
  <c r="Z127" i="1"/>
  <c r="AA127" i="1" s="1"/>
  <c r="AJ127" i="1"/>
  <c r="AK127" i="1" s="1"/>
  <c r="AG127" i="1"/>
  <c r="AF127" i="1"/>
  <c r="AI127" i="1" l="1"/>
  <c r="AG128" i="1"/>
  <c r="AI128" i="1" s="1"/>
  <c r="AJ128" i="1"/>
  <c r="AK128" i="1" s="1"/>
  <c r="Z128" i="1"/>
  <c r="AA128" i="1" s="1"/>
  <c r="AP129" i="1"/>
  <c r="AE129" i="1" s="1"/>
  <c r="AN130" i="1"/>
  <c r="AO130" i="1"/>
  <c r="AQ130" i="1"/>
  <c r="AH131" i="1"/>
  <c r="AM131" i="1"/>
  <c r="AH132" i="1" l="1"/>
  <c r="AM132" i="1"/>
  <c r="AP130" i="1"/>
  <c r="AE130" i="1" s="1"/>
  <c r="AO131" i="1"/>
  <c r="AN131" i="1"/>
  <c r="AQ131" i="1"/>
  <c r="AG129" i="1"/>
  <c r="AF129" i="1"/>
  <c r="AJ129" i="1"/>
  <c r="AK129" i="1" s="1"/>
  <c r="Z129" i="1"/>
  <c r="AA129" i="1" s="1"/>
  <c r="AP131" i="1" l="1"/>
  <c r="AE131" i="1" s="1"/>
  <c r="AF131" i="1" s="1"/>
  <c r="AQ132" i="1"/>
  <c r="AN132" i="1"/>
  <c r="AO132" i="1"/>
  <c r="AF130" i="1"/>
  <c r="AJ130" i="1"/>
  <c r="AK130" i="1" s="1"/>
  <c r="Z130" i="1"/>
  <c r="AA130" i="1" s="1"/>
  <c r="AG130" i="1"/>
  <c r="AH133" i="1"/>
  <c r="AM133" i="1"/>
  <c r="AI129" i="1"/>
  <c r="AJ131" i="1" l="1"/>
  <c r="AK131" i="1" s="1"/>
  <c r="Z131" i="1"/>
  <c r="AA131" i="1" s="1"/>
  <c r="AG131" i="1"/>
  <c r="AI130" i="1"/>
  <c r="AI131" i="1"/>
  <c r="AQ133" i="1"/>
  <c r="AO133" i="1"/>
  <c r="AN133" i="1"/>
  <c r="AP132" i="1"/>
  <c r="AE132" i="1" s="1"/>
  <c r="AM134" i="1"/>
  <c r="AH134" i="1"/>
  <c r="AP133" i="1" l="1"/>
  <c r="AE133" i="1" s="1"/>
  <c r="AJ133" i="1" s="1"/>
  <c r="AK133" i="1" s="1"/>
  <c r="AG132" i="1"/>
  <c r="Z132" i="1"/>
  <c r="AA132" i="1" s="1"/>
  <c r="AJ132" i="1"/>
  <c r="AK132" i="1" s="1"/>
  <c r="AF132" i="1"/>
  <c r="AH135" i="1"/>
  <c r="AM135" i="1"/>
  <c r="AN134" i="1"/>
  <c r="AO134" i="1"/>
  <c r="AQ134" i="1"/>
  <c r="AG133" i="1" l="1"/>
  <c r="AF133" i="1"/>
  <c r="Z133" i="1"/>
  <c r="AA133" i="1" s="1"/>
  <c r="AP134" i="1"/>
  <c r="AE134" i="1" s="1"/>
  <c r="AF134" i="1" s="1"/>
  <c r="AI132" i="1"/>
  <c r="AN135" i="1"/>
  <c r="AQ135" i="1"/>
  <c r="AO135" i="1"/>
  <c r="AM136" i="1"/>
  <c r="AH136" i="1"/>
  <c r="AG134" i="1" l="1"/>
  <c r="AI134" i="1" s="1"/>
  <c r="AJ134" i="1"/>
  <c r="AK134" i="1" s="1"/>
  <c r="Z134" i="1"/>
  <c r="AA134" i="1" s="1"/>
  <c r="AI133" i="1"/>
  <c r="AP135" i="1"/>
  <c r="AE135" i="1" s="1"/>
  <c r="AO136" i="1"/>
  <c r="AQ136" i="1"/>
  <c r="AN136" i="1"/>
  <c r="AM137" i="1"/>
  <c r="AH137" i="1"/>
  <c r="AP136" i="1" l="1"/>
  <c r="AE136" i="1" s="1"/>
  <c r="AF136" i="1" s="1"/>
  <c r="AH138" i="1"/>
  <c r="AM138" i="1"/>
  <c r="AN137" i="1"/>
  <c r="AO137" i="1"/>
  <c r="AQ137" i="1"/>
  <c r="Z135" i="1"/>
  <c r="AA135" i="1" s="1"/>
  <c r="AJ135" i="1"/>
  <c r="AK135" i="1" s="1"/>
  <c r="AF135" i="1"/>
  <c r="AG135" i="1"/>
  <c r="AJ136" i="1" l="1"/>
  <c r="AK136" i="1" s="1"/>
  <c r="AG136" i="1"/>
  <c r="AI136" i="1" s="1"/>
  <c r="Z136" i="1"/>
  <c r="AA136" i="1" s="1"/>
  <c r="AP137" i="1"/>
  <c r="AE137" i="1" s="1"/>
  <c r="AG137" i="1" s="1"/>
  <c r="AM139" i="1"/>
  <c r="AH139" i="1"/>
  <c r="AN138" i="1"/>
  <c r="AO138" i="1"/>
  <c r="AQ138" i="1"/>
  <c r="AI135" i="1"/>
  <c r="AF137" i="1" l="1"/>
  <c r="AI137" i="1" s="1"/>
  <c r="Z137" i="1"/>
  <c r="AA137" i="1" s="1"/>
  <c r="AJ137" i="1"/>
  <c r="AK137" i="1" s="1"/>
  <c r="AP138" i="1"/>
  <c r="AE138" i="1" s="1"/>
  <c r="AJ138" i="1" s="1"/>
  <c r="AK138" i="1" s="1"/>
  <c r="AO139" i="1"/>
  <c r="AN139" i="1"/>
  <c r="AQ139" i="1"/>
  <c r="AF138" i="1"/>
  <c r="AH140" i="1"/>
  <c r="AM140" i="1"/>
  <c r="AP139" i="1" l="1"/>
  <c r="AE139" i="1" s="1"/>
  <c r="AF139" i="1" s="1"/>
  <c r="AG138" i="1"/>
  <c r="AI138" i="1" s="1"/>
  <c r="Z138" i="1"/>
  <c r="AA138" i="1" s="1"/>
  <c r="AH141" i="1"/>
  <c r="AM141" i="1"/>
  <c r="AQ140" i="1"/>
  <c r="AN140" i="1"/>
  <c r="AO140" i="1"/>
  <c r="Z139" i="1" l="1"/>
  <c r="AA139" i="1" s="1"/>
  <c r="AJ139" i="1"/>
  <c r="AK139" i="1" s="1"/>
  <c r="AG139" i="1"/>
  <c r="AI139" i="1" s="1"/>
  <c r="AM142" i="1"/>
  <c r="AH142" i="1"/>
  <c r="AQ141" i="1"/>
  <c r="AN141" i="1"/>
  <c r="AO141" i="1"/>
  <c r="AP140" i="1"/>
  <c r="AE140" i="1" s="1"/>
  <c r="AP141" i="1" l="1"/>
  <c r="AE141" i="1" s="1"/>
  <c r="AF141" i="1" s="1"/>
  <c r="AH143" i="1"/>
  <c r="AM143" i="1"/>
  <c r="AG140" i="1"/>
  <c r="Z140" i="1"/>
  <c r="AA140" i="1" s="1"/>
  <c r="AJ140" i="1"/>
  <c r="AK140" i="1" s="1"/>
  <c r="AF140" i="1"/>
  <c r="AQ142" i="1"/>
  <c r="AO142" i="1"/>
  <c r="AN142" i="1"/>
  <c r="AP142" i="1" l="1"/>
  <c r="AE142" i="1" s="1"/>
  <c r="AJ142" i="1" s="1"/>
  <c r="AK142" i="1" s="1"/>
  <c r="Z141" i="1"/>
  <c r="AA141" i="1" s="1"/>
  <c r="AG141" i="1"/>
  <c r="AI141" i="1" s="1"/>
  <c r="AJ141" i="1"/>
  <c r="AK141" i="1" s="1"/>
  <c r="AM144" i="1"/>
  <c r="AH144" i="1"/>
  <c r="AN143" i="1"/>
  <c r="AO143" i="1"/>
  <c r="AQ143" i="1"/>
  <c r="AI140" i="1"/>
  <c r="AG142" i="1" l="1"/>
  <c r="Z142" i="1"/>
  <c r="AA142" i="1" s="1"/>
  <c r="AF142" i="1"/>
  <c r="AP143" i="1"/>
  <c r="AE143" i="1" s="1"/>
  <c r="AJ143" i="1" s="1"/>
  <c r="AK143" i="1" s="1"/>
  <c r="AM145" i="1"/>
  <c r="AH145" i="1"/>
  <c r="AO144" i="1"/>
  <c r="AN144" i="1"/>
  <c r="AQ144" i="1"/>
  <c r="AG143" i="1" l="1"/>
  <c r="AF143" i="1"/>
  <c r="Z143" i="1"/>
  <c r="AA143" i="1" s="1"/>
  <c r="AI142" i="1"/>
  <c r="AH146" i="1"/>
  <c r="AM146" i="1"/>
  <c r="AN145" i="1"/>
  <c r="AO145" i="1"/>
  <c r="AQ145" i="1"/>
  <c r="AP144" i="1"/>
  <c r="AE144" i="1" s="1"/>
  <c r="AI143" i="1" l="1"/>
  <c r="AF144" i="1"/>
  <c r="AJ144" i="1"/>
  <c r="AK144" i="1" s="1"/>
  <c r="Z144" i="1"/>
  <c r="AA144" i="1" s="1"/>
  <c r="AG144" i="1"/>
  <c r="AP145" i="1"/>
  <c r="AE145" i="1" s="1"/>
  <c r="AH147" i="1"/>
  <c r="AM147" i="1"/>
  <c r="AN146" i="1"/>
  <c r="AO146" i="1"/>
  <c r="AQ146" i="1"/>
  <c r="AP146" i="1" l="1"/>
  <c r="AE146" i="1" s="1"/>
  <c r="AF146" i="1" s="1"/>
  <c r="AG145" i="1"/>
  <c r="AJ145" i="1"/>
  <c r="AK145" i="1" s="1"/>
  <c r="Z145" i="1"/>
  <c r="AA145" i="1" s="1"/>
  <c r="AF145" i="1"/>
  <c r="AO147" i="1"/>
  <c r="AQ147" i="1"/>
  <c r="AN147" i="1"/>
  <c r="AH148" i="1"/>
  <c r="AM148" i="1"/>
  <c r="AI144" i="1"/>
  <c r="AP147" i="1" l="1"/>
  <c r="AE147" i="1" s="1"/>
  <c r="Z147" i="1" s="1"/>
  <c r="AA147" i="1" s="1"/>
  <c r="AJ146" i="1"/>
  <c r="AK146" i="1" s="1"/>
  <c r="AG146" i="1"/>
  <c r="Z146" i="1"/>
  <c r="AA146" i="1" s="1"/>
  <c r="AI145" i="1"/>
  <c r="AI146" i="1"/>
  <c r="AH149" i="1"/>
  <c r="AM149" i="1"/>
  <c r="AQ148" i="1"/>
  <c r="AO148" i="1"/>
  <c r="AN148" i="1"/>
  <c r="AP148" i="1" l="1"/>
  <c r="AE148" i="1" s="1"/>
  <c r="AG148" i="1" s="1"/>
  <c r="AJ147" i="1"/>
  <c r="AK147" i="1" s="1"/>
  <c r="AG147" i="1"/>
  <c r="AF147" i="1"/>
  <c r="AI147" i="1" s="1"/>
  <c r="AM150" i="1"/>
  <c r="AH150" i="1"/>
  <c r="AQ149" i="1"/>
  <c r="AN149" i="1"/>
  <c r="AO149" i="1"/>
  <c r="AF148" i="1" l="1"/>
  <c r="AI148" i="1" s="1"/>
  <c r="AJ148" i="1"/>
  <c r="AK148" i="1" s="1"/>
  <c r="Z148" i="1"/>
  <c r="AA148" i="1" s="1"/>
  <c r="AP149" i="1"/>
  <c r="AE149" i="1" s="1"/>
  <c r="Z149" i="1" s="1"/>
  <c r="AA149" i="1" s="1"/>
  <c r="AH151" i="1"/>
  <c r="AM151" i="1"/>
  <c r="AN150" i="1"/>
  <c r="AO150" i="1"/>
  <c r="AQ150" i="1"/>
  <c r="AJ149" i="1" l="1"/>
  <c r="AK149" i="1" s="1"/>
  <c r="AF149" i="1"/>
  <c r="AG149" i="1"/>
  <c r="AN151" i="1"/>
  <c r="AO151" i="1"/>
  <c r="AQ151" i="1"/>
  <c r="AM152" i="1"/>
  <c r="AH152" i="1"/>
  <c r="AP150" i="1"/>
  <c r="AE150" i="1" s="1"/>
  <c r="AI149" i="1" l="1"/>
  <c r="Z150" i="1"/>
  <c r="AA150" i="1" s="1"/>
  <c r="AJ150" i="1"/>
  <c r="AK150" i="1" s="1"/>
  <c r="AF150" i="1"/>
  <c r="AG150" i="1"/>
  <c r="AO152" i="1"/>
  <c r="AN152" i="1"/>
  <c r="AP152" i="1" s="1"/>
  <c r="AE152" i="1" s="1"/>
  <c r="AQ152" i="1"/>
  <c r="AM153" i="1"/>
  <c r="AH153" i="1"/>
  <c r="AP151" i="1"/>
  <c r="AE151" i="1" s="1"/>
  <c r="AN153" i="1" l="1"/>
  <c r="AO153" i="1"/>
  <c r="AQ153" i="1"/>
  <c r="AF152" i="1"/>
  <c r="AG152" i="1"/>
  <c r="AJ152" i="1"/>
  <c r="AK152" i="1" s="1"/>
  <c r="Z152" i="1"/>
  <c r="AA152" i="1" s="1"/>
  <c r="Z151" i="1"/>
  <c r="AA151" i="1" s="1"/>
  <c r="AJ151" i="1"/>
  <c r="AK151" i="1" s="1"/>
  <c r="AF151" i="1"/>
  <c r="AG151" i="1"/>
  <c r="AH154" i="1"/>
  <c r="AM154" i="1"/>
  <c r="AI150" i="1"/>
  <c r="AM155" i="1" l="1"/>
  <c r="AH155" i="1"/>
  <c r="AI151" i="1"/>
  <c r="AN154" i="1"/>
  <c r="AO154" i="1"/>
  <c r="AQ154" i="1"/>
  <c r="AI152" i="1"/>
  <c r="AP153" i="1"/>
  <c r="AE153" i="1" s="1"/>
  <c r="AH156" i="1" l="1"/>
  <c r="AM156" i="1"/>
  <c r="AP154" i="1"/>
  <c r="AE154" i="1" s="1"/>
  <c r="AG153" i="1"/>
  <c r="AF153" i="1"/>
  <c r="Z153" i="1"/>
  <c r="AA153" i="1" s="1"/>
  <c r="AJ153" i="1"/>
  <c r="AK153" i="1" s="1"/>
  <c r="AO155" i="1"/>
  <c r="AN155" i="1"/>
  <c r="AQ155" i="1"/>
  <c r="AI153" i="1" l="1"/>
  <c r="AP155" i="1"/>
  <c r="AE155" i="1" s="1"/>
  <c r="AF155" i="1" s="1"/>
  <c r="AQ156" i="1"/>
  <c r="AO156" i="1"/>
  <c r="AN156" i="1"/>
  <c r="AP156" i="1" s="1"/>
  <c r="AE156" i="1" s="1"/>
  <c r="AF154" i="1"/>
  <c r="Z154" i="1"/>
  <c r="AA154" i="1" s="1"/>
  <c r="AG154" i="1"/>
  <c r="AJ154" i="1"/>
  <c r="AK154" i="1" s="1"/>
  <c r="AH157" i="1"/>
  <c r="AM157" i="1"/>
  <c r="AI154" i="1" l="1"/>
  <c r="AJ155" i="1"/>
  <c r="AK155" i="1" s="1"/>
  <c r="AG155" i="1"/>
  <c r="Z155" i="1"/>
  <c r="AA155" i="1" s="1"/>
  <c r="AQ157" i="1"/>
  <c r="AN157" i="1"/>
  <c r="AO157" i="1"/>
  <c r="AG156" i="1"/>
  <c r="Z156" i="1"/>
  <c r="AA156" i="1" s="1"/>
  <c r="AJ156" i="1"/>
  <c r="AK156" i="1" s="1"/>
  <c r="AF156" i="1"/>
  <c r="AM158" i="1"/>
  <c r="AH158" i="1"/>
  <c r="AI155" i="1"/>
  <c r="AI156" i="1" l="1"/>
  <c r="AQ158" i="1"/>
  <c r="AO158" i="1"/>
  <c r="AN158" i="1"/>
  <c r="AP157" i="1"/>
  <c r="AE157" i="1" s="1"/>
  <c r="AH159" i="1"/>
  <c r="AM159" i="1"/>
  <c r="AP158" i="1" l="1"/>
  <c r="AE158" i="1" s="1"/>
  <c r="Z158" i="1" s="1"/>
  <c r="AA158" i="1" s="1"/>
  <c r="AM160" i="1"/>
  <c r="AH160" i="1"/>
  <c r="AG157" i="1"/>
  <c r="AJ157" i="1"/>
  <c r="AK157" i="1" s="1"/>
  <c r="AF157" i="1"/>
  <c r="AI157" i="1" s="1"/>
  <c r="Z157" i="1"/>
  <c r="AA157" i="1" s="1"/>
  <c r="AN159" i="1"/>
  <c r="AO159" i="1"/>
  <c r="AQ159" i="1"/>
  <c r="AG158" i="1" l="1"/>
  <c r="AF158" i="1"/>
  <c r="AJ158" i="1"/>
  <c r="AK158" i="1" s="1"/>
  <c r="AP159" i="1"/>
  <c r="AE159" i="1" s="1"/>
  <c r="Z159" i="1" s="1"/>
  <c r="AA159" i="1" s="1"/>
  <c r="AO160" i="1"/>
  <c r="AN160" i="1"/>
  <c r="AP160" i="1" s="1"/>
  <c r="AE160" i="1" s="1"/>
  <c r="AQ160" i="1"/>
  <c r="AM161" i="1"/>
  <c r="AH161" i="1"/>
  <c r="AI158" i="1" l="1"/>
  <c r="AJ159" i="1"/>
  <c r="AK159" i="1" s="1"/>
  <c r="AF159" i="1"/>
  <c r="AG159" i="1"/>
  <c r="AF160" i="1"/>
  <c r="AJ160" i="1"/>
  <c r="AK160" i="1" s="1"/>
  <c r="Z160" i="1"/>
  <c r="AA160" i="1" s="1"/>
  <c r="AG160" i="1"/>
  <c r="AH162" i="1"/>
  <c r="AM162" i="1"/>
  <c r="AN161" i="1"/>
  <c r="AQ161" i="1"/>
  <c r="AO161" i="1"/>
  <c r="AP161" i="1" l="1"/>
  <c r="AE161" i="1" s="1"/>
  <c r="AF161" i="1" s="1"/>
  <c r="AI159" i="1"/>
  <c r="AO162" i="1"/>
  <c r="AQ162" i="1"/>
  <c r="AN162" i="1"/>
  <c r="AH163" i="1"/>
  <c r="AM163" i="1"/>
  <c r="AI160" i="1"/>
  <c r="AP162" i="1" l="1"/>
  <c r="AE162" i="1" s="1"/>
  <c r="AF162" i="1" s="1"/>
  <c r="AG161" i="1"/>
  <c r="AI161" i="1" s="1"/>
  <c r="AJ161" i="1"/>
  <c r="AK161" i="1" s="1"/>
  <c r="Z161" i="1"/>
  <c r="AA161" i="1" s="1"/>
  <c r="AQ163" i="1"/>
  <c r="AN163" i="1"/>
  <c r="AO163" i="1"/>
  <c r="AH164" i="1"/>
  <c r="AM164" i="1"/>
  <c r="Z162" i="1" l="1"/>
  <c r="AA162" i="1" s="1"/>
  <c r="AJ162" i="1"/>
  <c r="AK162" i="1" s="1"/>
  <c r="AG162" i="1"/>
  <c r="AI162" i="1" s="1"/>
  <c r="AQ164" i="1"/>
  <c r="AO164" i="1"/>
  <c r="AN164" i="1"/>
  <c r="AP164" i="1" s="1"/>
  <c r="AE164" i="1" s="1"/>
  <c r="AP163" i="1"/>
  <c r="AE163" i="1" s="1"/>
  <c r="AM165" i="1"/>
  <c r="AH165" i="1"/>
  <c r="AM166" i="1" l="1"/>
  <c r="AH166" i="1"/>
  <c r="AG163" i="1"/>
  <c r="Z163" i="1"/>
  <c r="AA163" i="1" s="1"/>
  <c r="AJ163" i="1"/>
  <c r="AK163" i="1" s="1"/>
  <c r="AF163" i="1"/>
  <c r="AI163" i="1" s="1"/>
  <c r="AN165" i="1"/>
  <c r="AO165" i="1"/>
  <c r="AQ165" i="1"/>
  <c r="Z164" i="1"/>
  <c r="AA164" i="1" s="1"/>
  <c r="AF164" i="1"/>
  <c r="AG164" i="1"/>
  <c r="AJ164" i="1"/>
  <c r="AK164" i="1" s="1"/>
  <c r="AP165" i="1" l="1"/>
  <c r="AE165" i="1" s="1"/>
  <c r="Z165" i="1" s="1"/>
  <c r="AA165" i="1" s="1"/>
  <c r="AN166" i="1"/>
  <c r="AO166" i="1"/>
  <c r="AQ166" i="1"/>
  <c r="AI164" i="1"/>
  <c r="AM167" i="1"/>
  <c r="AH167" i="1"/>
  <c r="AG165" i="1" l="1"/>
  <c r="AJ165" i="1"/>
  <c r="AK165" i="1" s="1"/>
  <c r="AF165" i="1"/>
  <c r="AP166" i="1"/>
  <c r="AE166" i="1" s="1"/>
  <c r="AO167" i="1"/>
  <c r="AN167" i="1"/>
  <c r="AQ167" i="1"/>
  <c r="AM168" i="1"/>
  <c r="AH168" i="1"/>
  <c r="AP167" i="1" l="1"/>
  <c r="AE167" i="1" s="1"/>
  <c r="AG167" i="1" s="1"/>
  <c r="AI165" i="1"/>
  <c r="AH169" i="1"/>
  <c r="AM169" i="1"/>
  <c r="AN168" i="1"/>
  <c r="AQ168" i="1"/>
  <c r="AO168" i="1"/>
  <c r="Z166" i="1"/>
  <c r="AA166" i="1" s="1"/>
  <c r="AJ166" i="1"/>
  <c r="AK166" i="1" s="1"/>
  <c r="AF166" i="1"/>
  <c r="AG166" i="1"/>
  <c r="Z167" i="1" l="1"/>
  <c r="AA167" i="1" s="1"/>
  <c r="AF167" i="1"/>
  <c r="AI167" i="1" s="1"/>
  <c r="AJ167" i="1"/>
  <c r="AK167" i="1" s="1"/>
  <c r="AI166" i="1"/>
  <c r="AN169" i="1"/>
  <c r="AO169" i="1"/>
  <c r="AQ169" i="1"/>
  <c r="AP168" i="1"/>
  <c r="AE168" i="1" s="1"/>
  <c r="AM170" i="1"/>
  <c r="AH170" i="1"/>
  <c r="AG168" i="1" l="1"/>
  <c r="AF168" i="1"/>
  <c r="AJ168" i="1"/>
  <c r="AK168" i="1" s="1"/>
  <c r="Z168" i="1"/>
  <c r="AA168" i="1" s="1"/>
  <c r="AO170" i="1"/>
  <c r="AN170" i="1"/>
  <c r="AP170" i="1" s="1"/>
  <c r="AE170" i="1" s="1"/>
  <c r="AQ170" i="1"/>
  <c r="AH171" i="1"/>
  <c r="AM171" i="1"/>
  <c r="AP169" i="1"/>
  <c r="AE169" i="1" s="1"/>
  <c r="AI168" i="1" l="1"/>
  <c r="AF170" i="1"/>
  <c r="AG170" i="1"/>
  <c r="Z170" i="1"/>
  <c r="AA170" i="1" s="1"/>
  <c r="AJ170" i="1"/>
  <c r="AK170" i="1" s="1"/>
  <c r="AF169" i="1"/>
  <c r="AG169" i="1"/>
  <c r="AJ169" i="1"/>
  <c r="AK169" i="1" s="1"/>
  <c r="Z169" i="1"/>
  <c r="AA169" i="1" s="1"/>
  <c r="AH172" i="1"/>
  <c r="AM172" i="1"/>
  <c r="AQ171" i="1"/>
  <c r="AN171" i="1"/>
  <c r="AO171" i="1"/>
  <c r="AI169" i="1" l="1"/>
  <c r="AQ172" i="1"/>
  <c r="AO172" i="1"/>
  <c r="AN172" i="1"/>
  <c r="AM173" i="1"/>
  <c r="AH173" i="1"/>
  <c r="AP171" i="1"/>
  <c r="AE171" i="1" s="1"/>
  <c r="AI170" i="1"/>
  <c r="AP172" i="1" l="1"/>
  <c r="AE172" i="1" s="1"/>
  <c r="AJ172" i="1" s="1"/>
  <c r="AK172" i="1" s="1"/>
  <c r="AG171" i="1"/>
  <c r="Z171" i="1"/>
  <c r="AA171" i="1" s="1"/>
  <c r="AJ171" i="1"/>
  <c r="AK171" i="1" s="1"/>
  <c r="AF171" i="1"/>
  <c r="AM174" i="1"/>
  <c r="AH174" i="1"/>
  <c r="AN173" i="1"/>
  <c r="AO173" i="1"/>
  <c r="AQ173" i="1"/>
  <c r="Z172" i="1" l="1"/>
  <c r="AA172" i="1" s="1"/>
  <c r="AF172" i="1"/>
  <c r="AG172" i="1"/>
  <c r="AI171" i="1"/>
  <c r="AI172" i="1"/>
  <c r="AP173" i="1"/>
  <c r="AE173" i="1" s="1"/>
  <c r="AN174" i="1"/>
  <c r="AO174" i="1"/>
  <c r="AQ174" i="1"/>
  <c r="AM175" i="1"/>
  <c r="AH175" i="1"/>
  <c r="AO175" i="1" l="1"/>
  <c r="AQ175" i="1"/>
  <c r="AN175" i="1"/>
  <c r="AM176" i="1"/>
  <c r="AH176" i="1"/>
  <c r="AP174" i="1"/>
  <c r="AE174" i="1" s="1"/>
  <c r="Z173" i="1"/>
  <c r="AA173" i="1" s="1"/>
  <c r="AJ173" i="1"/>
  <c r="AK173" i="1" s="1"/>
  <c r="AG173" i="1"/>
  <c r="AF173" i="1"/>
  <c r="AI173" i="1" l="1"/>
  <c r="AP175" i="1"/>
  <c r="AE175" i="1" s="1"/>
  <c r="Z175" i="1" s="1"/>
  <c r="AA175" i="1" s="1"/>
  <c r="Z174" i="1"/>
  <c r="AA174" i="1" s="1"/>
  <c r="AJ174" i="1"/>
  <c r="AK174" i="1" s="1"/>
  <c r="AF174" i="1"/>
  <c r="AG174" i="1"/>
  <c r="AH177" i="1"/>
  <c r="AM177" i="1"/>
  <c r="AN176" i="1"/>
  <c r="AO176" i="1"/>
  <c r="AQ176" i="1"/>
  <c r="AP176" i="1" l="1"/>
  <c r="AE176" i="1" s="1"/>
  <c r="AJ176" i="1" s="1"/>
  <c r="AK176" i="1" s="1"/>
  <c r="AJ175" i="1"/>
  <c r="AK175" i="1" s="1"/>
  <c r="AG175" i="1"/>
  <c r="AF175" i="1"/>
  <c r="AH178" i="1"/>
  <c r="AM178" i="1"/>
  <c r="AN177" i="1"/>
  <c r="AO177" i="1"/>
  <c r="AQ177" i="1"/>
  <c r="AI174" i="1"/>
  <c r="AI175" i="1" l="1"/>
  <c r="AF176" i="1"/>
  <c r="Z176" i="1"/>
  <c r="AA176" i="1" s="1"/>
  <c r="AG176" i="1"/>
  <c r="AO178" i="1"/>
  <c r="AN178" i="1"/>
  <c r="AQ178" i="1"/>
  <c r="AH179" i="1"/>
  <c r="AM179" i="1"/>
  <c r="AP177" i="1"/>
  <c r="AE177" i="1" s="1"/>
  <c r="AI176" i="1" l="1"/>
  <c r="AP178" i="1"/>
  <c r="AE178" i="1" s="1"/>
  <c r="AF178" i="1" s="1"/>
  <c r="AF177" i="1"/>
  <c r="AJ177" i="1"/>
  <c r="AK177" i="1" s="1"/>
  <c r="Z177" i="1"/>
  <c r="AA177" i="1" s="1"/>
  <c r="AG177" i="1"/>
  <c r="AH180" i="1"/>
  <c r="AM180" i="1"/>
  <c r="AQ179" i="1"/>
  <c r="AO179" i="1"/>
  <c r="AN179" i="1"/>
  <c r="AP179" i="1" l="1"/>
  <c r="AE179" i="1" s="1"/>
  <c r="AG179" i="1" s="1"/>
  <c r="AG178" i="1"/>
  <c r="AI178" i="1" s="1"/>
  <c r="Z178" i="1"/>
  <c r="AA178" i="1" s="1"/>
  <c r="AJ178" i="1"/>
  <c r="AK178" i="1" s="1"/>
  <c r="AM181" i="1"/>
  <c r="AH181" i="1"/>
  <c r="AI177" i="1"/>
  <c r="AQ180" i="1"/>
  <c r="AN180" i="1"/>
  <c r="AO180" i="1"/>
  <c r="AJ179" i="1" l="1"/>
  <c r="AK179" i="1" s="1"/>
  <c r="AF179" i="1"/>
  <c r="AI179" i="1" s="1"/>
  <c r="Z179" i="1"/>
  <c r="AA179" i="1" s="1"/>
  <c r="AP180" i="1"/>
  <c r="AE180" i="1" s="1"/>
  <c r="AH182" i="1"/>
  <c r="AM182" i="1"/>
  <c r="AQ181" i="1"/>
  <c r="AN181" i="1"/>
  <c r="AO181" i="1"/>
  <c r="AP181" i="1" l="1"/>
  <c r="AE181" i="1" s="1"/>
  <c r="AN182" i="1"/>
  <c r="AO182" i="1"/>
  <c r="AQ182" i="1"/>
  <c r="AM183" i="1"/>
  <c r="AH183" i="1"/>
  <c r="AF180" i="1"/>
  <c r="AJ180" i="1"/>
  <c r="AK180" i="1" s="1"/>
  <c r="AG180" i="1"/>
  <c r="Z180" i="1"/>
  <c r="AA180" i="1" s="1"/>
  <c r="AI180" i="1" l="1"/>
  <c r="AO183" i="1"/>
  <c r="AN183" i="1"/>
  <c r="AQ183" i="1"/>
  <c r="AM184" i="1"/>
  <c r="AH184" i="1"/>
  <c r="AP182" i="1"/>
  <c r="AE182" i="1" s="1"/>
  <c r="Z181" i="1"/>
  <c r="AA181" i="1" s="1"/>
  <c r="AJ181" i="1"/>
  <c r="AK181" i="1" s="1"/>
  <c r="AG181" i="1"/>
  <c r="AF181" i="1"/>
  <c r="AI181" i="1" l="1"/>
  <c r="AP183" i="1"/>
  <c r="AE183" i="1" s="1"/>
  <c r="AJ183" i="1" s="1"/>
  <c r="AK183" i="1" s="1"/>
  <c r="Z182" i="1"/>
  <c r="AA182" i="1" s="1"/>
  <c r="AJ182" i="1"/>
  <c r="AK182" i="1" s="1"/>
  <c r="AF182" i="1"/>
  <c r="AG182" i="1"/>
  <c r="AN184" i="1"/>
  <c r="AO184" i="1"/>
  <c r="AQ184" i="1"/>
  <c r="AH185" i="1"/>
  <c r="AM185" i="1"/>
  <c r="AF183" i="1" l="1"/>
  <c r="AG183" i="1"/>
  <c r="Z183" i="1"/>
  <c r="AA183" i="1" s="1"/>
  <c r="AI182" i="1"/>
  <c r="AN185" i="1"/>
  <c r="AO185" i="1"/>
  <c r="AQ185" i="1"/>
  <c r="AH186" i="1"/>
  <c r="AM186" i="1"/>
  <c r="AP184" i="1"/>
  <c r="AE184" i="1" s="1"/>
  <c r="AI183" i="1" l="1"/>
  <c r="AG184" i="1"/>
  <c r="AJ184" i="1"/>
  <c r="AK184" i="1" s="1"/>
  <c r="AF184" i="1"/>
  <c r="Z184" i="1"/>
  <c r="AA184" i="1" s="1"/>
  <c r="AH187" i="1"/>
  <c r="AM187" i="1"/>
  <c r="AO186" i="1"/>
  <c r="AQ186" i="1"/>
  <c r="AN186" i="1"/>
  <c r="AP185" i="1"/>
  <c r="AE185" i="1" s="1"/>
  <c r="AI184" i="1" l="1"/>
  <c r="AH188" i="1"/>
  <c r="AM188" i="1"/>
  <c r="AP186" i="1"/>
  <c r="AE186" i="1" s="1"/>
  <c r="AQ187" i="1"/>
  <c r="AO187" i="1"/>
  <c r="AN187" i="1"/>
  <c r="AF185" i="1"/>
  <c r="AG185" i="1"/>
  <c r="AJ185" i="1"/>
  <c r="AK185" i="1" s="1"/>
  <c r="Z185" i="1"/>
  <c r="AA185" i="1" s="1"/>
  <c r="AP187" i="1" l="1"/>
  <c r="AE187" i="1" s="1"/>
  <c r="Z187" i="1" s="1"/>
  <c r="AA187" i="1" s="1"/>
  <c r="AI185" i="1"/>
  <c r="AF186" i="1"/>
  <c r="AG186" i="1"/>
  <c r="AJ186" i="1"/>
  <c r="AK186" i="1" s="1"/>
  <c r="Z186" i="1"/>
  <c r="AA186" i="1" s="1"/>
  <c r="AM189" i="1"/>
  <c r="AH189" i="1"/>
  <c r="AQ188" i="1"/>
  <c r="AN188" i="1"/>
  <c r="AO188" i="1"/>
  <c r="AF187" i="1" l="1"/>
  <c r="AI187" i="1" s="1"/>
  <c r="AG187" i="1"/>
  <c r="AJ187" i="1"/>
  <c r="AK187" i="1" s="1"/>
  <c r="AI186" i="1"/>
  <c r="AH190" i="1"/>
  <c r="AM190" i="1"/>
  <c r="AP188" i="1"/>
  <c r="AE188" i="1" s="1"/>
  <c r="AN189" i="1"/>
  <c r="AO189" i="1"/>
  <c r="AQ189" i="1"/>
  <c r="Z188" i="1" l="1"/>
  <c r="AA188" i="1" s="1"/>
  <c r="AG188" i="1"/>
  <c r="AJ188" i="1"/>
  <c r="AK188" i="1" s="1"/>
  <c r="AF188" i="1"/>
  <c r="AM191" i="1"/>
  <c r="AH191" i="1"/>
  <c r="AP189" i="1"/>
  <c r="AE189" i="1" s="1"/>
  <c r="AN190" i="1"/>
  <c r="AO190" i="1"/>
  <c r="AQ190" i="1"/>
  <c r="AI188" i="1" l="1"/>
  <c r="AP190" i="1"/>
  <c r="AE190" i="1" s="1"/>
  <c r="Z190" i="1" s="1"/>
  <c r="AA190" i="1" s="1"/>
  <c r="AO191" i="1"/>
  <c r="AN191" i="1"/>
  <c r="AQ191" i="1"/>
  <c r="AM192" i="1"/>
  <c r="AH192" i="1"/>
  <c r="Z189" i="1"/>
  <c r="AA189" i="1" s="1"/>
  <c r="AJ189" i="1"/>
  <c r="AK189" i="1" s="1"/>
  <c r="AF189" i="1"/>
  <c r="AG189" i="1"/>
  <c r="AP191" i="1" l="1"/>
  <c r="AE191" i="1" s="1"/>
  <c r="AG191" i="1" s="1"/>
  <c r="AG190" i="1"/>
  <c r="AF190" i="1"/>
  <c r="AJ190" i="1"/>
  <c r="AK190" i="1" s="1"/>
  <c r="AH193" i="1"/>
  <c r="AM193" i="1"/>
  <c r="AQ192" i="1"/>
  <c r="AO192" i="1"/>
  <c r="AN192" i="1"/>
  <c r="AI189" i="1"/>
  <c r="AP192" i="1" l="1"/>
  <c r="AE192" i="1" s="1"/>
  <c r="AG192" i="1" s="1"/>
  <c r="AF191" i="1"/>
  <c r="AI191" i="1" s="1"/>
  <c r="Z191" i="1"/>
  <c r="AA191" i="1" s="1"/>
  <c r="AJ191" i="1"/>
  <c r="AK191" i="1" s="1"/>
  <c r="AI190" i="1"/>
  <c r="AN193" i="1"/>
  <c r="AQ193" i="1"/>
  <c r="AO193" i="1"/>
  <c r="AH194" i="1"/>
  <c r="AM194" i="1"/>
  <c r="Z192" i="1" l="1"/>
  <c r="AA192" i="1" s="1"/>
  <c r="AJ192" i="1"/>
  <c r="AK192" i="1" s="1"/>
  <c r="AF192" i="1"/>
  <c r="AI192" i="1" s="1"/>
  <c r="AO194" i="1"/>
  <c r="AN194" i="1"/>
  <c r="AQ194" i="1"/>
  <c r="AM195" i="1"/>
  <c r="AH195" i="1"/>
  <c r="AP193" i="1"/>
  <c r="AE193" i="1" s="1"/>
  <c r="AP194" i="1" l="1"/>
  <c r="AE194" i="1" s="1"/>
  <c r="AF194" i="1" s="1"/>
  <c r="Z193" i="1"/>
  <c r="AA193" i="1" s="1"/>
  <c r="AJ193" i="1"/>
  <c r="AK193" i="1" s="1"/>
  <c r="AF193" i="1"/>
  <c r="AG193" i="1"/>
  <c r="AN195" i="1"/>
  <c r="AO195" i="1"/>
  <c r="AQ195" i="1"/>
  <c r="AH196" i="1"/>
  <c r="AM196" i="1"/>
  <c r="AI193" i="1" l="1"/>
  <c r="AJ194" i="1"/>
  <c r="AK194" i="1" s="1"/>
  <c r="Z194" i="1"/>
  <c r="AA194" i="1" s="1"/>
  <c r="AG194" i="1"/>
  <c r="AI194" i="1" s="1"/>
  <c r="AP195" i="1"/>
  <c r="AE195" i="1" s="1"/>
  <c r="AG195" i="1" s="1"/>
  <c r="AQ196" i="1"/>
  <c r="AO196" i="1"/>
  <c r="AN196" i="1"/>
  <c r="AP196" i="1" s="1"/>
  <c r="AE196" i="1" s="1"/>
  <c r="AM197" i="1"/>
  <c r="AH197" i="1"/>
  <c r="AF195" i="1" l="1"/>
  <c r="AI195" i="1" s="1"/>
  <c r="AJ195" i="1"/>
  <c r="AK195" i="1" s="1"/>
  <c r="Z195" i="1"/>
  <c r="AA195" i="1" s="1"/>
  <c r="AM198" i="1"/>
  <c r="AH198" i="1"/>
  <c r="AN197" i="1"/>
  <c r="AO197" i="1"/>
  <c r="AQ197" i="1"/>
  <c r="Z196" i="1"/>
  <c r="AA196" i="1" s="1"/>
  <c r="AF196" i="1"/>
  <c r="AJ196" i="1"/>
  <c r="AK196" i="1" s="1"/>
  <c r="AG196" i="1"/>
  <c r="AP197" i="1" l="1"/>
  <c r="AE197" i="1" s="1"/>
  <c r="AJ197" i="1" s="1"/>
  <c r="AK197" i="1" s="1"/>
  <c r="AN198" i="1"/>
  <c r="AO198" i="1"/>
  <c r="AQ198" i="1"/>
  <c r="AI196" i="1"/>
  <c r="AM199" i="1"/>
  <c r="AH199" i="1"/>
  <c r="AF197" i="1" l="1"/>
  <c r="Z197" i="1"/>
  <c r="AA197" i="1" s="1"/>
  <c r="AG197" i="1"/>
  <c r="AP198" i="1"/>
  <c r="AE198" i="1" s="1"/>
  <c r="Z198" i="1" s="1"/>
  <c r="AA198" i="1" s="1"/>
  <c r="AO199" i="1"/>
  <c r="AN199" i="1"/>
  <c r="AQ199" i="1"/>
  <c r="AM200" i="1"/>
  <c r="AH200" i="1"/>
  <c r="AI197" i="1" l="1"/>
  <c r="AG198" i="1"/>
  <c r="AF198" i="1"/>
  <c r="AJ198" i="1"/>
  <c r="AK198" i="1" s="1"/>
  <c r="AP199" i="1"/>
  <c r="AE199" i="1" s="1"/>
  <c r="Z199" i="1" s="1"/>
  <c r="AA199" i="1" s="1"/>
  <c r="AH201" i="1"/>
  <c r="AM201" i="1"/>
  <c r="AN200" i="1"/>
  <c r="AO200" i="1"/>
  <c r="AQ200" i="1"/>
  <c r="AI198" i="1" l="1"/>
  <c r="AG199" i="1"/>
  <c r="AJ199" i="1"/>
  <c r="AK199" i="1" s="1"/>
  <c r="AF199" i="1"/>
  <c r="AP200" i="1"/>
  <c r="AE200" i="1" s="1"/>
  <c r="AN201" i="1"/>
  <c r="AO201" i="1"/>
  <c r="AQ201" i="1"/>
  <c r="AM202" i="1"/>
  <c r="AH202" i="1"/>
  <c r="AI199" i="1" l="1"/>
  <c r="AH203" i="1"/>
  <c r="AM203" i="1"/>
  <c r="AP201" i="1"/>
  <c r="AE201" i="1" s="1"/>
  <c r="AO202" i="1"/>
  <c r="AN202" i="1"/>
  <c r="AP202" i="1" s="1"/>
  <c r="AE202" i="1" s="1"/>
  <c r="AQ202" i="1"/>
  <c r="AG200" i="1"/>
  <c r="AF200" i="1"/>
  <c r="AJ200" i="1"/>
  <c r="AK200" i="1" s="1"/>
  <c r="Z200" i="1"/>
  <c r="AA200" i="1" s="1"/>
  <c r="AF202" i="1" l="1"/>
  <c r="AG202" i="1"/>
  <c r="Z202" i="1"/>
  <c r="AA202" i="1" s="1"/>
  <c r="AJ202" i="1"/>
  <c r="AK202" i="1" s="1"/>
  <c r="AF201" i="1"/>
  <c r="AJ201" i="1"/>
  <c r="AK201" i="1" s="1"/>
  <c r="AG201" i="1"/>
  <c r="Z201" i="1"/>
  <c r="AA201" i="1" s="1"/>
  <c r="AQ203" i="1"/>
  <c r="AN203" i="1"/>
  <c r="AO203" i="1"/>
  <c r="AH204" i="1"/>
  <c r="AM204" i="1"/>
  <c r="AI200" i="1"/>
  <c r="AI201" i="1" l="1"/>
  <c r="AP203" i="1"/>
  <c r="AE203" i="1" s="1"/>
  <c r="AQ204" i="1"/>
  <c r="AO204" i="1"/>
  <c r="AN204" i="1"/>
  <c r="AM205" i="1"/>
  <c r="AH205" i="1"/>
  <c r="AI202" i="1"/>
  <c r="AP204" i="1" l="1"/>
  <c r="AE204" i="1" s="1"/>
  <c r="AJ204" i="1" s="1"/>
  <c r="AK204" i="1" s="1"/>
  <c r="AG203" i="1"/>
  <c r="Z203" i="1"/>
  <c r="AA203" i="1" s="1"/>
  <c r="AJ203" i="1"/>
  <c r="AK203" i="1" s="1"/>
  <c r="AF203" i="1"/>
  <c r="AM206" i="1"/>
  <c r="AH206" i="1"/>
  <c r="AN205" i="1"/>
  <c r="AO205" i="1"/>
  <c r="AQ205" i="1"/>
  <c r="AI203" i="1" l="1"/>
  <c r="Z204" i="1"/>
  <c r="AA204" i="1" s="1"/>
  <c r="AG204" i="1"/>
  <c r="AF204" i="1"/>
  <c r="AP205" i="1"/>
  <c r="AE205" i="1" s="1"/>
  <c r="AN206" i="1"/>
  <c r="AQ206" i="1"/>
  <c r="AO206" i="1"/>
  <c r="AM207" i="1"/>
  <c r="AH207" i="1"/>
  <c r="AI204" i="1" l="1"/>
  <c r="AO207" i="1"/>
  <c r="AQ207" i="1"/>
  <c r="AN207" i="1"/>
  <c r="AM208" i="1"/>
  <c r="AH208" i="1"/>
  <c r="AP206" i="1"/>
  <c r="AE206" i="1" s="1"/>
  <c r="Z205" i="1"/>
  <c r="AA205" i="1" s="1"/>
  <c r="AJ205" i="1"/>
  <c r="AK205" i="1" s="1"/>
  <c r="AG205" i="1"/>
  <c r="AF205" i="1"/>
  <c r="AI205" i="1" l="1"/>
  <c r="AP207" i="1"/>
  <c r="AE207" i="1" s="1"/>
  <c r="AJ207" i="1" s="1"/>
  <c r="AK207" i="1" s="1"/>
  <c r="AH209" i="1"/>
  <c r="AM209" i="1"/>
  <c r="Z206" i="1"/>
  <c r="AA206" i="1" s="1"/>
  <c r="AJ206" i="1"/>
  <c r="AK206" i="1" s="1"/>
  <c r="AF206" i="1"/>
  <c r="AG206" i="1"/>
  <c r="AN208" i="1"/>
  <c r="AO208" i="1"/>
  <c r="AQ208" i="1"/>
  <c r="AI206" i="1" l="1"/>
  <c r="AP208" i="1"/>
  <c r="AE208" i="1" s="1"/>
  <c r="AG208" i="1" s="1"/>
  <c r="AG207" i="1"/>
  <c r="Z207" i="1"/>
  <c r="AA207" i="1" s="1"/>
  <c r="AF207" i="1"/>
  <c r="AN209" i="1"/>
  <c r="AO209" i="1"/>
  <c r="AQ209" i="1"/>
  <c r="AH210" i="1"/>
  <c r="AM210" i="1"/>
  <c r="AJ208" i="1" l="1"/>
  <c r="AK208" i="1" s="1"/>
  <c r="AF208" i="1"/>
  <c r="AI208" i="1" s="1"/>
  <c r="Z208" i="1"/>
  <c r="AA208" i="1" s="1"/>
  <c r="AI207" i="1"/>
  <c r="AP209" i="1"/>
  <c r="AE209" i="1" s="1"/>
  <c r="AO210" i="1"/>
  <c r="AN210" i="1"/>
  <c r="AQ210" i="1"/>
  <c r="AH211" i="1"/>
  <c r="AM211" i="1"/>
  <c r="AP210" i="1" l="1"/>
  <c r="AE210" i="1" s="1"/>
  <c r="Z210" i="1" s="1"/>
  <c r="AA210" i="1" s="1"/>
  <c r="AQ211" i="1"/>
  <c r="AN211" i="1"/>
  <c r="AO211" i="1"/>
  <c r="AH212" i="1"/>
  <c r="AM212" i="1"/>
  <c r="AF209" i="1"/>
  <c r="AJ209" i="1"/>
  <c r="AK209" i="1" s="1"/>
  <c r="Z209" i="1"/>
  <c r="AA209" i="1" s="1"/>
  <c r="AG209" i="1"/>
  <c r="AJ210" i="1" l="1"/>
  <c r="AK210" i="1" s="1"/>
  <c r="AG210" i="1"/>
  <c r="AF210" i="1"/>
  <c r="AQ212" i="1"/>
  <c r="AO212" i="1"/>
  <c r="AN212" i="1"/>
  <c r="AP212" i="1" s="1"/>
  <c r="AE212" i="1" s="1"/>
  <c r="AM213" i="1"/>
  <c r="AH213" i="1"/>
  <c r="AI209" i="1"/>
  <c r="AP211" i="1"/>
  <c r="AE211" i="1" s="1"/>
  <c r="AI210" i="1" l="1"/>
  <c r="AM214" i="1"/>
  <c r="AH214" i="1"/>
  <c r="AQ213" i="1"/>
  <c r="AN213" i="1"/>
  <c r="AO213" i="1"/>
  <c r="AG211" i="1"/>
  <c r="Z211" i="1"/>
  <c r="AA211" i="1" s="1"/>
  <c r="AJ211" i="1"/>
  <c r="AK211" i="1" s="1"/>
  <c r="AF211" i="1"/>
  <c r="AF212" i="1"/>
  <c r="AJ212" i="1"/>
  <c r="AK212" i="1" s="1"/>
  <c r="AG212" i="1"/>
  <c r="Z212" i="1"/>
  <c r="AA212" i="1" s="1"/>
  <c r="AP213" i="1" l="1"/>
  <c r="AE213" i="1" s="1"/>
  <c r="AI211" i="1"/>
  <c r="AN214" i="1"/>
  <c r="AO214" i="1"/>
  <c r="AQ214" i="1"/>
  <c r="AI212" i="1"/>
  <c r="AM215" i="1"/>
  <c r="AH215" i="1"/>
  <c r="AO215" i="1" l="1"/>
  <c r="AN215" i="1"/>
  <c r="AQ215" i="1"/>
  <c r="AP214" i="1"/>
  <c r="AE214" i="1" s="1"/>
  <c r="AM216" i="1"/>
  <c r="AH216" i="1"/>
  <c r="Z213" i="1"/>
  <c r="AA213" i="1" s="1"/>
  <c r="AJ213" i="1"/>
  <c r="AK213" i="1" s="1"/>
  <c r="AG213" i="1"/>
  <c r="AF213" i="1"/>
  <c r="AI213" i="1" l="1"/>
  <c r="AP215" i="1"/>
  <c r="AE215" i="1" s="1"/>
  <c r="AG215" i="1" s="1"/>
  <c r="Z214" i="1"/>
  <c r="AA214" i="1" s="1"/>
  <c r="AJ214" i="1"/>
  <c r="AK214" i="1" s="1"/>
  <c r="AF214" i="1"/>
  <c r="AG214" i="1"/>
  <c r="AH217" i="1"/>
  <c r="AM217" i="1"/>
  <c r="AN216" i="1"/>
  <c r="AO216" i="1"/>
  <c r="AQ216" i="1"/>
  <c r="Z215" i="1" l="1"/>
  <c r="AA215" i="1" s="1"/>
  <c r="AJ215" i="1"/>
  <c r="AK215" i="1" s="1"/>
  <c r="AF215" i="1"/>
  <c r="AI215" i="1" s="1"/>
  <c r="AN217" i="1"/>
  <c r="AO217" i="1"/>
  <c r="AQ217" i="1"/>
  <c r="AH218" i="1"/>
  <c r="AM218" i="1"/>
  <c r="AP216" i="1"/>
  <c r="AE216" i="1" s="1"/>
  <c r="AI214" i="1"/>
  <c r="AO218" i="1" l="1"/>
  <c r="AQ218" i="1"/>
  <c r="AN218" i="1"/>
  <c r="AH219" i="1"/>
  <c r="AM219" i="1"/>
  <c r="AP217" i="1"/>
  <c r="AE217" i="1" s="1"/>
  <c r="AG216" i="1"/>
  <c r="AJ216" i="1"/>
  <c r="AK216" i="1" s="1"/>
  <c r="Z216" i="1"/>
  <c r="AA216" i="1" s="1"/>
  <c r="AF216" i="1"/>
  <c r="AP218" i="1" l="1"/>
  <c r="AE218" i="1" s="1"/>
  <c r="AF218" i="1" s="1"/>
  <c r="AH220" i="1"/>
  <c r="AM220" i="1"/>
  <c r="AQ219" i="1"/>
  <c r="AO219" i="1"/>
  <c r="AN219" i="1"/>
  <c r="AP219" i="1" s="1"/>
  <c r="AE219" i="1" s="1"/>
  <c r="AI216" i="1"/>
  <c r="AF217" i="1"/>
  <c r="AG217" i="1"/>
  <c r="Z217" i="1"/>
  <c r="AA217" i="1" s="1"/>
  <c r="AJ217" i="1"/>
  <c r="AK217" i="1" s="1"/>
  <c r="AI217" i="1" l="1"/>
  <c r="AJ218" i="1"/>
  <c r="AK218" i="1" s="1"/>
  <c r="AG218" i="1"/>
  <c r="AI218" i="1" s="1"/>
  <c r="Z218" i="1"/>
  <c r="AA218" i="1" s="1"/>
  <c r="AM221" i="1"/>
  <c r="AH221" i="1"/>
  <c r="AG219" i="1"/>
  <c r="Z219" i="1"/>
  <c r="AA219" i="1" s="1"/>
  <c r="AJ219" i="1"/>
  <c r="AK219" i="1" s="1"/>
  <c r="AF219" i="1"/>
  <c r="AQ220" i="1"/>
  <c r="AN220" i="1"/>
  <c r="AO220" i="1"/>
  <c r="AI219" i="1" l="1"/>
  <c r="AP220" i="1"/>
  <c r="AE220" i="1" s="1"/>
  <c r="AH222" i="1"/>
  <c r="AM222" i="1"/>
  <c r="AN221" i="1"/>
  <c r="AQ221" i="1"/>
  <c r="AO221" i="1"/>
  <c r="AP221" i="1" l="1"/>
  <c r="AE221" i="1" s="1"/>
  <c r="AM223" i="1"/>
  <c r="AH223" i="1"/>
  <c r="AN222" i="1"/>
  <c r="AO222" i="1"/>
  <c r="AQ222" i="1"/>
  <c r="Z220" i="1"/>
  <c r="AA220" i="1" s="1"/>
  <c r="AJ220" i="1"/>
  <c r="AK220" i="1" s="1"/>
  <c r="AF220" i="1"/>
  <c r="AG220" i="1"/>
  <c r="AP222" i="1" l="1"/>
  <c r="AE222" i="1" s="1"/>
  <c r="Z222" i="1" s="1"/>
  <c r="AA222" i="1" s="1"/>
  <c r="AI220" i="1"/>
  <c r="AM224" i="1"/>
  <c r="AH224" i="1"/>
  <c r="AO223" i="1"/>
  <c r="AN223" i="1"/>
  <c r="AQ223" i="1"/>
  <c r="Z221" i="1"/>
  <c r="AA221" i="1" s="1"/>
  <c r="AJ221" i="1"/>
  <c r="AK221" i="1" s="1"/>
  <c r="AG221" i="1"/>
  <c r="AF221" i="1"/>
  <c r="AI221" i="1" l="1"/>
  <c r="AF222" i="1"/>
  <c r="AG222" i="1"/>
  <c r="AJ222" i="1"/>
  <c r="AK222" i="1" s="1"/>
  <c r="AP223" i="1"/>
  <c r="AE223" i="1" s="1"/>
  <c r="AG223" i="1" s="1"/>
  <c r="AN224" i="1"/>
  <c r="AO224" i="1"/>
  <c r="AQ224" i="1"/>
  <c r="AH225" i="1"/>
  <c r="AM225" i="1"/>
  <c r="AI222" i="1" l="1"/>
  <c r="AJ223" i="1"/>
  <c r="AK223" i="1" s="1"/>
  <c r="Z223" i="1"/>
  <c r="AA223" i="1" s="1"/>
  <c r="AF223" i="1"/>
  <c r="AI223" i="1" s="1"/>
  <c r="AN225" i="1"/>
  <c r="AO225" i="1"/>
  <c r="AQ225" i="1"/>
  <c r="AM226" i="1"/>
  <c r="AH226" i="1"/>
  <c r="AP224" i="1"/>
  <c r="AE224" i="1" s="1"/>
  <c r="AG224" i="1" l="1"/>
  <c r="AF224" i="1"/>
  <c r="Z224" i="1"/>
  <c r="AA224" i="1" s="1"/>
  <c r="AJ224" i="1"/>
  <c r="AK224" i="1" s="1"/>
  <c r="AO226" i="1"/>
  <c r="AN226" i="1"/>
  <c r="AQ226" i="1"/>
  <c r="AH227" i="1"/>
  <c r="AM227" i="1"/>
  <c r="AP225" i="1"/>
  <c r="AE225" i="1" s="1"/>
  <c r="AP226" i="1" l="1"/>
  <c r="AE226" i="1" s="1"/>
  <c r="AF226" i="1" s="1"/>
  <c r="AI224" i="1"/>
  <c r="AF225" i="1"/>
  <c r="Z225" i="1"/>
  <c r="AA225" i="1" s="1"/>
  <c r="AG225" i="1"/>
  <c r="AJ225" i="1"/>
  <c r="AK225" i="1" s="1"/>
  <c r="AH228" i="1"/>
  <c r="AM228" i="1"/>
  <c r="AQ227" i="1"/>
  <c r="AO227" i="1"/>
  <c r="AN227" i="1"/>
  <c r="AJ226" i="1" l="1"/>
  <c r="AK226" i="1" s="1"/>
  <c r="Z226" i="1"/>
  <c r="AA226" i="1" s="1"/>
  <c r="AG226" i="1"/>
  <c r="AP227" i="1"/>
  <c r="AE227" i="1" s="1"/>
  <c r="AG227" i="1" s="1"/>
  <c r="AM229" i="1"/>
  <c r="AH229" i="1"/>
  <c r="AI225" i="1"/>
  <c r="AQ228" i="1"/>
  <c r="AN228" i="1"/>
  <c r="AO228" i="1"/>
  <c r="AI226" i="1"/>
  <c r="AF227" i="1" l="1"/>
  <c r="AI227" i="1" s="1"/>
  <c r="AJ227" i="1"/>
  <c r="AK227" i="1" s="1"/>
  <c r="Z227" i="1"/>
  <c r="AA227" i="1" s="1"/>
  <c r="AM230" i="1"/>
  <c r="AH230" i="1"/>
  <c r="AQ229" i="1"/>
  <c r="AO229" i="1"/>
  <c r="AN229" i="1"/>
  <c r="AP228" i="1"/>
  <c r="AE228" i="1" s="1"/>
  <c r="AP229" i="1" l="1"/>
  <c r="AE229" i="1" s="1"/>
  <c r="AG229" i="1" s="1"/>
  <c r="AG228" i="1"/>
  <c r="AJ228" i="1"/>
  <c r="AK228" i="1" s="1"/>
  <c r="Z228" i="1"/>
  <c r="AA228" i="1" s="1"/>
  <c r="AF228" i="1"/>
  <c r="AH231" i="1"/>
  <c r="AM231" i="1"/>
  <c r="AN230" i="1"/>
  <c r="AO230" i="1"/>
  <c r="AQ230" i="1"/>
  <c r="AF229" i="1" l="1"/>
  <c r="AI229" i="1" s="1"/>
  <c r="Z229" i="1"/>
  <c r="AA229" i="1" s="1"/>
  <c r="AJ229" i="1"/>
  <c r="AK229" i="1" s="1"/>
  <c r="AI228" i="1"/>
  <c r="AM232" i="1"/>
  <c r="AH232" i="1"/>
  <c r="AO231" i="1"/>
  <c r="AQ231" i="1"/>
  <c r="AN231" i="1"/>
  <c r="AP230" i="1"/>
  <c r="AE230" i="1" s="1"/>
  <c r="AP231" i="1" l="1"/>
  <c r="AE231" i="1" s="1"/>
  <c r="AF231" i="1" s="1"/>
  <c r="AH233" i="1"/>
  <c r="AM233" i="1"/>
  <c r="Z230" i="1"/>
  <c r="AA230" i="1" s="1"/>
  <c r="AJ230" i="1"/>
  <c r="AK230" i="1" s="1"/>
  <c r="AF230" i="1"/>
  <c r="AG230" i="1"/>
  <c r="AN232" i="1"/>
  <c r="AQ232" i="1"/>
  <c r="AO232" i="1"/>
  <c r="AG231" i="1" l="1"/>
  <c r="AI231" i="1" s="1"/>
  <c r="Z231" i="1"/>
  <c r="AA231" i="1" s="1"/>
  <c r="AJ231" i="1"/>
  <c r="AK231" i="1" s="1"/>
  <c r="AQ233" i="1"/>
  <c r="AN233" i="1"/>
  <c r="AO233" i="1"/>
  <c r="AH234" i="1"/>
  <c r="AM234" i="1"/>
  <c r="AP232" i="1"/>
  <c r="AE232" i="1" s="1"/>
  <c r="AI230" i="1"/>
  <c r="AN234" i="1" l="1"/>
  <c r="AQ234" i="1"/>
  <c r="AO234" i="1"/>
  <c r="AP233" i="1"/>
  <c r="AE233" i="1" s="1"/>
  <c r="AG232" i="1"/>
  <c r="AF232" i="1"/>
  <c r="AJ232" i="1"/>
  <c r="AK232" i="1" s="1"/>
  <c r="Z232" i="1"/>
  <c r="AA232" i="1" s="1"/>
  <c r="AM235" i="1"/>
  <c r="AH235" i="1"/>
  <c r="AI232" i="1" l="1"/>
  <c r="AF233" i="1"/>
  <c r="AG233" i="1"/>
  <c r="AJ233" i="1"/>
  <c r="AK233" i="1" s="1"/>
  <c r="Z233" i="1"/>
  <c r="AA233" i="1" s="1"/>
  <c r="AO235" i="1"/>
  <c r="AQ235" i="1"/>
  <c r="AN235" i="1"/>
  <c r="AM236" i="1"/>
  <c r="AH236" i="1"/>
  <c r="AP234" i="1"/>
  <c r="AE234" i="1" s="1"/>
  <c r="AP235" i="1" l="1"/>
  <c r="AE235" i="1" s="1"/>
  <c r="AG235" i="1" s="1"/>
  <c r="AN236" i="1"/>
  <c r="AO236" i="1"/>
  <c r="AQ236" i="1"/>
  <c r="AH237" i="1"/>
  <c r="AM237" i="1"/>
  <c r="AJ234" i="1"/>
  <c r="AK234" i="1" s="1"/>
  <c r="Z234" i="1"/>
  <c r="AA234" i="1" s="1"/>
  <c r="AF234" i="1"/>
  <c r="AG234" i="1"/>
  <c r="AI233" i="1"/>
  <c r="AJ235" i="1" l="1"/>
  <c r="AK235" i="1" s="1"/>
  <c r="Z235" i="1"/>
  <c r="AA235" i="1" s="1"/>
  <c r="AF235" i="1"/>
  <c r="AI235" i="1" s="1"/>
  <c r="AM238" i="1"/>
  <c r="AH238" i="1"/>
  <c r="AI234" i="1"/>
  <c r="AN237" i="1"/>
  <c r="AO237" i="1"/>
  <c r="AQ237" i="1"/>
  <c r="AP236" i="1"/>
  <c r="AE236" i="1" s="1"/>
  <c r="AO238" i="1" l="1"/>
  <c r="AN238" i="1"/>
  <c r="AQ238" i="1"/>
  <c r="AH239" i="1"/>
  <c r="AM239" i="1"/>
  <c r="AP237" i="1"/>
  <c r="AE237" i="1" s="1"/>
  <c r="AG236" i="1"/>
  <c r="Z236" i="1"/>
  <c r="AA236" i="1" s="1"/>
  <c r="AF236" i="1"/>
  <c r="AJ236" i="1"/>
  <c r="AK236" i="1" s="1"/>
  <c r="AP238" i="1" l="1"/>
  <c r="AE238" i="1" s="1"/>
  <c r="AG238" i="1" s="1"/>
  <c r="AF237" i="1"/>
  <c r="AJ237" i="1"/>
  <c r="AK237" i="1" s="1"/>
  <c r="Z237" i="1"/>
  <c r="AA237" i="1" s="1"/>
  <c r="AG237" i="1"/>
  <c r="AQ239" i="1"/>
  <c r="AN239" i="1"/>
  <c r="AO239" i="1"/>
  <c r="AH240" i="1"/>
  <c r="AM240" i="1"/>
  <c r="AI236" i="1"/>
  <c r="AF238" i="1" l="1"/>
  <c r="AI238" i="1" s="1"/>
  <c r="Z238" i="1"/>
  <c r="AA238" i="1" s="1"/>
  <c r="AJ238" i="1"/>
  <c r="AK238" i="1" s="1"/>
  <c r="AP239" i="1"/>
  <c r="AE239" i="1" s="1"/>
  <c r="AM241" i="1"/>
  <c r="AH241" i="1"/>
  <c r="AQ240" i="1"/>
  <c r="AN240" i="1"/>
  <c r="AO240" i="1"/>
  <c r="AI237" i="1"/>
  <c r="AP240" i="1" l="1"/>
  <c r="AE240" i="1" s="1"/>
  <c r="AF240" i="1" s="1"/>
  <c r="AH242" i="1"/>
  <c r="AM242" i="1"/>
  <c r="AQ241" i="1"/>
  <c r="AN241" i="1"/>
  <c r="AO241" i="1"/>
  <c r="AG239" i="1"/>
  <c r="Z239" i="1"/>
  <c r="AA239" i="1" s="1"/>
  <c r="AJ239" i="1"/>
  <c r="AK239" i="1" s="1"/>
  <c r="AF239" i="1"/>
  <c r="AP241" i="1" l="1"/>
  <c r="AE241" i="1" s="1"/>
  <c r="Z241" i="1" s="1"/>
  <c r="AA241" i="1" s="1"/>
  <c r="AI239" i="1"/>
  <c r="Z240" i="1"/>
  <c r="AA240" i="1" s="1"/>
  <c r="AG240" i="1"/>
  <c r="AI240" i="1" s="1"/>
  <c r="AJ240" i="1"/>
  <c r="AK240" i="1" s="1"/>
  <c r="AN242" i="1"/>
  <c r="AO242" i="1"/>
  <c r="AQ242" i="1"/>
  <c r="AM243" i="1"/>
  <c r="AH243" i="1"/>
  <c r="AF241" i="1" l="1"/>
  <c r="AG241" i="1"/>
  <c r="AJ241" i="1"/>
  <c r="AK241" i="1" s="1"/>
  <c r="AO243" i="1"/>
  <c r="AN243" i="1"/>
  <c r="AQ243" i="1"/>
  <c r="AM244" i="1"/>
  <c r="AH244" i="1"/>
  <c r="AP242" i="1"/>
  <c r="AE242" i="1" s="1"/>
  <c r="AI241" i="1" l="1"/>
  <c r="AP243" i="1"/>
  <c r="AE243" i="1" s="1"/>
  <c r="AF243" i="1" s="1"/>
  <c r="AH245" i="1"/>
  <c r="AM245" i="1"/>
  <c r="Z242" i="1"/>
  <c r="AA242" i="1" s="1"/>
  <c r="AJ242" i="1"/>
  <c r="AK242" i="1" s="1"/>
  <c r="AF242" i="1"/>
  <c r="AG242" i="1"/>
  <c r="AN244" i="1"/>
  <c r="AO244" i="1"/>
  <c r="AQ244" i="1"/>
  <c r="Z243" i="1" l="1"/>
  <c r="AA243" i="1" s="1"/>
  <c r="AG243" i="1"/>
  <c r="AI243" i="1" s="1"/>
  <c r="AJ243" i="1"/>
  <c r="AK243" i="1" s="1"/>
  <c r="AI242" i="1"/>
  <c r="AH246" i="1"/>
  <c r="AM246" i="1"/>
  <c r="AP244" i="1"/>
  <c r="AE244" i="1" s="1"/>
  <c r="AN245" i="1"/>
  <c r="AO245" i="1"/>
  <c r="AQ245" i="1"/>
  <c r="AG244" i="1" l="1"/>
  <c r="AJ244" i="1"/>
  <c r="AK244" i="1" s="1"/>
  <c r="AF244" i="1"/>
  <c r="Z244" i="1"/>
  <c r="AA244" i="1" s="1"/>
  <c r="AH247" i="1"/>
  <c r="AM247" i="1"/>
  <c r="AP245" i="1"/>
  <c r="AE245" i="1" s="1"/>
  <c r="AO246" i="1"/>
  <c r="AN246" i="1"/>
  <c r="AQ246" i="1"/>
  <c r="AI244" i="1" l="1"/>
  <c r="AP246" i="1"/>
  <c r="AE246" i="1" s="1"/>
  <c r="AF246" i="1" s="1"/>
  <c r="AH248" i="1"/>
  <c r="AM248" i="1"/>
  <c r="AF245" i="1"/>
  <c r="AG245" i="1"/>
  <c r="Z245" i="1"/>
  <c r="AA245" i="1" s="1"/>
  <c r="AJ245" i="1"/>
  <c r="AK245" i="1" s="1"/>
  <c r="AQ247" i="1"/>
  <c r="AO247" i="1"/>
  <c r="AN247" i="1"/>
  <c r="Z246" i="1" l="1"/>
  <c r="AA246" i="1" s="1"/>
  <c r="AJ246" i="1"/>
  <c r="AK246" i="1" s="1"/>
  <c r="AG246" i="1"/>
  <c r="AP247" i="1"/>
  <c r="AE247" i="1" s="1"/>
  <c r="AG247" i="1" s="1"/>
  <c r="AI246" i="1"/>
  <c r="AI245" i="1"/>
  <c r="AM249" i="1"/>
  <c r="AH249" i="1"/>
  <c r="AQ248" i="1"/>
  <c r="AN248" i="1"/>
  <c r="AO248" i="1"/>
  <c r="AF247" i="1" l="1"/>
  <c r="AI247" i="1" s="1"/>
  <c r="AJ247" i="1"/>
  <c r="AK247" i="1" s="1"/>
  <c r="Z247" i="1"/>
  <c r="AA247" i="1" s="1"/>
  <c r="AH250" i="1"/>
  <c r="AM250" i="1"/>
  <c r="AN249" i="1"/>
  <c r="AQ249" i="1"/>
  <c r="AO249" i="1"/>
  <c r="AP248" i="1"/>
  <c r="AE248" i="1" s="1"/>
  <c r="Z248" i="1" l="1"/>
  <c r="AA248" i="1" s="1"/>
  <c r="AJ248" i="1"/>
  <c r="AK248" i="1" s="1"/>
  <c r="AF248" i="1"/>
  <c r="AG248" i="1"/>
  <c r="AP249" i="1"/>
  <c r="AE249" i="1" s="1"/>
  <c r="AN250" i="1"/>
  <c r="AO250" i="1"/>
  <c r="AQ250" i="1"/>
  <c r="AM251" i="1"/>
  <c r="AH251" i="1"/>
  <c r="Z249" i="1" l="1"/>
  <c r="AA249" i="1" s="1"/>
  <c r="AJ249" i="1"/>
  <c r="AK249" i="1" s="1"/>
  <c r="AF249" i="1"/>
  <c r="AG249" i="1"/>
  <c r="AO251" i="1"/>
  <c r="AQ251" i="1"/>
  <c r="AN251" i="1"/>
  <c r="AP251" i="1" s="1"/>
  <c r="AE251" i="1" s="1"/>
  <c r="AP250" i="1"/>
  <c r="AE250" i="1" s="1"/>
  <c r="AI248" i="1"/>
  <c r="AM252" i="1"/>
  <c r="AH252" i="1"/>
  <c r="AI249" i="1" l="1"/>
  <c r="Z250" i="1"/>
  <c r="AA250" i="1" s="1"/>
  <c r="AJ250" i="1"/>
  <c r="AK250" i="1" s="1"/>
  <c r="AF250" i="1"/>
  <c r="AG250" i="1"/>
  <c r="AF251" i="1"/>
  <c r="AG251" i="1"/>
  <c r="AJ251" i="1"/>
  <c r="AK251" i="1" s="1"/>
  <c r="Z251" i="1"/>
  <c r="AA251" i="1" s="1"/>
  <c r="AN252" i="1"/>
  <c r="AO252" i="1"/>
  <c r="AQ252" i="1"/>
  <c r="AH253" i="1"/>
  <c r="AM253" i="1"/>
  <c r="AP252" i="1" l="1"/>
  <c r="AE252" i="1" s="1"/>
  <c r="AF252" i="1" s="1"/>
  <c r="AI251" i="1"/>
  <c r="AN253" i="1"/>
  <c r="AO253" i="1"/>
  <c r="AQ253" i="1"/>
  <c r="AM254" i="1"/>
  <c r="AH254" i="1"/>
  <c r="AI250" i="1"/>
  <c r="AG252" i="1" l="1"/>
  <c r="Z252" i="1"/>
  <c r="AA252" i="1" s="1"/>
  <c r="AJ252" i="1"/>
  <c r="AK252" i="1" s="1"/>
  <c r="AH255" i="1"/>
  <c r="AM255" i="1"/>
  <c r="AO254" i="1"/>
  <c r="AN254" i="1"/>
  <c r="AQ254" i="1"/>
  <c r="AI252" i="1"/>
  <c r="AP253" i="1"/>
  <c r="AE253" i="1" s="1"/>
  <c r="AP254" i="1" l="1"/>
  <c r="AE254" i="1" s="1"/>
  <c r="AF254" i="1" s="1"/>
  <c r="AQ255" i="1"/>
  <c r="AO255" i="1"/>
  <c r="AN255" i="1"/>
  <c r="AF253" i="1"/>
  <c r="Z253" i="1"/>
  <c r="AA253" i="1" s="1"/>
  <c r="AG253" i="1"/>
  <c r="AJ253" i="1"/>
  <c r="AK253" i="1" s="1"/>
  <c r="AH256" i="1"/>
  <c r="AM256" i="1"/>
  <c r="AP255" i="1" l="1"/>
  <c r="AE255" i="1" s="1"/>
  <c r="AF255" i="1" s="1"/>
  <c r="AI253" i="1"/>
  <c r="AJ254" i="1"/>
  <c r="AK254" i="1" s="1"/>
  <c r="AG254" i="1"/>
  <c r="Z254" i="1"/>
  <c r="AA254" i="1" s="1"/>
  <c r="AI254" i="1"/>
  <c r="AQ256" i="1"/>
  <c r="AN256" i="1"/>
  <c r="AO256" i="1"/>
  <c r="AM257" i="1"/>
  <c r="AH257" i="1"/>
  <c r="AJ255" i="1" l="1"/>
  <c r="AK255" i="1" s="1"/>
  <c r="Z255" i="1"/>
  <c r="AA255" i="1" s="1"/>
  <c r="AG255" i="1"/>
  <c r="AP256" i="1"/>
  <c r="AE256" i="1" s="1"/>
  <c r="AJ256" i="1" s="1"/>
  <c r="AK256" i="1" s="1"/>
  <c r="AI255" i="1"/>
  <c r="AQ257" i="1"/>
  <c r="AN257" i="1"/>
  <c r="AO257" i="1"/>
  <c r="AH258" i="1"/>
  <c r="AM258" i="1"/>
  <c r="Z256" i="1" l="1"/>
  <c r="AA256" i="1" s="1"/>
  <c r="AG256" i="1"/>
  <c r="AF256" i="1"/>
  <c r="AP257" i="1"/>
  <c r="AE257" i="1" s="1"/>
  <c r="AJ257" i="1" s="1"/>
  <c r="AK257" i="1" s="1"/>
  <c r="AM259" i="1"/>
  <c r="AH259" i="1"/>
  <c r="AN258" i="1"/>
  <c r="AQ258" i="1"/>
  <c r="AO258" i="1"/>
  <c r="AI256" i="1" l="1"/>
  <c r="AP258" i="1"/>
  <c r="AE258" i="1" s="1"/>
  <c r="AF258" i="1" s="1"/>
  <c r="AG257" i="1"/>
  <c r="AF257" i="1"/>
  <c r="Z257" i="1"/>
  <c r="AA257" i="1" s="1"/>
  <c r="AO259" i="1"/>
  <c r="AQ259" i="1"/>
  <c r="AN259" i="1"/>
  <c r="AM260" i="1"/>
  <c r="AH260" i="1"/>
  <c r="AJ258" i="1" l="1"/>
  <c r="AK258" i="1" s="1"/>
  <c r="Z258" i="1"/>
  <c r="AA258" i="1" s="1"/>
  <c r="AP259" i="1"/>
  <c r="AE259" i="1" s="1"/>
  <c r="AF259" i="1" s="1"/>
  <c r="AG258" i="1"/>
  <c r="AI257" i="1"/>
  <c r="AI258" i="1"/>
  <c r="AH261" i="1"/>
  <c r="AM261" i="1"/>
  <c r="AN260" i="1"/>
  <c r="AO260" i="1"/>
  <c r="AQ260" i="1"/>
  <c r="AJ259" i="1" l="1"/>
  <c r="AK259" i="1" s="1"/>
  <c r="AG259" i="1"/>
  <c r="Z259" i="1"/>
  <c r="AA259" i="1" s="1"/>
  <c r="AH262" i="1"/>
  <c r="AM262" i="1"/>
  <c r="AN261" i="1"/>
  <c r="AO261" i="1"/>
  <c r="AQ261" i="1"/>
  <c r="AP260" i="1"/>
  <c r="AE260" i="1" s="1"/>
  <c r="AI259" i="1"/>
  <c r="AO262" i="1" l="1"/>
  <c r="AN262" i="1"/>
  <c r="AQ262" i="1"/>
  <c r="AG260" i="1"/>
  <c r="Z260" i="1"/>
  <c r="AA260" i="1" s="1"/>
  <c r="AF260" i="1"/>
  <c r="AI260" i="1" s="1"/>
  <c r="AJ260" i="1"/>
  <c r="AK260" i="1" s="1"/>
  <c r="AP261" i="1"/>
  <c r="AE261" i="1" s="1"/>
  <c r="AH263" i="1"/>
  <c r="AM263" i="1"/>
  <c r="AP262" i="1" l="1"/>
  <c r="AE262" i="1" s="1"/>
  <c r="AF262" i="1" s="1"/>
  <c r="AF261" i="1"/>
  <c r="AJ261" i="1"/>
  <c r="AK261" i="1" s="1"/>
  <c r="Z261" i="1"/>
  <c r="AA261" i="1" s="1"/>
  <c r="AG261" i="1"/>
  <c r="AQ263" i="1"/>
  <c r="AN263" i="1"/>
  <c r="AO263" i="1"/>
  <c r="AH264" i="1"/>
  <c r="AM264" i="1"/>
  <c r="Z262" i="1" l="1"/>
  <c r="AA262" i="1" s="1"/>
  <c r="AG262" i="1"/>
  <c r="AI262" i="1" s="1"/>
  <c r="AJ262" i="1"/>
  <c r="AK262" i="1" s="1"/>
  <c r="AM265" i="1"/>
  <c r="AH265" i="1"/>
  <c r="AP263" i="1"/>
  <c r="AE263" i="1" s="1"/>
  <c r="AQ264" i="1"/>
  <c r="AO264" i="1"/>
  <c r="AN264" i="1"/>
  <c r="AI261" i="1"/>
  <c r="AP264" i="1" l="1"/>
  <c r="AE264" i="1" s="1"/>
  <c r="AG264" i="1" s="1"/>
  <c r="AG263" i="1"/>
  <c r="Z263" i="1"/>
  <c r="AA263" i="1" s="1"/>
  <c r="AJ263" i="1"/>
  <c r="AK263" i="1" s="1"/>
  <c r="AF263" i="1"/>
  <c r="AM266" i="1"/>
  <c r="AH266" i="1"/>
  <c r="AO265" i="1"/>
  <c r="AQ265" i="1"/>
  <c r="AN265" i="1"/>
  <c r="AI263" i="1" l="1"/>
  <c r="AP265" i="1"/>
  <c r="AE265" i="1" s="1"/>
  <c r="AF265" i="1" s="1"/>
  <c r="Z264" i="1"/>
  <c r="AA264" i="1" s="1"/>
  <c r="AJ264" i="1"/>
  <c r="AK264" i="1" s="1"/>
  <c r="AF264" i="1"/>
  <c r="AI264" i="1" s="1"/>
  <c r="AN266" i="1"/>
  <c r="AO266" i="1"/>
  <c r="AQ266" i="1"/>
  <c r="AM267" i="1"/>
  <c r="AH267" i="1"/>
  <c r="AJ265" i="1" l="1"/>
  <c r="AK265" i="1" s="1"/>
  <c r="AG265" i="1"/>
  <c r="AI265" i="1" s="1"/>
  <c r="Z265" i="1"/>
  <c r="AA265" i="1" s="1"/>
  <c r="AP266" i="1"/>
  <c r="AE266" i="1" s="1"/>
  <c r="Z266" i="1" s="1"/>
  <c r="AA266" i="1" s="1"/>
  <c r="AM268" i="1"/>
  <c r="AH268" i="1"/>
  <c r="AO267" i="1"/>
  <c r="AN267" i="1"/>
  <c r="AQ267" i="1"/>
  <c r="AP267" i="1" l="1"/>
  <c r="AE267" i="1" s="1"/>
  <c r="AF267" i="1" s="1"/>
  <c r="AF266" i="1"/>
  <c r="AJ266" i="1"/>
  <c r="AK266" i="1" s="1"/>
  <c r="AG266" i="1"/>
  <c r="AH269" i="1"/>
  <c r="AM269" i="1"/>
  <c r="AN268" i="1"/>
  <c r="AO268" i="1"/>
  <c r="AQ268" i="1"/>
  <c r="AG267" i="1" l="1"/>
  <c r="AI267" i="1" s="1"/>
  <c r="Z267" i="1"/>
  <c r="AA267" i="1" s="1"/>
  <c r="AJ267" i="1"/>
  <c r="AK267" i="1" s="1"/>
  <c r="AI266" i="1"/>
  <c r="AP268" i="1"/>
  <c r="AE268" i="1" s="1"/>
  <c r="AG268" i="1" s="1"/>
  <c r="AN269" i="1"/>
  <c r="AO269" i="1"/>
  <c r="AQ269" i="1"/>
  <c r="AH270" i="1"/>
  <c r="AM270" i="1"/>
  <c r="Z268" i="1" l="1"/>
  <c r="AA268" i="1" s="1"/>
  <c r="AF268" i="1"/>
  <c r="AI268" i="1" s="1"/>
  <c r="AJ268" i="1"/>
  <c r="AK268" i="1" s="1"/>
  <c r="AP269" i="1"/>
  <c r="AE269" i="1" s="1"/>
  <c r="AF269" i="1" s="1"/>
  <c r="AH271" i="1"/>
  <c r="AM271" i="1"/>
  <c r="AO270" i="1"/>
  <c r="AQ270" i="1"/>
  <c r="AN270" i="1"/>
  <c r="Z269" i="1" l="1"/>
  <c r="AA269" i="1" s="1"/>
  <c r="AJ269" i="1"/>
  <c r="AK269" i="1" s="1"/>
  <c r="AG269" i="1"/>
  <c r="AI269" i="1" s="1"/>
  <c r="AP270" i="1"/>
  <c r="AE270" i="1" s="1"/>
  <c r="AF270" i="1" s="1"/>
  <c r="AQ271" i="1"/>
  <c r="AN271" i="1"/>
  <c r="AO271" i="1"/>
  <c r="AH272" i="1"/>
  <c r="AM272" i="1"/>
  <c r="Z270" i="1" l="1"/>
  <c r="AA270" i="1" s="1"/>
  <c r="AJ270" i="1"/>
  <c r="AK270" i="1" s="1"/>
  <c r="AG270" i="1"/>
  <c r="AI270" i="1" s="1"/>
  <c r="AQ272" i="1"/>
  <c r="AN272" i="1"/>
  <c r="AO272" i="1"/>
  <c r="AP271" i="1"/>
  <c r="AE271" i="1" s="1"/>
  <c r="AM273" i="1"/>
  <c r="AH273" i="1"/>
  <c r="AP272" i="1" l="1"/>
  <c r="AE272" i="1" s="1"/>
  <c r="AJ272" i="1" s="1"/>
  <c r="AK272" i="1" s="1"/>
  <c r="AH274" i="1"/>
  <c r="AM274" i="1"/>
  <c r="AO273" i="1"/>
  <c r="AN273" i="1"/>
  <c r="AQ273" i="1"/>
  <c r="AG271" i="1"/>
  <c r="Z271" i="1"/>
  <c r="AA271" i="1" s="1"/>
  <c r="AJ271" i="1"/>
  <c r="AK271" i="1" s="1"/>
  <c r="AF271" i="1"/>
  <c r="AP273" i="1" l="1"/>
  <c r="AE273" i="1" s="1"/>
  <c r="AI271" i="1"/>
  <c r="AG272" i="1"/>
  <c r="AF272" i="1"/>
  <c r="Z272" i="1"/>
  <c r="AA272" i="1" s="1"/>
  <c r="AN274" i="1"/>
  <c r="AO274" i="1"/>
  <c r="AQ274" i="1"/>
  <c r="Z273" i="1"/>
  <c r="AA273" i="1" s="1"/>
  <c r="AJ273" i="1"/>
  <c r="AK273" i="1" s="1"/>
  <c r="AF273" i="1"/>
  <c r="AG273" i="1"/>
  <c r="AM275" i="1"/>
  <c r="AH275" i="1"/>
  <c r="AI272" i="1" l="1"/>
  <c r="AI273" i="1"/>
  <c r="AP274" i="1"/>
  <c r="AE274" i="1" s="1"/>
  <c r="AG274" i="1" s="1"/>
  <c r="AM276" i="1"/>
  <c r="AH276" i="1"/>
  <c r="AO275" i="1"/>
  <c r="AQ275" i="1"/>
  <c r="AN275" i="1"/>
  <c r="AP275" i="1" s="1"/>
  <c r="AE275" i="1" s="1"/>
  <c r="AJ274" i="1" l="1"/>
  <c r="AK274" i="1" s="1"/>
  <c r="Z274" i="1"/>
  <c r="AA274" i="1" s="1"/>
  <c r="AF274" i="1"/>
  <c r="AI274" i="1" s="1"/>
  <c r="AH277" i="1"/>
  <c r="AM277" i="1"/>
  <c r="AF275" i="1"/>
  <c r="AG275" i="1"/>
  <c r="Z275" i="1"/>
  <c r="AA275" i="1" s="1"/>
  <c r="AJ275" i="1"/>
  <c r="AK275" i="1" s="1"/>
  <c r="AN276" i="1"/>
  <c r="AQ276" i="1"/>
  <c r="AO276" i="1"/>
  <c r="AI275" i="1" l="1"/>
  <c r="AP276" i="1"/>
  <c r="AE276" i="1" s="1"/>
  <c r="AG276" i="1" s="1"/>
  <c r="AN277" i="1"/>
  <c r="AO277" i="1"/>
  <c r="AQ277" i="1"/>
  <c r="AM278" i="1"/>
  <c r="AH278" i="1"/>
  <c r="AF276" i="1" l="1"/>
  <c r="AI276" i="1" s="1"/>
  <c r="Z276" i="1"/>
  <c r="AA276" i="1" s="1"/>
  <c r="AJ276" i="1"/>
  <c r="AK276" i="1" s="1"/>
  <c r="AO278" i="1"/>
  <c r="AQ278" i="1"/>
  <c r="AN278" i="1"/>
  <c r="AP278" i="1" s="1"/>
  <c r="AE278" i="1" s="1"/>
  <c r="AP277" i="1"/>
  <c r="AE277" i="1" s="1"/>
  <c r="AH279" i="1"/>
  <c r="AM279" i="1"/>
  <c r="AH280" i="1" l="1"/>
  <c r="AM280" i="1"/>
  <c r="AF277" i="1"/>
  <c r="Z277" i="1"/>
  <c r="AA277" i="1" s="1"/>
  <c r="AG277" i="1"/>
  <c r="AJ277" i="1"/>
  <c r="AK277" i="1" s="1"/>
  <c r="AQ279" i="1"/>
  <c r="AN279" i="1"/>
  <c r="AO279" i="1"/>
  <c r="AF278" i="1"/>
  <c r="AG278" i="1"/>
  <c r="AJ278" i="1"/>
  <c r="AK278" i="1" s="1"/>
  <c r="Z278" i="1"/>
  <c r="AA278" i="1" s="1"/>
  <c r="AI278" i="1" l="1"/>
  <c r="AM281" i="1"/>
  <c r="AH281" i="1"/>
  <c r="AI277" i="1"/>
  <c r="AQ280" i="1"/>
  <c r="AN280" i="1"/>
  <c r="AO280" i="1"/>
  <c r="AP279" i="1"/>
  <c r="AE279" i="1" s="1"/>
  <c r="AP280" i="1" l="1"/>
  <c r="AE280" i="1" s="1"/>
  <c r="AF280" i="1" s="1"/>
  <c r="AM282" i="1"/>
  <c r="AH282" i="1"/>
  <c r="AQ281" i="1"/>
  <c r="AO281" i="1"/>
  <c r="AN281" i="1"/>
  <c r="AG279" i="1"/>
  <c r="Z279" i="1"/>
  <c r="AA279" i="1" s="1"/>
  <c r="AJ279" i="1"/>
  <c r="AK279" i="1" s="1"/>
  <c r="AF279" i="1"/>
  <c r="AI279" i="1" l="1"/>
  <c r="AG280" i="1"/>
  <c r="AI280" i="1" s="1"/>
  <c r="AJ280" i="1"/>
  <c r="AK280" i="1" s="1"/>
  <c r="Z280" i="1"/>
  <c r="AA280" i="1" s="1"/>
  <c r="AP281" i="1"/>
  <c r="AE281" i="1" s="1"/>
  <c r="Z281" i="1" s="1"/>
  <c r="AA281" i="1" s="1"/>
  <c r="AM283" i="1"/>
  <c r="AH283" i="1"/>
  <c r="AN282" i="1"/>
  <c r="AQ282" i="1"/>
  <c r="AO282" i="1"/>
  <c r="AP282" i="1" l="1"/>
  <c r="AE282" i="1" s="1"/>
  <c r="Z282" i="1" s="1"/>
  <c r="AA282" i="1" s="1"/>
  <c r="AG281" i="1"/>
  <c r="AJ281" i="1"/>
  <c r="AK281" i="1" s="1"/>
  <c r="AF281" i="1"/>
  <c r="AO283" i="1"/>
  <c r="AN283" i="1"/>
  <c r="AQ283" i="1"/>
  <c r="AM284" i="1"/>
  <c r="AH284" i="1"/>
  <c r="AF282" i="1" l="1"/>
  <c r="AJ282" i="1"/>
  <c r="AK282" i="1" s="1"/>
  <c r="AG282" i="1"/>
  <c r="AP283" i="1"/>
  <c r="AE283" i="1" s="1"/>
  <c r="AG283" i="1" s="1"/>
  <c r="AI281" i="1"/>
  <c r="AN284" i="1"/>
  <c r="AQ284" i="1"/>
  <c r="AO284" i="1"/>
  <c r="AH285" i="1"/>
  <c r="AM285" i="1"/>
  <c r="AF283" i="1" l="1"/>
  <c r="AI283" i="1" s="1"/>
  <c r="AI282" i="1"/>
  <c r="Z283" i="1"/>
  <c r="AA283" i="1" s="1"/>
  <c r="AJ283" i="1"/>
  <c r="AK283" i="1" s="1"/>
  <c r="AH286" i="1"/>
  <c r="AM286" i="1"/>
  <c r="AN285" i="1"/>
  <c r="AO285" i="1"/>
  <c r="AQ285" i="1"/>
  <c r="AP284" i="1"/>
  <c r="AE284" i="1" s="1"/>
  <c r="AP285" i="1" l="1"/>
  <c r="AE285" i="1" s="1"/>
  <c r="AF285" i="1" s="1"/>
  <c r="AG284" i="1"/>
  <c r="AJ284" i="1"/>
  <c r="AK284" i="1" s="1"/>
  <c r="Z284" i="1"/>
  <c r="AA284" i="1" s="1"/>
  <c r="AF284" i="1"/>
  <c r="AO286" i="1"/>
  <c r="AN286" i="1"/>
  <c r="AQ286" i="1"/>
  <c r="AH287" i="1"/>
  <c r="AM287" i="1"/>
  <c r="AG285" i="1" l="1"/>
  <c r="AI285" i="1" s="1"/>
  <c r="Z285" i="1"/>
  <c r="AA285" i="1" s="1"/>
  <c r="AJ285" i="1"/>
  <c r="AK285" i="1" s="1"/>
  <c r="AI284" i="1"/>
  <c r="AP286" i="1"/>
  <c r="AE286" i="1" s="1"/>
  <c r="AF286" i="1" s="1"/>
  <c r="AQ287" i="1"/>
  <c r="AO287" i="1"/>
  <c r="AN287" i="1"/>
  <c r="AP287" i="1" s="1"/>
  <c r="AE287" i="1" s="1"/>
  <c r="AH288" i="1"/>
  <c r="AM288" i="1"/>
  <c r="AG286" i="1" l="1"/>
  <c r="AI286" i="1" s="1"/>
  <c r="AJ286" i="1"/>
  <c r="AK286" i="1" s="1"/>
  <c r="Z286" i="1"/>
  <c r="AA286" i="1" s="1"/>
  <c r="AG287" i="1"/>
  <c r="Z287" i="1"/>
  <c r="AA287" i="1" s="1"/>
  <c r="AJ287" i="1"/>
  <c r="AK287" i="1" s="1"/>
  <c r="AF287" i="1"/>
  <c r="AQ288" i="1"/>
  <c r="AO288" i="1"/>
  <c r="AN288" i="1"/>
  <c r="AM289" i="1"/>
  <c r="AH289" i="1"/>
  <c r="AI287" i="1" l="1"/>
  <c r="AP288" i="1"/>
  <c r="AE288" i="1" s="1"/>
  <c r="AF288" i="1" s="1"/>
  <c r="AN289" i="1"/>
  <c r="AO289" i="1"/>
  <c r="AQ289" i="1"/>
  <c r="AM290" i="1"/>
  <c r="AH290" i="1"/>
  <c r="AG288" i="1" l="1"/>
  <c r="AI288" i="1" s="1"/>
  <c r="AJ288" i="1"/>
  <c r="AK288" i="1" s="1"/>
  <c r="Z288" i="1"/>
  <c r="AA288" i="1" s="1"/>
  <c r="AM291" i="1"/>
  <c r="AH291" i="1"/>
  <c r="AN290" i="1"/>
  <c r="AQ290" i="1"/>
  <c r="AO290" i="1"/>
  <c r="AP289" i="1"/>
  <c r="AE289" i="1" s="1"/>
  <c r="Z289" i="1" l="1"/>
  <c r="AA289" i="1" s="1"/>
  <c r="AJ289" i="1"/>
  <c r="AK289" i="1" s="1"/>
  <c r="AG289" i="1"/>
  <c r="AF289" i="1"/>
  <c r="AP290" i="1"/>
  <c r="AE290" i="1" s="1"/>
  <c r="AO291" i="1"/>
  <c r="AN291" i="1"/>
  <c r="AP291" i="1" s="1"/>
  <c r="AE291" i="1" s="1"/>
  <c r="AQ291" i="1"/>
  <c r="AM292" i="1"/>
  <c r="AH292" i="1"/>
  <c r="AI289" i="1" l="1"/>
  <c r="AF291" i="1"/>
  <c r="Z291" i="1"/>
  <c r="AA291" i="1" s="1"/>
  <c r="AG291" i="1"/>
  <c r="AJ291" i="1"/>
  <c r="AK291" i="1" s="1"/>
  <c r="Z290" i="1"/>
  <c r="AA290" i="1" s="1"/>
  <c r="AJ290" i="1"/>
  <c r="AK290" i="1" s="1"/>
  <c r="AG290" i="1"/>
  <c r="AF290" i="1"/>
  <c r="AH293" i="1"/>
  <c r="AM293" i="1"/>
  <c r="AN292" i="1"/>
  <c r="AO292" i="1"/>
  <c r="AQ292" i="1"/>
  <c r="AI290" i="1" l="1"/>
  <c r="AP292" i="1"/>
  <c r="AE292" i="1" s="1"/>
  <c r="AM294" i="1"/>
  <c r="AH294" i="1"/>
  <c r="AN293" i="1"/>
  <c r="AO293" i="1"/>
  <c r="AQ293" i="1"/>
  <c r="AI291" i="1"/>
  <c r="AP293" i="1" l="1"/>
  <c r="AE293" i="1" s="1"/>
  <c r="AF293" i="1" s="1"/>
  <c r="AO294" i="1"/>
  <c r="AN294" i="1"/>
  <c r="AQ294" i="1"/>
  <c r="AH295" i="1"/>
  <c r="AM295" i="1"/>
  <c r="AG292" i="1"/>
  <c r="AF292" i="1"/>
  <c r="AJ292" i="1"/>
  <c r="AK292" i="1" s="1"/>
  <c r="Z292" i="1"/>
  <c r="AA292" i="1" s="1"/>
  <c r="AP294" i="1" l="1"/>
  <c r="AE294" i="1" s="1"/>
  <c r="Z294" i="1" s="1"/>
  <c r="AA294" i="1" s="1"/>
  <c r="AI292" i="1"/>
  <c r="AJ293" i="1"/>
  <c r="AK293" i="1" s="1"/>
  <c r="AG293" i="1"/>
  <c r="AI293" i="1" s="1"/>
  <c r="Z293" i="1"/>
  <c r="AA293" i="1" s="1"/>
  <c r="AH296" i="1"/>
  <c r="AM296" i="1"/>
  <c r="AQ295" i="1"/>
  <c r="AN295" i="1"/>
  <c r="AO295" i="1"/>
  <c r="AG294" i="1" l="1"/>
  <c r="AF294" i="1"/>
  <c r="AJ294" i="1"/>
  <c r="AK294" i="1" s="1"/>
  <c r="AP295" i="1"/>
  <c r="AE295" i="1" s="1"/>
  <c r="AF295" i="1" s="1"/>
  <c r="AM297" i="1"/>
  <c r="AH297" i="1"/>
  <c r="AQ296" i="1"/>
  <c r="AO296" i="1"/>
  <c r="AN296" i="1"/>
  <c r="AP296" i="1" l="1"/>
  <c r="AE296" i="1" s="1"/>
  <c r="AJ296" i="1" s="1"/>
  <c r="AK296" i="1" s="1"/>
  <c r="AI294" i="1"/>
  <c r="AJ295" i="1"/>
  <c r="AK295" i="1" s="1"/>
  <c r="Z295" i="1"/>
  <c r="AA295" i="1" s="1"/>
  <c r="AG295" i="1"/>
  <c r="AI295" i="1" s="1"/>
  <c r="AH298" i="1"/>
  <c r="AM298" i="1"/>
  <c r="AN297" i="1"/>
  <c r="AO297" i="1"/>
  <c r="AQ297" i="1"/>
  <c r="AG296" i="1" l="1"/>
  <c r="AF296" i="1"/>
  <c r="Z296" i="1"/>
  <c r="AA296" i="1" s="1"/>
  <c r="AP297" i="1"/>
  <c r="AE297" i="1" s="1"/>
  <c r="AG297" i="1" s="1"/>
  <c r="AM299" i="1"/>
  <c r="AH299" i="1"/>
  <c r="AN298" i="1"/>
  <c r="AQ298" i="1"/>
  <c r="AO298" i="1"/>
  <c r="AI296" i="1" l="1"/>
  <c r="AJ297" i="1"/>
  <c r="AK297" i="1" s="1"/>
  <c r="Z297" i="1"/>
  <c r="AA297" i="1" s="1"/>
  <c r="AF297" i="1"/>
  <c r="AI297" i="1" s="1"/>
  <c r="AO299" i="1"/>
  <c r="AQ299" i="1"/>
  <c r="AN299" i="1"/>
  <c r="AP298" i="1"/>
  <c r="AE298" i="1" s="1"/>
  <c r="AM300" i="1"/>
  <c r="AH300" i="1"/>
  <c r="AP299" i="1" l="1"/>
  <c r="AE299" i="1" s="1"/>
  <c r="Z299" i="1" s="1"/>
  <c r="AA299" i="1" s="1"/>
  <c r="AN300" i="1"/>
  <c r="AO300" i="1"/>
  <c r="AQ300" i="1"/>
  <c r="Z298" i="1"/>
  <c r="AA298" i="1" s="1"/>
  <c r="AJ298" i="1"/>
  <c r="AK298" i="1" s="1"/>
  <c r="AF298" i="1"/>
  <c r="AG298" i="1"/>
  <c r="AH301" i="1"/>
  <c r="AM301" i="1"/>
  <c r="AF299" i="1" l="1"/>
  <c r="AJ299" i="1"/>
  <c r="AK299" i="1" s="1"/>
  <c r="AG299" i="1"/>
  <c r="AI298" i="1"/>
  <c r="AH302" i="1"/>
  <c r="AM302" i="1"/>
  <c r="AN301" i="1"/>
  <c r="AO301" i="1"/>
  <c r="AQ301" i="1"/>
  <c r="AP300" i="1"/>
  <c r="AE300" i="1" s="1"/>
  <c r="AP301" i="1" l="1"/>
  <c r="AE301" i="1" s="1"/>
  <c r="Z301" i="1" s="1"/>
  <c r="AA301" i="1" s="1"/>
  <c r="AI299" i="1"/>
  <c r="AH303" i="1"/>
  <c r="AM303" i="1"/>
  <c r="AO302" i="1"/>
  <c r="AN302" i="1"/>
  <c r="AQ302" i="1"/>
  <c r="AG300" i="1"/>
  <c r="Z300" i="1"/>
  <c r="AA300" i="1" s="1"/>
  <c r="AF300" i="1"/>
  <c r="AJ300" i="1"/>
  <c r="AK300" i="1" s="1"/>
  <c r="AI300" i="1" l="1"/>
  <c r="AF301" i="1"/>
  <c r="AJ301" i="1"/>
  <c r="AK301" i="1" s="1"/>
  <c r="AG301" i="1"/>
  <c r="AH304" i="1"/>
  <c r="AM304" i="1"/>
  <c r="AQ303" i="1"/>
  <c r="AN303" i="1"/>
  <c r="AO303" i="1"/>
  <c r="AP302" i="1"/>
  <c r="AE302" i="1" s="1"/>
  <c r="AI301" i="1" l="1"/>
  <c r="AP303" i="1"/>
  <c r="AE303" i="1" s="1"/>
  <c r="AM305" i="1"/>
  <c r="AH305" i="1"/>
  <c r="AF302" i="1"/>
  <c r="AG302" i="1"/>
  <c r="AJ302" i="1"/>
  <c r="AK302" i="1" s="1"/>
  <c r="Z302" i="1"/>
  <c r="AA302" i="1" s="1"/>
  <c r="AQ304" i="1"/>
  <c r="AN304" i="1"/>
  <c r="AO304" i="1"/>
  <c r="AI302" i="1" l="1"/>
  <c r="AP304" i="1"/>
  <c r="AE304" i="1" s="1"/>
  <c r="AQ305" i="1"/>
  <c r="AO305" i="1"/>
  <c r="AN305" i="1"/>
  <c r="AH306" i="1"/>
  <c r="AM306" i="1"/>
  <c r="AG303" i="1"/>
  <c r="Z303" i="1"/>
  <c r="AA303" i="1" s="1"/>
  <c r="AJ303" i="1"/>
  <c r="AK303" i="1" s="1"/>
  <c r="AF303" i="1"/>
  <c r="AP305" i="1" l="1"/>
  <c r="AE305" i="1" s="1"/>
  <c r="AJ305" i="1" s="1"/>
  <c r="AK305" i="1" s="1"/>
  <c r="AN306" i="1"/>
  <c r="AO306" i="1"/>
  <c r="AQ306" i="1"/>
  <c r="AI303" i="1"/>
  <c r="AM307" i="1"/>
  <c r="AH307" i="1"/>
  <c r="AF304" i="1"/>
  <c r="AJ304" i="1"/>
  <c r="AK304" i="1" s="1"/>
  <c r="Z304" i="1"/>
  <c r="AA304" i="1" s="1"/>
  <c r="AG304" i="1"/>
  <c r="AF305" i="1" l="1"/>
  <c r="AG305" i="1"/>
  <c r="Z305" i="1"/>
  <c r="AA305" i="1" s="1"/>
  <c r="AO307" i="1"/>
  <c r="AN307" i="1"/>
  <c r="AQ307" i="1"/>
  <c r="AI304" i="1"/>
  <c r="AM308" i="1"/>
  <c r="AH308" i="1"/>
  <c r="AP306" i="1"/>
  <c r="AE306" i="1" s="1"/>
  <c r="AI305" i="1" l="1"/>
  <c r="AP307" i="1"/>
  <c r="AE307" i="1" s="1"/>
  <c r="AF307" i="1" s="1"/>
  <c r="AH309" i="1"/>
  <c r="AM309" i="1"/>
  <c r="Z306" i="1"/>
  <c r="AA306" i="1" s="1"/>
  <c r="AJ306" i="1"/>
  <c r="AK306" i="1" s="1"/>
  <c r="AF306" i="1"/>
  <c r="AG306" i="1"/>
  <c r="AN308" i="1"/>
  <c r="AO308" i="1"/>
  <c r="AQ308" i="1"/>
  <c r="Z307" i="1" l="1"/>
  <c r="AA307" i="1" s="1"/>
  <c r="AG307" i="1"/>
  <c r="AI307" i="1" s="1"/>
  <c r="AI306" i="1"/>
  <c r="AJ307" i="1"/>
  <c r="AK307" i="1" s="1"/>
  <c r="AP308" i="1"/>
  <c r="AE308" i="1" s="1"/>
  <c r="AH310" i="1"/>
  <c r="AM310" i="1"/>
  <c r="AN309" i="1"/>
  <c r="AO309" i="1"/>
  <c r="AQ309" i="1"/>
  <c r="AP309" i="1" l="1"/>
  <c r="AE309" i="1" s="1"/>
  <c r="AF309" i="1" s="1"/>
  <c r="AO310" i="1"/>
  <c r="AQ310" i="1"/>
  <c r="AN310" i="1"/>
  <c r="AH311" i="1"/>
  <c r="AM311" i="1"/>
  <c r="AG308" i="1"/>
  <c r="AJ308" i="1"/>
  <c r="AK308" i="1" s="1"/>
  <c r="Z308" i="1"/>
  <c r="AA308" i="1" s="1"/>
  <c r="AF308" i="1"/>
  <c r="AP310" i="1" l="1"/>
  <c r="AE310" i="1" s="1"/>
  <c r="AG310" i="1" s="1"/>
  <c r="AI308" i="1"/>
  <c r="AG309" i="1"/>
  <c r="AI309" i="1" s="1"/>
  <c r="AJ309" i="1"/>
  <c r="AK309" i="1" s="1"/>
  <c r="Z309" i="1"/>
  <c r="AA309" i="1" s="1"/>
  <c r="AH312" i="1"/>
  <c r="AM312" i="1"/>
  <c r="AQ311" i="1"/>
  <c r="AO311" i="1"/>
  <c r="AN311" i="1"/>
  <c r="Z310" i="1" l="1"/>
  <c r="AA310" i="1" s="1"/>
  <c r="AF310" i="1"/>
  <c r="AJ310" i="1"/>
  <c r="AK310" i="1" s="1"/>
  <c r="AP311" i="1"/>
  <c r="AE311" i="1" s="1"/>
  <c r="AG311" i="1" s="1"/>
  <c r="AM313" i="1"/>
  <c r="AH313" i="1"/>
  <c r="AQ312" i="1"/>
  <c r="AN312" i="1"/>
  <c r="AO312" i="1"/>
  <c r="AI310" i="1"/>
  <c r="AF311" i="1" l="1"/>
  <c r="AI311" i="1" s="1"/>
  <c r="AJ311" i="1"/>
  <c r="AK311" i="1" s="1"/>
  <c r="Z311" i="1"/>
  <c r="AA311" i="1" s="1"/>
  <c r="AH314" i="1"/>
  <c r="AM314" i="1"/>
  <c r="AP312" i="1"/>
  <c r="AE312" i="1" s="1"/>
  <c r="AN313" i="1"/>
  <c r="AO313" i="1"/>
  <c r="AQ313" i="1"/>
  <c r="Z312" i="1" l="1"/>
  <c r="AA312" i="1" s="1"/>
  <c r="AF312" i="1"/>
  <c r="AG312" i="1"/>
  <c r="AJ312" i="1"/>
  <c r="AK312" i="1" s="1"/>
  <c r="AP313" i="1"/>
  <c r="AE313" i="1" s="1"/>
  <c r="AN314" i="1"/>
  <c r="AO314" i="1"/>
  <c r="AQ314" i="1"/>
  <c r="AM315" i="1"/>
  <c r="AH315" i="1"/>
  <c r="AP314" i="1" l="1"/>
  <c r="AE314" i="1" s="1"/>
  <c r="AI312" i="1"/>
  <c r="Z313" i="1"/>
  <c r="AA313" i="1" s="1"/>
  <c r="AJ313" i="1"/>
  <c r="AK313" i="1" s="1"/>
  <c r="AF313" i="1"/>
  <c r="AG313" i="1"/>
  <c r="AO315" i="1"/>
  <c r="AN315" i="1"/>
  <c r="AP315" i="1" s="1"/>
  <c r="AE315" i="1" s="1"/>
  <c r="AQ315" i="1"/>
  <c r="AM316" i="1"/>
  <c r="AH316" i="1"/>
  <c r="AI313" i="1" l="1"/>
  <c r="AF315" i="1"/>
  <c r="AG315" i="1"/>
  <c r="AJ315" i="1"/>
  <c r="AK315" i="1" s="1"/>
  <c r="Z315" i="1"/>
  <c r="AA315" i="1" s="1"/>
  <c r="AH317" i="1"/>
  <c r="AM317" i="1"/>
  <c r="AN316" i="1"/>
  <c r="AO316" i="1"/>
  <c r="AQ316" i="1"/>
  <c r="Z314" i="1"/>
  <c r="AA314" i="1" s="1"/>
  <c r="AJ314" i="1"/>
  <c r="AK314" i="1" s="1"/>
  <c r="AF314" i="1"/>
  <c r="AG314" i="1"/>
  <c r="AP316" i="1" l="1"/>
  <c r="AE316" i="1" s="1"/>
  <c r="AJ316" i="1" s="1"/>
  <c r="AK316" i="1" s="1"/>
  <c r="AN317" i="1"/>
  <c r="AO317" i="1"/>
  <c r="AQ317" i="1"/>
  <c r="AM318" i="1"/>
  <c r="AH318" i="1"/>
  <c r="AI314" i="1"/>
  <c r="AI315" i="1"/>
  <c r="AG316" i="1" l="1"/>
  <c r="AF316" i="1"/>
  <c r="Z316" i="1"/>
  <c r="AA316" i="1" s="1"/>
  <c r="AO318" i="1"/>
  <c r="AN318" i="1"/>
  <c r="AQ318" i="1"/>
  <c r="AH319" i="1"/>
  <c r="AM319" i="1"/>
  <c r="AP317" i="1"/>
  <c r="AE317" i="1" s="1"/>
  <c r="AP318" i="1" l="1"/>
  <c r="AE318" i="1" s="1"/>
  <c r="AG318" i="1" s="1"/>
  <c r="AI316" i="1"/>
  <c r="AF317" i="1"/>
  <c r="Z317" i="1"/>
  <c r="AA317" i="1" s="1"/>
  <c r="AG317" i="1"/>
  <c r="AJ317" i="1"/>
  <c r="AK317" i="1" s="1"/>
  <c r="AH320" i="1"/>
  <c r="AM320" i="1"/>
  <c r="AQ319" i="1"/>
  <c r="AO319" i="1"/>
  <c r="AN319" i="1"/>
  <c r="AP319" i="1" l="1"/>
  <c r="AE319" i="1" s="1"/>
  <c r="AG319" i="1" s="1"/>
  <c r="AF318" i="1"/>
  <c r="AI318" i="1" s="1"/>
  <c r="AJ318" i="1"/>
  <c r="AK318" i="1" s="1"/>
  <c r="Z318" i="1"/>
  <c r="AA318" i="1" s="1"/>
  <c r="AM321" i="1"/>
  <c r="AH321" i="1"/>
  <c r="AI317" i="1"/>
  <c r="AQ320" i="1"/>
  <c r="AN320" i="1"/>
  <c r="AO320" i="1"/>
  <c r="AF319" i="1" l="1"/>
  <c r="AI319" i="1" s="1"/>
  <c r="AJ319" i="1"/>
  <c r="AK319" i="1" s="1"/>
  <c r="Z319" i="1"/>
  <c r="AA319" i="1" s="1"/>
  <c r="AP320" i="1"/>
  <c r="AE320" i="1" s="1"/>
  <c r="AH322" i="1"/>
  <c r="AM322" i="1"/>
  <c r="AN321" i="1"/>
  <c r="AQ321" i="1"/>
  <c r="AO321" i="1"/>
  <c r="AP321" i="1" l="1"/>
  <c r="AE321" i="1" s="1"/>
  <c r="AM323" i="1"/>
  <c r="AH323" i="1"/>
  <c r="AN322" i="1"/>
  <c r="AQ322" i="1"/>
  <c r="AO322" i="1"/>
  <c r="AG320" i="1"/>
  <c r="AJ320" i="1"/>
  <c r="AK320" i="1" s="1"/>
  <c r="AF320" i="1"/>
  <c r="Z320" i="1"/>
  <c r="AA320" i="1" s="1"/>
  <c r="AP322" i="1" l="1"/>
  <c r="AE322" i="1" s="1"/>
  <c r="AI320" i="1"/>
  <c r="AM324" i="1"/>
  <c r="AH324" i="1"/>
  <c r="AO323" i="1"/>
  <c r="AQ323" i="1"/>
  <c r="AN323" i="1"/>
  <c r="Z321" i="1"/>
  <c r="AA321" i="1" s="1"/>
  <c r="AJ321" i="1"/>
  <c r="AK321" i="1" s="1"/>
  <c r="AF321" i="1"/>
  <c r="AG321" i="1"/>
  <c r="AP323" i="1" l="1"/>
  <c r="AE323" i="1" s="1"/>
  <c r="AF323" i="1" s="1"/>
  <c r="AH325" i="1"/>
  <c r="AM325" i="1"/>
  <c r="AN324" i="1"/>
  <c r="AO324" i="1"/>
  <c r="AQ324" i="1"/>
  <c r="AI321" i="1"/>
  <c r="Z322" i="1"/>
  <c r="AA322" i="1" s="1"/>
  <c r="AJ322" i="1"/>
  <c r="AK322" i="1" s="1"/>
  <c r="AF322" i="1"/>
  <c r="AG322" i="1"/>
  <c r="AG323" i="1" l="1"/>
  <c r="AI323" i="1" s="1"/>
  <c r="AJ323" i="1"/>
  <c r="AK323" i="1" s="1"/>
  <c r="Z323" i="1"/>
  <c r="AA323" i="1" s="1"/>
  <c r="AP324" i="1"/>
  <c r="AE324" i="1" s="1"/>
  <c r="AJ324" i="1" s="1"/>
  <c r="AK324" i="1" s="1"/>
  <c r="AI322" i="1"/>
  <c r="AG324" i="1"/>
  <c r="AF324" i="1"/>
  <c r="AH326" i="1"/>
  <c r="AM326" i="1"/>
  <c r="AN325" i="1"/>
  <c r="AO325" i="1"/>
  <c r="AQ325" i="1"/>
  <c r="Z324" i="1" l="1"/>
  <c r="AA324" i="1" s="1"/>
  <c r="AP325" i="1"/>
  <c r="AE325" i="1" s="1"/>
  <c r="AF325" i="1" s="1"/>
  <c r="AI324" i="1"/>
  <c r="AH327" i="1"/>
  <c r="AM327" i="1"/>
  <c r="AO326" i="1"/>
  <c r="AQ326" i="1"/>
  <c r="AN326" i="1"/>
  <c r="AJ325" i="1" l="1"/>
  <c r="AK325" i="1" s="1"/>
  <c r="Z325" i="1"/>
  <c r="AA325" i="1" s="1"/>
  <c r="AG325" i="1"/>
  <c r="AI325" i="1" s="1"/>
  <c r="AP326" i="1"/>
  <c r="AE326" i="1" s="1"/>
  <c r="AH328" i="1"/>
  <c r="AM328" i="1"/>
  <c r="AQ327" i="1"/>
  <c r="AN327" i="1"/>
  <c r="AO327" i="1"/>
  <c r="AP327" i="1" l="1"/>
  <c r="AE327" i="1" s="1"/>
  <c r="AG327" i="1" s="1"/>
  <c r="AM329" i="1"/>
  <c r="AH329" i="1"/>
  <c r="AQ328" i="1"/>
  <c r="AO328" i="1"/>
  <c r="AN328" i="1"/>
  <c r="AF326" i="1"/>
  <c r="AG326" i="1"/>
  <c r="AJ326" i="1"/>
  <c r="AK326" i="1" s="1"/>
  <c r="Z326" i="1"/>
  <c r="AA326" i="1" s="1"/>
  <c r="AF327" i="1" l="1"/>
  <c r="AI327" i="1" s="1"/>
  <c r="AJ327" i="1"/>
  <c r="AK327" i="1" s="1"/>
  <c r="Z327" i="1"/>
  <c r="AA327" i="1" s="1"/>
  <c r="AP328" i="1"/>
  <c r="AE328" i="1" s="1"/>
  <c r="AG328" i="1" s="1"/>
  <c r="AM330" i="1"/>
  <c r="AH330" i="1"/>
  <c r="AI326" i="1"/>
  <c r="AO329" i="1"/>
  <c r="AN329" i="1"/>
  <c r="AQ329" i="1"/>
  <c r="AP329" i="1" l="1"/>
  <c r="AE329" i="1" s="1"/>
  <c r="Z329" i="1" s="1"/>
  <c r="AA329" i="1" s="1"/>
  <c r="AJ328" i="1"/>
  <c r="AK328" i="1" s="1"/>
  <c r="Z328" i="1"/>
  <c r="AA328" i="1" s="1"/>
  <c r="AF328" i="1"/>
  <c r="AI328" i="1" s="1"/>
  <c r="AM331" i="1"/>
  <c r="AH331" i="1"/>
  <c r="AN330" i="1"/>
  <c r="AO330" i="1"/>
  <c r="AQ330" i="1"/>
  <c r="AF329" i="1" l="1"/>
  <c r="AG329" i="1"/>
  <c r="AJ329" i="1"/>
  <c r="AK329" i="1" s="1"/>
  <c r="AP330" i="1"/>
  <c r="AE330" i="1" s="1"/>
  <c r="Z330" i="1" s="1"/>
  <c r="AA330" i="1" s="1"/>
  <c r="AO331" i="1"/>
  <c r="AQ331" i="1"/>
  <c r="AN331" i="1"/>
  <c r="AP331" i="1" s="1"/>
  <c r="AE331" i="1" s="1"/>
  <c r="AM332" i="1"/>
  <c r="AH332" i="1"/>
  <c r="AI329" i="1" l="1"/>
  <c r="AG330" i="1"/>
  <c r="AJ330" i="1"/>
  <c r="AK330" i="1" s="1"/>
  <c r="AF330" i="1"/>
  <c r="AH333" i="1"/>
  <c r="AM333" i="1"/>
  <c r="AF331" i="1"/>
  <c r="AJ331" i="1"/>
  <c r="AK331" i="1" s="1"/>
  <c r="Z331" i="1"/>
  <c r="AA331" i="1" s="1"/>
  <c r="AG331" i="1"/>
  <c r="AN332" i="1"/>
  <c r="AQ332" i="1"/>
  <c r="AO332" i="1"/>
  <c r="AI330" i="1" l="1"/>
  <c r="AP332" i="1"/>
  <c r="AE332" i="1" s="1"/>
  <c r="AJ332" i="1" s="1"/>
  <c r="AK332" i="1" s="1"/>
  <c r="AH334" i="1"/>
  <c r="AM334" i="1"/>
  <c r="AI331" i="1"/>
  <c r="AN333" i="1"/>
  <c r="AO333" i="1"/>
  <c r="AQ333" i="1"/>
  <c r="Z332" i="1" l="1"/>
  <c r="AA332" i="1" s="1"/>
  <c r="AF332" i="1"/>
  <c r="AG332" i="1"/>
  <c r="AO334" i="1"/>
  <c r="AQ334" i="1"/>
  <c r="AN334" i="1"/>
  <c r="AH335" i="1"/>
  <c r="AM335" i="1"/>
  <c r="AP333" i="1"/>
  <c r="AE333" i="1" s="1"/>
  <c r="AI332" i="1" l="1"/>
  <c r="AP334" i="1"/>
  <c r="AE334" i="1" s="1"/>
  <c r="Z334" i="1" s="1"/>
  <c r="AA334" i="1" s="1"/>
  <c r="AF333" i="1"/>
  <c r="AG333" i="1"/>
  <c r="AJ333" i="1"/>
  <c r="AK333" i="1" s="1"/>
  <c r="Z333" i="1"/>
  <c r="AA333" i="1" s="1"/>
  <c r="AQ335" i="1"/>
  <c r="AN335" i="1"/>
  <c r="AO335" i="1"/>
  <c r="AH336" i="1"/>
  <c r="AM336" i="1"/>
  <c r="AP335" i="1" l="1"/>
  <c r="AE335" i="1" s="1"/>
  <c r="Z335" i="1" s="1"/>
  <c r="AA335" i="1" s="1"/>
  <c r="AJ334" i="1"/>
  <c r="AK334" i="1" s="1"/>
  <c r="AG334" i="1"/>
  <c r="AF334" i="1"/>
  <c r="AQ336" i="1"/>
  <c r="AN336" i="1"/>
  <c r="AO336" i="1"/>
  <c r="AM337" i="1"/>
  <c r="AH337" i="1"/>
  <c r="AI333" i="1"/>
  <c r="AI334" i="1" l="1"/>
  <c r="AF335" i="1"/>
  <c r="AJ335" i="1"/>
  <c r="AK335" i="1" s="1"/>
  <c r="AG335" i="1"/>
  <c r="AP336" i="1"/>
  <c r="AE336" i="1" s="1"/>
  <c r="AH338" i="1"/>
  <c r="AM338" i="1"/>
  <c r="AO337" i="1"/>
  <c r="AN337" i="1"/>
  <c r="AQ337" i="1"/>
  <c r="AP337" i="1" l="1"/>
  <c r="AE337" i="1" s="1"/>
  <c r="AJ337" i="1" s="1"/>
  <c r="AK337" i="1" s="1"/>
  <c r="AI335" i="1"/>
  <c r="AN338" i="1"/>
  <c r="AO338" i="1"/>
  <c r="AQ338" i="1"/>
  <c r="AM339" i="1"/>
  <c r="AH339" i="1"/>
  <c r="Z336" i="1"/>
  <c r="AA336" i="1" s="1"/>
  <c r="AG336" i="1"/>
  <c r="AF336" i="1"/>
  <c r="AJ336" i="1"/>
  <c r="AK336" i="1" s="1"/>
  <c r="Z337" i="1" l="1"/>
  <c r="AA337" i="1" s="1"/>
  <c r="AI336" i="1"/>
  <c r="AG337" i="1"/>
  <c r="AF337" i="1"/>
  <c r="AP338" i="1"/>
  <c r="AE338" i="1" s="1"/>
  <c r="AJ338" i="1" s="1"/>
  <c r="AK338" i="1" s="1"/>
  <c r="AM340" i="1"/>
  <c r="AH340" i="1"/>
  <c r="AO339" i="1"/>
  <c r="AQ339" i="1"/>
  <c r="AN339" i="1"/>
  <c r="AI337" i="1" l="1"/>
  <c r="AG338" i="1"/>
  <c r="AF338" i="1"/>
  <c r="AP339" i="1"/>
  <c r="AE339" i="1" s="1"/>
  <c r="AG339" i="1" s="1"/>
  <c r="Z338" i="1"/>
  <c r="AA338" i="1" s="1"/>
  <c r="AH341" i="1"/>
  <c r="AM341" i="1"/>
  <c r="AF339" i="1"/>
  <c r="AN340" i="1"/>
  <c r="AQ340" i="1"/>
  <c r="AO340" i="1"/>
  <c r="AI338" i="1" l="1"/>
  <c r="AJ339" i="1"/>
  <c r="AK339" i="1" s="1"/>
  <c r="Z339" i="1"/>
  <c r="AA339" i="1" s="1"/>
  <c r="AP340" i="1"/>
  <c r="AE340" i="1" s="1"/>
  <c r="AG340" i="1" s="1"/>
  <c r="AN341" i="1"/>
  <c r="AO341" i="1"/>
  <c r="AQ341" i="1"/>
  <c r="AI339" i="1"/>
  <c r="AM342" i="1"/>
  <c r="AH342" i="1"/>
  <c r="AP341" i="1" l="1"/>
  <c r="AE341" i="1" s="1"/>
  <c r="AF341" i="1" s="1"/>
  <c r="Z340" i="1"/>
  <c r="AA340" i="1" s="1"/>
  <c r="AJ340" i="1"/>
  <c r="AK340" i="1" s="1"/>
  <c r="AF340" i="1"/>
  <c r="AI340" i="1" s="1"/>
  <c r="AH343" i="1"/>
  <c r="AM343" i="1"/>
  <c r="AO342" i="1"/>
  <c r="AQ342" i="1"/>
  <c r="AN342" i="1"/>
  <c r="AG341" i="1" l="1"/>
  <c r="AI341" i="1" s="1"/>
  <c r="AJ341" i="1"/>
  <c r="AK341" i="1" s="1"/>
  <c r="Z341" i="1"/>
  <c r="AA341" i="1" s="1"/>
  <c r="AQ343" i="1"/>
  <c r="AN343" i="1"/>
  <c r="AO343" i="1"/>
  <c r="AP342" i="1"/>
  <c r="AE342" i="1" s="1"/>
  <c r="AH344" i="1"/>
  <c r="AM344" i="1"/>
  <c r="AP343" i="1" l="1"/>
  <c r="AE343" i="1" s="1"/>
  <c r="AG343" i="1" s="1"/>
  <c r="AQ344" i="1"/>
  <c r="AN344" i="1"/>
  <c r="AO344" i="1"/>
  <c r="AM345" i="1"/>
  <c r="AH345" i="1"/>
  <c r="AF342" i="1"/>
  <c r="AG342" i="1"/>
  <c r="Z342" i="1"/>
  <c r="AA342" i="1" s="1"/>
  <c r="AJ342" i="1"/>
  <c r="AK342" i="1" s="1"/>
  <c r="AF343" i="1" l="1"/>
  <c r="AI343" i="1" s="1"/>
  <c r="AJ343" i="1"/>
  <c r="AK343" i="1" s="1"/>
  <c r="Z343" i="1"/>
  <c r="AA343" i="1" s="1"/>
  <c r="AQ345" i="1"/>
  <c r="AN345" i="1"/>
  <c r="AO345" i="1"/>
  <c r="AI342" i="1"/>
  <c r="AP344" i="1"/>
  <c r="AE344" i="1" s="1"/>
  <c r="AM346" i="1"/>
  <c r="AH346" i="1"/>
  <c r="AP345" i="1" l="1"/>
  <c r="AE345" i="1" s="1"/>
  <c r="AF345" i="1" s="1"/>
  <c r="AH347" i="1"/>
  <c r="AM347" i="1"/>
  <c r="AN346" i="1"/>
  <c r="AO346" i="1"/>
  <c r="AQ346" i="1"/>
  <c r="AF344" i="1"/>
  <c r="AG344" i="1"/>
  <c r="Z344" i="1"/>
  <c r="AA344" i="1" s="1"/>
  <c r="AJ344" i="1"/>
  <c r="AK344" i="1" s="1"/>
  <c r="Z345" i="1" l="1"/>
  <c r="AA345" i="1" s="1"/>
  <c r="AJ345" i="1"/>
  <c r="AK345" i="1" s="1"/>
  <c r="AG345" i="1"/>
  <c r="AI345" i="1" s="1"/>
  <c r="AP346" i="1"/>
  <c r="AE346" i="1" s="1"/>
  <c r="AO347" i="1"/>
  <c r="AQ347" i="1"/>
  <c r="AN347" i="1"/>
  <c r="AP347" i="1" s="1"/>
  <c r="AE347" i="1" s="1"/>
  <c r="AM348" i="1"/>
  <c r="AH348" i="1"/>
  <c r="AI344" i="1"/>
  <c r="AF347" i="1" l="1"/>
  <c r="AG347" i="1"/>
  <c r="AJ347" i="1"/>
  <c r="AK347" i="1" s="1"/>
  <c r="Z347" i="1"/>
  <c r="AA347" i="1" s="1"/>
  <c r="AN348" i="1"/>
  <c r="AO348" i="1"/>
  <c r="AQ348" i="1"/>
  <c r="AH349" i="1"/>
  <c r="AM349" i="1"/>
  <c r="Z346" i="1"/>
  <c r="AA346" i="1" s="1"/>
  <c r="AJ346" i="1"/>
  <c r="AK346" i="1" s="1"/>
  <c r="AF346" i="1"/>
  <c r="AG346" i="1"/>
  <c r="AI346" i="1" l="1"/>
  <c r="AH350" i="1"/>
  <c r="AM350" i="1"/>
  <c r="AP348" i="1"/>
  <c r="AE348" i="1" s="1"/>
  <c r="AQ349" i="1"/>
  <c r="AN349" i="1"/>
  <c r="AO349" i="1"/>
  <c r="AI347" i="1"/>
  <c r="AG348" i="1" l="1"/>
  <c r="AJ348" i="1"/>
  <c r="AK348" i="1" s="1"/>
  <c r="Z348" i="1"/>
  <c r="AA348" i="1" s="1"/>
  <c r="AF348" i="1"/>
  <c r="AM351" i="1"/>
  <c r="AH351" i="1"/>
  <c r="AP349" i="1"/>
  <c r="AE349" i="1" s="1"/>
  <c r="AQ350" i="1"/>
  <c r="AN350" i="1"/>
  <c r="AO350" i="1"/>
  <c r="AI348" i="1" l="1"/>
  <c r="AG349" i="1"/>
  <c r="Z349" i="1"/>
  <c r="AA349" i="1" s="1"/>
  <c r="AF349" i="1"/>
  <c r="AJ349" i="1"/>
  <c r="AK349" i="1" s="1"/>
  <c r="AO351" i="1"/>
  <c r="AN351" i="1"/>
  <c r="AQ351" i="1"/>
  <c r="AH352" i="1"/>
  <c r="AM352" i="1"/>
  <c r="AP350" i="1"/>
  <c r="AE350" i="1" s="1"/>
  <c r="AP351" i="1" l="1"/>
  <c r="AE351" i="1" s="1"/>
  <c r="AG351" i="1" s="1"/>
  <c r="AI349" i="1"/>
  <c r="AM353" i="1"/>
  <c r="AH353" i="1"/>
  <c r="AG350" i="1"/>
  <c r="Z350" i="1"/>
  <c r="AA350" i="1" s="1"/>
  <c r="AF350" i="1"/>
  <c r="AI350" i="1" s="1"/>
  <c r="AJ350" i="1"/>
  <c r="AK350" i="1" s="1"/>
  <c r="AO352" i="1"/>
  <c r="AQ352" i="1"/>
  <c r="AN352" i="1"/>
  <c r="AP352" i="1" l="1"/>
  <c r="AE352" i="1" s="1"/>
  <c r="Z352" i="1" s="1"/>
  <c r="AA352" i="1" s="1"/>
  <c r="AJ351" i="1"/>
  <c r="AK351" i="1" s="1"/>
  <c r="Z351" i="1"/>
  <c r="AA351" i="1" s="1"/>
  <c r="AF351" i="1"/>
  <c r="AI351" i="1" s="1"/>
  <c r="AM354" i="1"/>
  <c r="AH354" i="1"/>
  <c r="AN353" i="1"/>
  <c r="AQ353" i="1"/>
  <c r="AO353" i="1"/>
  <c r="AJ352" i="1" l="1"/>
  <c r="AK352" i="1" s="1"/>
  <c r="AF352" i="1"/>
  <c r="AG352" i="1"/>
  <c r="AP353" i="1"/>
  <c r="AE353" i="1" s="1"/>
  <c r="AF353" i="1" s="1"/>
  <c r="AN354" i="1"/>
  <c r="AQ354" i="1"/>
  <c r="AO354" i="1"/>
  <c r="AH355" i="1"/>
  <c r="AM355" i="1"/>
  <c r="AI352" i="1" l="1"/>
  <c r="AG353" i="1"/>
  <c r="AI353" i="1" s="1"/>
  <c r="AJ353" i="1"/>
  <c r="AK353" i="1" s="1"/>
  <c r="Z353" i="1"/>
  <c r="AA353" i="1" s="1"/>
  <c r="AH356" i="1"/>
  <c r="AM356" i="1"/>
  <c r="AO355" i="1"/>
  <c r="AN355" i="1"/>
  <c r="AP355" i="1" s="1"/>
  <c r="AE355" i="1" s="1"/>
  <c r="AQ355" i="1"/>
  <c r="AP354" i="1"/>
  <c r="AE354" i="1" s="1"/>
  <c r="AF355" i="1" l="1"/>
  <c r="AG355" i="1"/>
  <c r="AJ355" i="1"/>
  <c r="AK355" i="1" s="1"/>
  <c r="Z355" i="1"/>
  <c r="AA355" i="1" s="1"/>
  <c r="AQ356" i="1"/>
  <c r="AN356" i="1"/>
  <c r="AO356" i="1"/>
  <c r="Z354" i="1"/>
  <c r="AA354" i="1" s="1"/>
  <c r="AF354" i="1"/>
  <c r="AJ354" i="1"/>
  <c r="AK354" i="1" s="1"/>
  <c r="AG354" i="1"/>
  <c r="AH357" i="1"/>
  <c r="AM357" i="1"/>
  <c r="AQ357" i="1" l="1"/>
  <c r="AN357" i="1"/>
  <c r="AO357" i="1"/>
  <c r="AP356" i="1"/>
  <c r="AE356" i="1" s="1"/>
  <c r="AM358" i="1"/>
  <c r="AH358" i="1"/>
  <c r="AI354" i="1"/>
  <c r="AI355" i="1"/>
  <c r="AM359" i="1" l="1"/>
  <c r="AH359" i="1"/>
  <c r="AQ358" i="1"/>
  <c r="AO358" i="1"/>
  <c r="AN358" i="1"/>
  <c r="AP358" i="1" s="1"/>
  <c r="AE358" i="1" s="1"/>
  <c r="AP357" i="1"/>
  <c r="AE357" i="1" s="1"/>
  <c r="AG356" i="1"/>
  <c r="Z356" i="1"/>
  <c r="AA356" i="1" s="1"/>
  <c r="AJ356" i="1"/>
  <c r="AK356" i="1" s="1"/>
  <c r="AF356" i="1"/>
  <c r="AF357" i="1" l="1"/>
  <c r="AJ357" i="1"/>
  <c r="AK357" i="1" s="1"/>
  <c r="Z357" i="1"/>
  <c r="AA357" i="1" s="1"/>
  <c r="AG357" i="1"/>
  <c r="AN359" i="1"/>
  <c r="AO359" i="1"/>
  <c r="AQ359" i="1"/>
  <c r="Z358" i="1"/>
  <c r="AA358" i="1" s="1"/>
  <c r="AJ358" i="1"/>
  <c r="AK358" i="1" s="1"/>
  <c r="AG358" i="1"/>
  <c r="AF358" i="1"/>
  <c r="AI356" i="1"/>
  <c r="AM360" i="1"/>
  <c r="AH360" i="1"/>
  <c r="AI358" i="1" l="1"/>
  <c r="AO360" i="1"/>
  <c r="AN360" i="1"/>
  <c r="AQ360" i="1"/>
  <c r="AP359" i="1"/>
  <c r="AE359" i="1" s="1"/>
  <c r="AM361" i="1"/>
  <c r="AH361" i="1"/>
  <c r="AI357" i="1"/>
  <c r="AP360" i="1" l="1"/>
  <c r="AE360" i="1" s="1"/>
  <c r="Z360" i="1" s="1"/>
  <c r="AA360" i="1" s="1"/>
  <c r="AH362" i="1"/>
  <c r="AM362" i="1"/>
  <c r="AN361" i="1"/>
  <c r="AO361" i="1"/>
  <c r="AQ361" i="1"/>
  <c r="Z359" i="1"/>
  <c r="AA359" i="1" s="1"/>
  <c r="AJ359" i="1"/>
  <c r="AK359" i="1" s="1"/>
  <c r="AF359" i="1"/>
  <c r="AG359" i="1"/>
  <c r="AF360" i="1" l="1"/>
  <c r="AJ360" i="1"/>
  <c r="AK360" i="1" s="1"/>
  <c r="AG360" i="1"/>
  <c r="AH363" i="1"/>
  <c r="AM363" i="1"/>
  <c r="AI359" i="1"/>
  <c r="AP361" i="1"/>
  <c r="AE361" i="1" s="1"/>
  <c r="AN362" i="1"/>
  <c r="AO362" i="1"/>
  <c r="AQ362" i="1"/>
  <c r="AI360" i="1" l="1"/>
  <c r="AG361" i="1"/>
  <c r="AJ361" i="1"/>
  <c r="AK361" i="1" s="1"/>
  <c r="Z361" i="1"/>
  <c r="AA361" i="1" s="1"/>
  <c r="AF361" i="1"/>
  <c r="AP362" i="1"/>
  <c r="AE362" i="1" s="1"/>
  <c r="AO363" i="1"/>
  <c r="AQ363" i="1"/>
  <c r="AN363" i="1"/>
  <c r="AH364" i="1"/>
  <c r="AM364" i="1"/>
  <c r="AP363" i="1" l="1"/>
  <c r="AE363" i="1" s="1"/>
  <c r="AF363" i="1" s="1"/>
  <c r="AI361" i="1"/>
  <c r="AH365" i="1"/>
  <c r="AM365" i="1"/>
  <c r="AQ364" i="1"/>
  <c r="AO364" i="1"/>
  <c r="AN364" i="1"/>
  <c r="AP364" i="1" s="1"/>
  <c r="AE364" i="1" s="1"/>
  <c r="AF362" i="1"/>
  <c r="AG362" i="1"/>
  <c r="Z362" i="1"/>
  <c r="AA362" i="1" s="1"/>
  <c r="AJ362" i="1"/>
  <c r="AK362" i="1" s="1"/>
  <c r="Z363" i="1" l="1"/>
  <c r="AA363" i="1" s="1"/>
  <c r="AJ363" i="1"/>
  <c r="AK363" i="1" s="1"/>
  <c r="AG363" i="1"/>
  <c r="AI363" i="1" s="1"/>
  <c r="AQ365" i="1"/>
  <c r="AN365" i="1"/>
  <c r="AO365" i="1"/>
  <c r="AM366" i="1"/>
  <c r="AH366" i="1"/>
  <c r="AI362" i="1"/>
  <c r="AG364" i="1"/>
  <c r="Z364" i="1"/>
  <c r="AA364" i="1" s="1"/>
  <c r="AJ364" i="1"/>
  <c r="AK364" i="1" s="1"/>
  <c r="AF364" i="1"/>
  <c r="AH367" i="1" l="1"/>
  <c r="AM367" i="1"/>
  <c r="AI364" i="1"/>
  <c r="AP365" i="1"/>
  <c r="AE365" i="1" s="1"/>
  <c r="AN366" i="1"/>
  <c r="AQ366" i="1"/>
  <c r="AO366" i="1"/>
  <c r="Z365" i="1" l="1"/>
  <c r="AA365" i="1" s="1"/>
  <c r="AF365" i="1"/>
  <c r="AG365" i="1"/>
  <c r="AJ365" i="1"/>
  <c r="AK365" i="1" s="1"/>
  <c r="AP366" i="1"/>
  <c r="AE366" i="1" s="1"/>
  <c r="AN367" i="1"/>
  <c r="AO367" i="1"/>
  <c r="AQ367" i="1"/>
  <c r="AM368" i="1"/>
  <c r="AH368" i="1"/>
  <c r="Z366" i="1" l="1"/>
  <c r="AA366" i="1" s="1"/>
  <c r="AJ366" i="1"/>
  <c r="AK366" i="1" s="1"/>
  <c r="AF366" i="1"/>
  <c r="AG366" i="1"/>
  <c r="AO368" i="1"/>
  <c r="AN368" i="1"/>
  <c r="AP368" i="1" s="1"/>
  <c r="AE368" i="1" s="1"/>
  <c r="AQ368" i="1"/>
  <c r="AI365" i="1"/>
  <c r="AP367" i="1"/>
  <c r="AE367" i="1" s="1"/>
  <c r="AM369" i="1"/>
  <c r="AH369" i="1"/>
  <c r="AI366" i="1" l="1"/>
  <c r="AN369" i="1"/>
  <c r="AO369" i="1"/>
  <c r="AQ369" i="1"/>
  <c r="AF368" i="1"/>
  <c r="AG368" i="1"/>
  <c r="AJ368" i="1"/>
  <c r="AK368" i="1" s="1"/>
  <c r="Z368" i="1"/>
  <c r="AA368" i="1" s="1"/>
  <c r="AH370" i="1"/>
  <c r="AM370" i="1"/>
  <c r="Z367" i="1"/>
  <c r="AA367" i="1" s="1"/>
  <c r="AJ367" i="1"/>
  <c r="AK367" i="1" s="1"/>
  <c r="AF367" i="1"/>
  <c r="AG367" i="1"/>
  <c r="AP369" i="1" l="1"/>
  <c r="AE369" i="1" s="1"/>
  <c r="AG369" i="1" s="1"/>
  <c r="AN370" i="1"/>
  <c r="AO370" i="1"/>
  <c r="AQ370" i="1"/>
  <c r="AI367" i="1"/>
  <c r="AI368" i="1"/>
  <c r="AM371" i="1"/>
  <c r="AH371" i="1"/>
  <c r="Z369" i="1" l="1"/>
  <c r="AA369" i="1" s="1"/>
  <c r="AJ369" i="1"/>
  <c r="AK369" i="1" s="1"/>
  <c r="AF369" i="1"/>
  <c r="AP370" i="1"/>
  <c r="AE370" i="1" s="1"/>
  <c r="AF370" i="1" s="1"/>
  <c r="AI369" i="1"/>
  <c r="AH372" i="1"/>
  <c r="AM372" i="1"/>
  <c r="AO371" i="1"/>
  <c r="AN371" i="1"/>
  <c r="AQ371" i="1"/>
  <c r="AJ370" i="1" l="1"/>
  <c r="AK370" i="1" s="1"/>
  <c r="AG370" i="1"/>
  <c r="AI370" i="1" s="1"/>
  <c r="Z370" i="1"/>
  <c r="AA370" i="1" s="1"/>
  <c r="AP371" i="1"/>
  <c r="AE371" i="1" s="1"/>
  <c r="AG371" i="1" s="1"/>
  <c r="AH373" i="1"/>
  <c r="AM373" i="1"/>
  <c r="AQ372" i="1"/>
  <c r="AO372" i="1"/>
  <c r="AN372" i="1"/>
  <c r="AF371" i="1" l="1"/>
  <c r="AI371" i="1" s="1"/>
  <c r="AJ371" i="1"/>
  <c r="AK371" i="1" s="1"/>
  <c r="Z371" i="1"/>
  <c r="AA371" i="1" s="1"/>
  <c r="AP372" i="1"/>
  <c r="AE372" i="1" s="1"/>
  <c r="Z372" i="1" s="1"/>
  <c r="AA372" i="1" s="1"/>
  <c r="AM374" i="1"/>
  <c r="AH374" i="1"/>
  <c r="AQ373" i="1"/>
  <c r="AN373" i="1"/>
  <c r="AO373" i="1"/>
  <c r="AF372" i="1" l="1"/>
  <c r="AJ372" i="1"/>
  <c r="AK372" i="1" s="1"/>
  <c r="AG372" i="1"/>
  <c r="AH375" i="1"/>
  <c r="AM375" i="1"/>
  <c r="AP373" i="1"/>
  <c r="AE373" i="1" s="1"/>
  <c r="AO374" i="1"/>
  <c r="AN374" i="1"/>
  <c r="AQ374" i="1"/>
  <c r="AP374" i="1" l="1"/>
  <c r="AE374" i="1" s="1"/>
  <c r="AG374" i="1" s="1"/>
  <c r="AI372" i="1"/>
  <c r="AG373" i="1"/>
  <c r="AJ373" i="1"/>
  <c r="AK373" i="1" s="1"/>
  <c r="Z373" i="1"/>
  <c r="AA373" i="1" s="1"/>
  <c r="AF373" i="1"/>
  <c r="AN375" i="1"/>
  <c r="AQ375" i="1"/>
  <c r="AO375" i="1"/>
  <c r="AM376" i="1"/>
  <c r="AH376" i="1"/>
  <c r="Z374" i="1" l="1"/>
  <c r="AA374" i="1" s="1"/>
  <c r="AF374" i="1"/>
  <c r="AI374" i="1" s="1"/>
  <c r="AJ374" i="1"/>
  <c r="AK374" i="1" s="1"/>
  <c r="AI373" i="1"/>
  <c r="AO376" i="1"/>
  <c r="AQ376" i="1"/>
  <c r="AN376" i="1"/>
  <c r="AP376" i="1" s="1"/>
  <c r="AE376" i="1" s="1"/>
  <c r="AM377" i="1"/>
  <c r="AH377" i="1"/>
  <c r="AP375" i="1"/>
  <c r="AE375" i="1" s="1"/>
  <c r="AF376" i="1" l="1"/>
  <c r="Z376" i="1"/>
  <c r="AA376" i="1" s="1"/>
  <c r="AG376" i="1"/>
  <c r="AJ376" i="1"/>
  <c r="AK376" i="1" s="1"/>
  <c r="Z375" i="1"/>
  <c r="AA375" i="1" s="1"/>
  <c r="AJ375" i="1"/>
  <c r="AK375" i="1" s="1"/>
  <c r="AF375" i="1"/>
  <c r="AG375" i="1"/>
  <c r="AH378" i="1"/>
  <c r="AM378" i="1"/>
  <c r="AN377" i="1"/>
  <c r="AO377" i="1"/>
  <c r="AQ377" i="1"/>
  <c r="AI375" i="1" l="1"/>
  <c r="AH379" i="1"/>
  <c r="AM379" i="1"/>
  <c r="AP377" i="1"/>
  <c r="AE377" i="1" s="1"/>
  <c r="AN378" i="1"/>
  <c r="AO378" i="1"/>
  <c r="AQ378" i="1"/>
  <c r="AI376" i="1"/>
  <c r="AP378" i="1" l="1"/>
  <c r="AE378" i="1" s="1"/>
  <c r="AO379" i="1"/>
  <c r="AN379" i="1"/>
  <c r="AQ379" i="1"/>
  <c r="AG377" i="1"/>
  <c r="Z377" i="1"/>
  <c r="AA377" i="1" s="1"/>
  <c r="AJ377" i="1"/>
  <c r="AK377" i="1" s="1"/>
  <c r="AF377" i="1"/>
  <c r="AI377" i="1" s="1"/>
  <c r="AH380" i="1"/>
  <c r="AM380" i="1"/>
  <c r="AP379" i="1" l="1"/>
  <c r="AE379" i="1" s="1"/>
  <c r="AF379" i="1" s="1"/>
  <c r="AQ380" i="1"/>
  <c r="AN380" i="1"/>
  <c r="AO380" i="1"/>
  <c r="AH381" i="1"/>
  <c r="AM381" i="1"/>
  <c r="AF378" i="1"/>
  <c r="AJ378" i="1"/>
  <c r="AK378" i="1" s="1"/>
  <c r="Z378" i="1"/>
  <c r="AA378" i="1" s="1"/>
  <c r="AG378" i="1"/>
  <c r="Z379" i="1" l="1"/>
  <c r="AA379" i="1" s="1"/>
  <c r="AJ379" i="1"/>
  <c r="AK379" i="1" s="1"/>
  <c r="AG379" i="1"/>
  <c r="AI379" i="1" s="1"/>
  <c r="AM382" i="1"/>
  <c r="AH382" i="1"/>
  <c r="AI378" i="1"/>
  <c r="AP380" i="1"/>
  <c r="AE380" i="1" s="1"/>
  <c r="AQ381" i="1"/>
  <c r="AO381" i="1"/>
  <c r="AN381" i="1"/>
  <c r="AM383" i="1" l="1"/>
  <c r="AH383" i="1"/>
  <c r="AG380" i="1"/>
  <c r="Z380" i="1"/>
  <c r="AA380" i="1" s="1"/>
  <c r="AJ380" i="1"/>
  <c r="AK380" i="1" s="1"/>
  <c r="AF380" i="1"/>
  <c r="AI380" i="1" s="1"/>
  <c r="AP381" i="1"/>
  <c r="AE381" i="1" s="1"/>
  <c r="AO382" i="1"/>
  <c r="AN382" i="1"/>
  <c r="AQ382" i="1"/>
  <c r="AP382" i="1" l="1"/>
  <c r="AE382" i="1" s="1"/>
  <c r="Z382" i="1" s="1"/>
  <c r="AA382" i="1" s="1"/>
  <c r="AN383" i="1"/>
  <c r="AO383" i="1"/>
  <c r="AQ383" i="1"/>
  <c r="AG381" i="1"/>
  <c r="Z381" i="1"/>
  <c r="AA381" i="1" s="1"/>
  <c r="AJ381" i="1"/>
  <c r="AK381" i="1" s="1"/>
  <c r="AF381" i="1"/>
  <c r="AM384" i="1"/>
  <c r="AH384" i="1"/>
  <c r="AG382" i="1" l="1"/>
  <c r="AJ382" i="1"/>
  <c r="AK382" i="1" s="1"/>
  <c r="AF382" i="1"/>
  <c r="AP383" i="1"/>
  <c r="AE383" i="1" s="1"/>
  <c r="AO384" i="1"/>
  <c r="AQ384" i="1"/>
  <c r="AN384" i="1"/>
  <c r="AP384" i="1" s="1"/>
  <c r="AE384" i="1" s="1"/>
  <c r="AM385" i="1"/>
  <c r="AH385" i="1"/>
  <c r="AI381" i="1"/>
  <c r="AI382" i="1" l="1"/>
  <c r="AF384" i="1"/>
  <c r="AJ384" i="1"/>
  <c r="AK384" i="1" s="1"/>
  <c r="AG384" i="1"/>
  <c r="Z384" i="1"/>
  <c r="AA384" i="1" s="1"/>
  <c r="AH386" i="1"/>
  <c r="AM386" i="1"/>
  <c r="AN385" i="1"/>
  <c r="AQ385" i="1"/>
  <c r="AO385" i="1"/>
  <c r="Z383" i="1"/>
  <c r="AA383" i="1" s="1"/>
  <c r="AJ383" i="1"/>
  <c r="AK383" i="1" s="1"/>
  <c r="AF383" i="1"/>
  <c r="AG383" i="1"/>
  <c r="AI383" i="1" l="1"/>
  <c r="AP385" i="1"/>
  <c r="AE385" i="1" s="1"/>
  <c r="Z385" i="1" s="1"/>
  <c r="AA385" i="1" s="1"/>
  <c r="AN386" i="1"/>
  <c r="AO386" i="1"/>
  <c r="AQ386" i="1"/>
  <c r="AH387" i="1"/>
  <c r="AM387" i="1"/>
  <c r="AI384" i="1"/>
  <c r="AG385" i="1" l="1"/>
  <c r="AJ385" i="1"/>
  <c r="AK385" i="1" s="1"/>
  <c r="AF385" i="1"/>
  <c r="AP386" i="1"/>
  <c r="AE386" i="1" s="1"/>
  <c r="AF386" i="1" s="1"/>
  <c r="AH388" i="1"/>
  <c r="AM388" i="1"/>
  <c r="AO387" i="1"/>
  <c r="AQ387" i="1"/>
  <c r="AN387" i="1"/>
  <c r="AP387" i="1" s="1"/>
  <c r="AE387" i="1" s="1"/>
  <c r="AI385" i="1" l="1"/>
  <c r="AJ386" i="1"/>
  <c r="AK386" i="1" s="1"/>
  <c r="Z386" i="1"/>
  <c r="AA386" i="1" s="1"/>
  <c r="AG386" i="1"/>
  <c r="AI386" i="1" s="1"/>
  <c r="AF387" i="1"/>
  <c r="AG387" i="1"/>
  <c r="Z387" i="1"/>
  <c r="AA387" i="1" s="1"/>
  <c r="AJ387" i="1"/>
  <c r="AK387" i="1" s="1"/>
  <c r="AQ388" i="1"/>
  <c r="AN388" i="1"/>
  <c r="AO388" i="1"/>
  <c r="AH389" i="1"/>
  <c r="AM389" i="1"/>
  <c r="AP388" i="1" l="1"/>
  <c r="AE388" i="1" s="1"/>
  <c r="AQ389" i="1"/>
  <c r="AN389" i="1"/>
  <c r="AO389" i="1"/>
  <c r="AM390" i="1"/>
  <c r="AH390" i="1"/>
  <c r="AI387" i="1"/>
  <c r="AP389" i="1" l="1"/>
  <c r="AE389" i="1" s="1"/>
  <c r="Z389" i="1" s="1"/>
  <c r="AA389" i="1" s="1"/>
  <c r="AH391" i="1"/>
  <c r="AM391" i="1"/>
  <c r="AO390" i="1"/>
  <c r="AN390" i="1"/>
  <c r="AQ390" i="1"/>
  <c r="AG388" i="1"/>
  <c r="Z388" i="1"/>
  <c r="AA388" i="1" s="1"/>
  <c r="AJ388" i="1"/>
  <c r="AK388" i="1" s="1"/>
  <c r="AF388" i="1"/>
  <c r="AI388" i="1" l="1"/>
  <c r="AF389" i="1"/>
  <c r="AJ389" i="1"/>
  <c r="AK389" i="1" s="1"/>
  <c r="AG389" i="1"/>
  <c r="AM392" i="1"/>
  <c r="AH392" i="1"/>
  <c r="AN391" i="1"/>
  <c r="AO391" i="1"/>
  <c r="AQ391" i="1"/>
  <c r="AP390" i="1"/>
  <c r="AE390" i="1" s="1"/>
  <c r="AI389" i="1" l="1"/>
  <c r="AP391" i="1"/>
  <c r="AE391" i="1" s="1"/>
  <c r="Z391" i="1" s="1"/>
  <c r="AA391" i="1" s="1"/>
  <c r="Z390" i="1"/>
  <c r="AA390" i="1" s="1"/>
  <c r="AJ390" i="1"/>
  <c r="AK390" i="1" s="1"/>
  <c r="AF390" i="1"/>
  <c r="AG390" i="1"/>
  <c r="AO392" i="1"/>
  <c r="AQ392" i="1"/>
  <c r="AN392" i="1"/>
  <c r="AM393" i="1"/>
  <c r="AH393" i="1"/>
  <c r="AF391" i="1" l="1"/>
  <c r="AJ391" i="1"/>
  <c r="AK391" i="1" s="1"/>
  <c r="AG391" i="1"/>
  <c r="AP392" i="1"/>
  <c r="AE392" i="1" s="1"/>
  <c r="AF392" i="1" s="1"/>
  <c r="AH394" i="1"/>
  <c r="AM394" i="1"/>
  <c r="AN393" i="1"/>
  <c r="AQ393" i="1"/>
  <c r="AO393" i="1"/>
  <c r="AI390" i="1"/>
  <c r="AI391" i="1" l="1"/>
  <c r="AP393" i="1"/>
  <c r="AE393" i="1" s="1"/>
  <c r="AF393" i="1" s="1"/>
  <c r="Z392" i="1"/>
  <c r="AA392" i="1" s="1"/>
  <c r="AG392" i="1"/>
  <c r="AI392" i="1" s="1"/>
  <c r="AJ392" i="1"/>
  <c r="AK392" i="1" s="1"/>
  <c r="AN394" i="1"/>
  <c r="AO394" i="1"/>
  <c r="AQ394" i="1"/>
  <c r="AM395" i="1"/>
  <c r="AH395" i="1"/>
  <c r="AG393" i="1" l="1"/>
  <c r="AI393" i="1" s="1"/>
  <c r="Z393" i="1"/>
  <c r="AA393" i="1" s="1"/>
  <c r="AJ393" i="1"/>
  <c r="AK393" i="1" s="1"/>
  <c r="AO395" i="1"/>
  <c r="AQ395" i="1"/>
  <c r="AN395" i="1"/>
  <c r="AP395" i="1" s="1"/>
  <c r="AE395" i="1" s="1"/>
  <c r="AH396" i="1"/>
  <c r="AM396" i="1"/>
  <c r="AP394" i="1"/>
  <c r="AE394" i="1" s="1"/>
  <c r="AF394" i="1" l="1"/>
  <c r="Z394" i="1"/>
  <c r="AA394" i="1" s="1"/>
  <c r="AJ394" i="1"/>
  <c r="AK394" i="1" s="1"/>
  <c r="AG394" i="1"/>
  <c r="AQ396" i="1"/>
  <c r="AN396" i="1"/>
  <c r="AO396" i="1"/>
  <c r="AH397" i="1"/>
  <c r="AM397" i="1"/>
  <c r="AF395" i="1"/>
  <c r="AG395" i="1"/>
  <c r="AJ395" i="1"/>
  <c r="AK395" i="1" s="1"/>
  <c r="Z395" i="1"/>
  <c r="AA395" i="1" s="1"/>
  <c r="AP396" i="1" l="1"/>
  <c r="AE396" i="1" s="1"/>
  <c r="AG396" i="1" s="1"/>
  <c r="AQ397" i="1"/>
  <c r="AN397" i="1"/>
  <c r="AO397" i="1"/>
  <c r="AI395" i="1"/>
  <c r="AM398" i="1"/>
  <c r="AH398" i="1"/>
  <c r="AI394" i="1"/>
  <c r="AF396" i="1" l="1"/>
  <c r="AI396" i="1" s="1"/>
  <c r="AJ396" i="1"/>
  <c r="AK396" i="1" s="1"/>
  <c r="Z396" i="1"/>
  <c r="AA396" i="1" s="1"/>
  <c r="AP397" i="1"/>
  <c r="AE397" i="1" s="1"/>
  <c r="AF397" i="1" s="1"/>
  <c r="AM399" i="1"/>
  <c r="AH399" i="1"/>
  <c r="AQ398" i="1"/>
  <c r="AN398" i="1"/>
  <c r="AO398" i="1"/>
  <c r="Z397" i="1" l="1"/>
  <c r="AA397" i="1" s="1"/>
  <c r="AG397" i="1"/>
  <c r="AJ397" i="1"/>
  <c r="AK397" i="1" s="1"/>
  <c r="AP398" i="1"/>
  <c r="AE398" i="1" s="1"/>
  <c r="Z398" i="1" s="1"/>
  <c r="AA398" i="1" s="1"/>
  <c r="AN399" i="1"/>
  <c r="AQ399" i="1"/>
  <c r="AO399" i="1"/>
  <c r="AM400" i="1"/>
  <c r="AH400" i="1"/>
  <c r="AI397" i="1"/>
  <c r="AG398" i="1" l="1"/>
  <c r="AF398" i="1"/>
  <c r="AJ398" i="1"/>
  <c r="AK398" i="1" s="1"/>
  <c r="AO400" i="1"/>
  <c r="AN400" i="1"/>
  <c r="AQ400" i="1"/>
  <c r="AM401" i="1"/>
  <c r="AH401" i="1"/>
  <c r="AP399" i="1"/>
  <c r="AE399" i="1" s="1"/>
  <c r="AI398" i="1" l="1"/>
  <c r="AP400" i="1"/>
  <c r="AE400" i="1" s="1"/>
  <c r="AF400" i="1" s="1"/>
  <c r="Z399" i="1"/>
  <c r="AA399" i="1" s="1"/>
  <c r="AJ399" i="1"/>
  <c r="AK399" i="1" s="1"/>
  <c r="AG399" i="1"/>
  <c r="AF399" i="1"/>
  <c r="AI399" i="1" s="1"/>
  <c r="AH402" i="1"/>
  <c r="AM402" i="1"/>
  <c r="AN401" i="1"/>
  <c r="AQ401" i="1"/>
  <c r="AO401" i="1"/>
  <c r="AJ400" i="1" l="1"/>
  <c r="AK400" i="1" s="1"/>
  <c r="Z400" i="1"/>
  <c r="AA400" i="1" s="1"/>
  <c r="AG400" i="1"/>
  <c r="AI400" i="1" s="1"/>
  <c r="AN402" i="1"/>
  <c r="AO402" i="1"/>
  <c r="AQ402" i="1"/>
  <c r="AP401" i="1"/>
  <c r="AE401" i="1" s="1"/>
  <c r="AH403" i="1"/>
  <c r="AM403" i="1"/>
  <c r="AP402" i="1" l="1"/>
  <c r="AE402" i="1" s="1"/>
  <c r="AF402" i="1" s="1"/>
  <c r="AG401" i="1"/>
  <c r="AJ401" i="1"/>
  <c r="AK401" i="1" s="1"/>
  <c r="Z401" i="1"/>
  <c r="AA401" i="1" s="1"/>
  <c r="AF401" i="1"/>
  <c r="AO403" i="1"/>
  <c r="AQ403" i="1"/>
  <c r="AN403" i="1"/>
  <c r="AP403" i="1" s="1"/>
  <c r="AE403" i="1" s="1"/>
  <c r="AH404" i="1"/>
  <c r="AM404" i="1"/>
  <c r="Z402" i="1" l="1"/>
  <c r="AA402" i="1" s="1"/>
  <c r="AJ402" i="1"/>
  <c r="AK402" i="1" s="1"/>
  <c r="AG402" i="1"/>
  <c r="AI401" i="1"/>
  <c r="AI402" i="1"/>
  <c r="AF403" i="1"/>
  <c r="AG403" i="1"/>
  <c r="Z403" i="1"/>
  <c r="AA403" i="1" s="1"/>
  <c r="AJ403" i="1"/>
  <c r="AK403" i="1" s="1"/>
  <c r="AQ404" i="1"/>
  <c r="AN404" i="1"/>
  <c r="AO404" i="1"/>
  <c r="AH405" i="1"/>
  <c r="AM405" i="1"/>
  <c r="AI403" i="1" l="1"/>
  <c r="AP404" i="1"/>
  <c r="AE404" i="1" s="1"/>
  <c r="AQ405" i="1"/>
  <c r="AO405" i="1"/>
  <c r="AN405" i="1"/>
  <c r="AM406" i="1"/>
  <c r="AH406" i="1"/>
  <c r="AP405" i="1" l="1"/>
  <c r="AE405" i="1" s="1"/>
  <c r="Z405" i="1" s="1"/>
  <c r="AA405" i="1" s="1"/>
  <c r="AG404" i="1"/>
  <c r="Z404" i="1"/>
  <c r="AA404" i="1" s="1"/>
  <c r="AJ404" i="1"/>
  <c r="AK404" i="1" s="1"/>
  <c r="AF404" i="1"/>
  <c r="AI404" i="1" s="1"/>
  <c r="AM407" i="1"/>
  <c r="AH407" i="1"/>
  <c r="AN406" i="1"/>
  <c r="AO406" i="1"/>
  <c r="AQ406" i="1"/>
  <c r="AG405" i="1" l="1"/>
  <c r="AI405" i="1" s="1"/>
  <c r="AJ405" i="1"/>
  <c r="AK405" i="1" s="1"/>
  <c r="AF405" i="1"/>
  <c r="AP406" i="1"/>
  <c r="AE406" i="1" s="1"/>
  <c r="AN407" i="1"/>
  <c r="AO407" i="1"/>
  <c r="AQ407" i="1"/>
  <c r="AM408" i="1"/>
  <c r="AH408" i="1"/>
  <c r="AO408" i="1" l="1"/>
  <c r="AN408" i="1"/>
  <c r="AQ408" i="1"/>
  <c r="AM409" i="1"/>
  <c r="AH409" i="1"/>
  <c r="Z406" i="1"/>
  <c r="AA406" i="1" s="1"/>
  <c r="AJ406" i="1"/>
  <c r="AK406" i="1" s="1"/>
  <c r="AG406" i="1"/>
  <c r="AF406" i="1"/>
  <c r="AP407" i="1"/>
  <c r="AE407" i="1" s="1"/>
  <c r="AI406" i="1" l="1"/>
  <c r="AP408" i="1"/>
  <c r="AE408" i="1" s="1"/>
  <c r="AG408" i="1" s="1"/>
  <c r="AH410" i="1"/>
  <c r="AM410" i="1"/>
  <c r="AN409" i="1"/>
  <c r="AO409" i="1"/>
  <c r="AQ409" i="1"/>
  <c r="Z407" i="1"/>
  <c r="AA407" i="1" s="1"/>
  <c r="AJ407" i="1"/>
  <c r="AK407" i="1" s="1"/>
  <c r="AF407" i="1"/>
  <c r="AG407" i="1"/>
  <c r="AJ408" i="1" l="1"/>
  <c r="AK408" i="1" s="1"/>
  <c r="Z408" i="1"/>
  <c r="AA408" i="1" s="1"/>
  <c r="AF408" i="1"/>
  <c r="AI408" i="1" s="1"/>
  <c r="AI407" i="1"/>
  <c r="AP409" i="1"/>
  <c r="AE409" i="1" s="1"/>
  <c r="AH411" i="1"/>
  <c r="AM411" i="1"/>
  <c r="AN410" i="1"/>
  <c r="AO410" i="1"/>
  <c r="AQ410" i="1"/>
  <c r="AG409" i="1" l="1"/>
  <c r="AF409" i="1"/>
  <c r="AJ409" i="1"/>
  <c r="AK409" i="1" s="1"/>
  <c r="Z409" i="1"/>
  <c r="AA409" i="1" s="1"/>
  <c r="AP410" i="1"/>
  <c r="AE410" i="1" s="1"/>
  <c r="AO411" i="1"/>
  <c r="AN411" i="1"/>
  <c r="AP411" i="1" s="1"/>
  <c r="AE411" i="1" s="1"/>
  <c r="AQ411" i="1"/>
  <c r="AH412" i="1"/>
  <c r="AM412" i="1"/>
  <c r="AI409" i="1" l="1"/>
  <c r="AF411" i="1"/>
  <c r="AG411" i="1"/>
  <c r="Z411" i="1"/>
  <c r="AA411" i="1" s="1"/>
  <c r="AJ411" i="1"/>
  <c r="AK411" i="1" s="1"/>
  <c r="AF410" i="1"/>
  <c r="AJ410" i="1"/>
  <c r="AK410" i="1" s="1"/>
  <c r="AG410" i="1"/>
  <c r="Z410" i="1"/>
  <c r="AA410" i="1" s="1"/>
  <c r="AH413" i="1"/>
  <c r="AM413" i="1"/>
  <c r="AQ412" i="1"/>
  <c r="AN412" i="1"/>
  <c r="AO412" i="1"/>
  <c r="AI411" i="1" l="1"/>
  <c r="AP412" i="1"/>
  <c r="AE412" i="1" s="1"/>
  <c r="AM414" i="1"/>
  <c r="AH414" i="1"/>
  <c r="AI410" i="1"/>
  <c r="AQ413" i="1"/>
  <c r="AO413" i="1"/>
  <c r="AN413" i="1"/>
  <c r="AP413" i="1" l="1"/>
  <c r="AE413" i="1" s="1"/>
  <c r="AJ413" i="1" s="1"/>
  <c r="AK413" i="1" s="1"/>
  <c r="AM415" i="1"/>
  <c r="AH415" i="1"/>
  <c r="AN414" i="1"/>
  <c r="AQ414" i="1"/>
  <c r="AO414" i="1"/>
  <c r="AG412" i="1"/>
  <c r="Z412" i="1"/>
  <c r="AA412" i="1" s="1"/>
  <c r="AJ412" i="1"/>
  <c r="AK412" i="1" s="1"/>
  <c r="AF412" i="1"/>
  <c r="AF413" i="1" l="1"/>
  <c r="AI412" i="1"/>
  <c r="AG413" i="1"/>
  <c r="Z413" i="1"/>
  <c r="AA413" i="1" s="1"/>
  <c r="AP414" i="1"/>
  <c r="AE414" i="1" s="1"/>
  <c r="Z414" i="1" s="1"/>
  <c r="AA414" i="1" s="1"/>
  <c r="AN415" i="1"/>
  <c r="AQ415" i="1"/>
  <c r="AO415" i="1"/>
  <c r="AM416" i="1"/>
  <c r="AH416" i="1"/>
  <c r="AI413" i="1" l="1"/>
  <c r="AF414" i="1"/>
  <c r="AG414" i="1"/>
  <c r="AJ414" i="1"/>
  <c r="AK414" i="1" s="1"/>
  <c r="AM417" i="1"/>
  <c r="AH417" i="1"/>
  <c r="AP415" i="1"/>
  <c r="AE415" i="1" s="1"/>
  <c r="AO416" i="1"/>
  <c r="AN416" i="1"/>
  <c r="AQ416" i="1"/>
  <c r="AI414" i="1" l="1"/>
  <c r="AP416" i="1"/>
  <c r="AE416" i="1" s="1"/>
  <c r="AF416" i="1" s="1"/>
  <c r="Z415" i="1"/>
  <c r="AA415" i="1" s="1"/>
  <c r="AJ415" i="1"/>
  <c r="AK415" i="1" s="1"/>
  <c r="AF415" i="1"/>
  <c r="AG415" i="1"/>
  <c r="AH418" i="1"/>
  <c r="AM418" i="1"/>
  <c r="AN417" i="1"/>
  <c r="AO417" i="1"/>
  <c r="AQ417" i="1"/>
  <c r="AJ416" i="1" l="1"/>
  <c r="AK416" i="1" s="1"/>
  <c r="Z416" i="1"/>
  <c r="AA416" i="1" s="1"/>
  <c r="AG416" i="1"/>
  <c r="AI416" i="1" s="1"/>
  <c r="AI415" i="1"/>
  <c r="AP417" i="1"/>
  <c r="AE417" i="1" s="1"/>
  <c r="AN418" i="1"/>
  <c r="AQ418" i="1"/>
  <c r="AO418" i="1"/>
  <c r="AH419" i="1"/>
  <c r="AM419" i="1"/>
  <c r="AP418" i="1" l="1"/>
  <c r="AE418" i="1" s="1"/>
  <c r="AM420" i="1"/>
  <c r="AH420" i="1"/>
  <c r="AO419" i="1"/>
  <c r="AN419" i="1"/>
  <c r="AQ419" i="1"/>
  <c r="AG417" i="1"/>
  <c r="AF417" i="1"/>
  <c r="AJ417" i="1"/>
  <c r="AK417" i="1" s="1"/>
  <c r="Z417" i="1"/>
  <c r="AA417" i="1" s="1"/>
  <c r="AP419" i="1" l="1"/>
  <c r="AE419" i="1" s="1"/>
  <c r="AF419" i="1" s="1"/>
  <c r="AH421" i="1"/>
  <c r="AM421" i="1"/>
  <c r="AQ420" i="1"/>
  <c r="AN420" i="1"/>
  <c r="AO420" i="1"/>
  <c r="AI417" i="1"/>
  <c r="AG418" i="1"/>
  <c r="AJ418" i="1"/>
  <c r="AK418" i="1" s="1"/>
  <c r="Z418" i="1"/>
  <c r="AA418" i="1" s="1"/>
  <c r="AF418" i="1"/>
  <c r="AI418" i="1" l="1"/>
  <c r="AG419" i="1"/>
  <c r="AI419" i="1" s="1"/>
  <c r="Z419" i="1"/>
  <c r="AA419" i="1" s="1"/>
  <c r="AJ419" i="1"/>
  <c r="AK419" i="1" s="1"/>
  <c r="AN421" i="1"/>
  <c r="AO421" i="1"/>
  <c r="AQ421" i="1"/>
  <c r="AM422" i="1"/>
  <c r="AH422" i="1"/>
  <c r="AP420" i="1"/>
  <c r="AE420" i="1" s="1"/>
  <c r="AP421" i="1" l="1"/>
  <c r="AE421" i="1" s="1"/>
  <c r="Z421" i="1" s="1"/>
  <c r="AA421" i="1" s="1"/>
  <c r="AQ422" i="1"/>
  <c r="AN422" i="1"/>
  <c r="AO422" i="1"/>
  <c r="AG420" i="1"/>
  <c r="Z420" i="1"/>
  <c r="AA420" i="1" s="1"/>
  <c r="AJ420" i="1"/>
  <c r="AK420" i="1" s="1"/>
  <c r="AF420" i="1"/>
  <c r="AM423" i="1"/>
  <c r="AH423" i="1"/>
  <c r="AI420" i="1" l="1"/>
  <c r="AJ421" i="1"/>
  <c r="AK421" i="1" s="1"/>
  <c r="AG421" i="1"/>
  <c r="AF421" i="1"/>
  <c r="AI421" i="1" s="1"/>
  <c r="AM424" i="1"/>
  <c r="AH424" i="1"/>
  <c r="AP422" i="1"/>
  <c r="AE422" i="1" s="1"/>
  <c r="AN423" i="1"/>
  <c r="AO423" i="1"/>
  <c r="AQ423" i="1"/>
  <c r="AF422" i="1" l="1"/>
  <c r="AG422" i="1"/>
  <c r="Z422" i="1"/>
  <c r="AA422" i="1" s="1"/>
  <c r="AJ422" i="1"/>
  <c r="AK422" i="1" s="1"/>
  <c r="AH425" i="1"/>
  <c r="AM425" i="1"/>
  <c r="AP423" i="1"/>
  <c r="AE423" i="1" s="1"/>
  <c r="AO424" i="1"/>
  <c r="AN424" i="1"/>
  <c r="AQ424" i="1"/>
  <c r="AP424" i="1" l="1"/>
  <c r="AE424" i="1" s="1"/>
  <c r="AF424" i="1" s="1"/>
  <c r="AQ425" i="1"/>
  <c r="AN425" i="1"/>
  <c r="AO425" i="1"/>
  <c r="AJ423" i="1"/>
  <c r="AK423" i="1" s="1"/>
  <c r="Z423" i="1"/>
  <c r="AA423" i="1" s="1"/>
  <c r="AG423" i="1"/>
  <c r="AF423" i="1"/>
  <c r="AH426" i="1"/>
  <c r="AM426" i="1"/>
  <c r="AI422" i="1"/>
  <c r="AI423" i="1" l="1"/>
  <c r="AG424" i="1"/>
  <c r="AI424" i="1" s="1"/>
  <c r="AJ424" i="1"/>
  <c r="AK424" i="1" s="1"/>
  <c r="Z424" i="1"/>
  <c r="AA424" i="1" s="1"/>
  <c r="AQ426" i="1"/>
  <c r="AN426" i="1"/>
  <c r="AO426" i="1"/>
  <c r="AP425" i="1"/>
  <c r="AE425" i="1" s="1"/>
  <c r="AM427" i="1"/>
  <c r="AH427" i="1"/>
  <c r="AP426" i="1" l="1"/>
  <c r="AE426" i="1" s="1"/>
  <c r="AF426" i="1" s="1"/>
  <c r="AH428" i="1"/>
  <c r="AM428" i="1"/>
  <c r="AN427" i="1"/>
  <c r="AO427" i="1"/>
  <c r="AQ427" i="1"/>
  <c r="AG425" i="1"/>
  <c r="AF425" i="1"/>
  <c r="AJ425" i="1"/>
  <c r="AK425" i="1" s="1"/>
  <c r="Z425" i="1"/>
  <c r="AA425" i="1" s="1"/>
  <c r="AI425" i="1" l="1"/>
  <c r="Z426" i="1"/>
  <c r="AA426" i="1" s="1"/>
  <c r="AJ426" i="1"/>
  <c r="AK426" i="1" s="1"/>
  <c r="AG426" i="1"/>
  <c r="AI426" i="1" s="1"/>
  <c r="AP427" i="1"/>
  <c r="AE427" i="1" s="1"/>
  <c r="AM429" i="1"/>
  <c r="AH429" i="1"/>
  <c r="AQ428" i="1"/>
  <c r="AN428" i="1"/>
  <c r="AO428" i="1"/>
  <c r="AO429" i="1" l="1"/>
  <c r="AN429" i="1"/>
  <c r="AQ429" i="1"/>
  <c r="AM430" i="1"/>
  <c r="AH430" i="1"/>
  <c r="AP428" i="1"/>
  <c r="AE428" i="1" s="1"/>
  <c r="AG427" i="1"/>
  <c r="AF427" i="1"/>
  <c r="Z427" i="1"/>
  <c r="AA427" i="1" s="1"/>
  <c r="AJ427" i="1"/>
  <c r="AK427" i="1" s="1"/>
  <c r="AP429" i="1" l="1"/>
  <c r="AE429" i="1" s="1"/>
  <c r="AG429" i="1" s="1"/>
  <c r="AO430" i="1"/>
  <c r="AN430" i="1"/>
  <c r="AQ430" i="1"/>
  <c r="AH431" i="1"/>
  <c r="AM431" i="1"/>
  <c r="Z428" i="1"/>
  <c r="AA428" i="1" s="1"/>
  <c r="AJ428" i="1"/>
  <c r="AK428" i="1" s="1"/>
  <c r="AG428" i="1"/>
  <c r="AF428" i="1"/>
  <c r="AI427" i="1"/>
  <c r="AP430" i="1" l="1"/>
  <c r="AE430" i="1" s="1"/>
  <c r="AF430" i="1" s="1"/>
  <c r="AI428" i="1"/>
  <c r="Z429" i="1"/>
  <c r="AA429" i="1" s="1"/>
  <c r="AJ429" i="1"/>
  <c r="AK429" i="1" s="1"/>
  <c r="AF429" i="1"/>
  <c r="AI429" i="1" s="1"/>
  <c r="AH432" i="1"/>
  <c r="AM432" i="1"/>
  <c r="AQ431" i="1"/>
  <c r="AO431" i="1"/>
  <c r="AN431" i="1"/>
  <c r="Z430" i="1" l="1"/>
  <c r="AA430" i="1" s="1"/>
  <c r="AG430" i="1"/>
  <c r="AI430" i="1" s="1"/>
  <c r="AJ430" i="1"/>
  <c r="AK430" i="1" s="1"/>
  <c r="AP431" i="1"/>
  <c r="AE431" i="1" s="1"/>
  <c r="AJ431" i="1" s="1"/>
  <c r="AK431" i="1" s="1"/>
  <c r="AQ432" i="1"/>
  <c r="AN432" i="1"/>
  <c r="AO432" i="1"/>
  <c r="AM433" i="1"/>
  <c r="AH433" i="1"/>
  <c r="Z431" i="1" l="1"/>
  <c r="AA431" i="1" s="1"/>
  <c r="AG431" i="1"/>
  <c r="AF431" i="1"/>
  <c r="AH434" i="1"/>
  <c r="AM434" i="1"/>
  <c r="AQ433" i="1"/>
  <c r="AO433" i="1"/>
  <c r="AN433" i="1"/>
  <c r="AP432" i="1"/>
  <c r="AE432" i="1" s="1"/>
  <c r="AI431" i="1" l="1"/>
  <c r="AP433" i="1"/>
  <c r="AE433" i="1" s="1"/>
  <c r="AF433" i="1" s="1"/>
  <c r="AF432" i="1"/>
  <c r="AG432" i="1"/>
  <c r="AJ432" i="1"/>
  <c r="AK432" i="1" s="1"/>
  <c r="Z432" i="1"/>
  <c r="AA432" i="1" s="1"/>
  <c r="AN434" i="1"/>
  <c r="AQ434" i="1"/>
  <c r="AO434" i="1"/>
  <c r="AM435" i="1"/>
  <c r="AH435" i="1"/>
  <c r="AG433" i="1" l="1"/>
  <c r="AI433" i="1" s="1"/>
  <c r="Z433" i="1"/>
  <c r="AA433" i="1" s="1"/>
  <c r="AJ433" i="1"/>
  <c r="AK433" i="1" s="1"/>
  <c r="AM436" i="1"/>
  <c r="AH436" i="1"/>
  <c r="AO435" i="1"/>
  <c r="AN435" i="1"/>
  <c r="AQ435" i="1"/>
  <c r="AP434" i="1"/>
  <c r="AE434" i="1" s="1"/>
  <c r="AI432" i="1"/>
  <c r="AP435" i="1" l="1"/>
  <c r="AE435" i="1" s="1"/>
  <c r="AG435" i="1" s="1"/>
  <c r="AH437" i="1"/>
  <c r="AM437" i="1"/>
  <c r="Z434" i="1"/>
  <c r="AA434" i="1" s="1"/>
  <c r="AJ434" i="1"/>
  <c r="AK434" i="1" s="1"/>
  <c r="AF434" i="1"/>
  <c r="AG434" i="1"/>
  <c r="AN436" i="1"/>
  <c r="AO436" i="1"/>
  <c r="AQ436" i="1"/>
  <c r="Z435" i="1" l="1"/>
  <c r="AA435" i="1" s="1"/>
  <c r="AF435" i="1"/>
  <c r="AI435" i="1" s="1"/>
  <c r="AJ435" i="1"/>
  <c r="AK435" i="1" s="1"/>
  <c r="AI434" i="1"/>
  <c r="AP436" i="1"/>
  <c r="AE436" i="1" s="1"/>
  <c r="AH438" i="1"/>
  <c r="AM438" i="1"/>
  <c r="AN437" i="1"/>
  <c r="AO437" i="1"/>
  <c r="AQ437" i="1"/>
  <c r="AG436" i="1" l="1"/>
  <c r="AJ436" i="1"/>
  <c r="AK436" i="1" s="1"/>
  <c r="Z436" i="1"/>
  <c r="AA436" i="1" s="1"/>
  <c r="AF436" i="1"/>
  <c r="AP437" i="1"/>
  <c r="AE437" i="1" s="1"/>
  <c r="AO438" i="1"/>
  <c r="AN438" i="1"/>
  <c r="AP438" i="1" s="1"/>
  <c r="AE438" i="1" s="1"/>
  <c r="AQ438" i="1"/>
  <c r="AH439" i="1"/>
  <c r="AM439" i="1"/>
  <c r="AI436" i="1" l="1"/>
  <c r="AQ439" i="1"/>
  <c r="AO439" i="1"/>
  <c r="AN439" i="1"/>
  <c r="AF438" i="1"/>
  <c r="AG438" i="1"/>
  <c r="AJ438" i="1"/>
  <c r="AK438" i="1" s="1"/>
  <c r="Z438" i="1"/>
  <c r="AA438" i="1" s="1"/>
  <c r="AF437" i="1"/>
  <c r="AJ437" i="1"/>
  <c r="AK437" i="1" s="1"/>
  <c r="AG437" i="1"/>
  <c r="Z437" i="1"/>
  <c r="AA437" i="1" s="1"/>
  <c r="AH440" i="1"/>
  <c r="AM440" i="1"/>
  <c r="AP439" i="1" l="1"/>
  <c r="AE439" i="1" s="1"/>
  <c r="Z439" i="1" s="1"/>
  <c r="AA439" i="1" s="1"/>
  <c r="AI437" i="1"/>
  <c r="AQ440" i="1"/>
  <c r="AO440" i="1"/>
  <c r="AN440" i="1"/>
  <c r="AP440" i="1" s="1"/>
  <c r="AE440" i="1" s="1"/>
  <c r="AI438" i="1"/>
  <c r="AM441" i="1"/>
  <c r="AH441" i="1"/>
  <c r="AG439" i="1" l="1"/>
  <c r="AF439" i="1"/>
  <c r="AJ439" i="1"/>
  <c r="AK439" i="1" s="1"/>
  <c r="AM442" i="1"/>
  <c r="AH442" i="1"/>
  <c r="Z440" i="1"/>
  <c r="AA440" i="1" s="1"/>
  <c r="AF440" i="1"/>
  <c r="AG440" i="1"/>
  <c r="AJ440" i="1"/>
  <c r="AK440" i="1" s="1"/>
  <c r="AN441" i="1"/>
  <c r="AO441" i="1"/>
  <c r="AQ441" i="1"/>
  <c r="AI439" i="1" l="1"/>
  <c r="AP441" i="1"/>
  <c r="AE441" i="1" s="1"/>
  <c r="Z441" i="1" s="1"/>
  <c r="AA441" i="1" s="1"/>
  <c r="AI440" i="1"/>
  <c r="AN442" i="1"/>
  <c r="AO442" i="1"/>
  <c r="AQ442" i="1"/>
  <c r="AM443" i="1"/>
  <c r="AH443" i="1"/>
  <c r="AJ441" i="1" l="1"/>
  <c r="AK441" i="1" s="1"/>
  <c r="AP442" i="1"/>
  <c r="AE442" i="1" s="1"/>
  <c r="Z442" i="1" s="1"/>
  <c r="AA442" i="1" s="1"/>
  <c r="AF441" i="1"/>
  <c r="AG441" i="1"/>
  <c r="AO443" i="1"/>
  <c r="AN443" i="1"/>
  <c r="AQ443" i="1"/>
  <c r="AM444" i="1"/>
  <c r="AH444" i="1"/>
  <c r="AG442" i="1" l="1"/>
  <c r="AF442" i="1"/>
  <c r="AJ442" i="1"/>
  <c r="AK442" i="1" s="1"/>
  <c r="AI441" i="1"/>
  <c r="AP443" i="1"/>
  <c r="AE443" i="1" s="1"/>
  <c r="AG443" i="1" s="1"/>
  <c r="AN444" i="1"/>
  <c r="AO444" i="1"/>
  <c r="AQ444" i="1"/>
  <c r="AH445" i="1"/>
  <c r="AM445" i="1"/>
  <c r="AI442" i="1" l="1"/>
  <c r="AJ443" i="1"/>
  <c r="AK443" i="1" s="1"/>
  <c r="AF443" i="1"/>
  <c r="AI443" i="1" s="1"/>
  <c r="Z443" i="1"/>
  <c r="AA443" i="1" s="1"/>
  <c r="AN445" i="1"/>
  <c r="AO445" i="1"/>
  <c r="AQ445" i="1"/>
  <c r="AM446" i="1"/>
  <c r="AH446" i="1"/>
  <c r="AP444" i="1"/>
  <c r="AE444" i="1" s="1"/>
  <c r="AP445" i="1" l="1"/>
  <c r="AE445" i="1" s="1"/>
  <c r="AF445" i="1" s="1"/>
  <c r="AH447" i="1"/>
  <c r="AM447" i="1"/>
  <c r="AG444" i="1"/>
  <c r="AF444" i="1"/>
  <c r="Z444" i="1"/>
  <c r="AA444" i="1" s="1"/>
  <c r="AJ444" i="1"/>
  <c r="AK444" i="1" s="1"/>
  <c r="AO446" i="1"/>
  <c r="AN446" i="1"/>
  <c r="AQ446" i="1"/>
  <c r="AP446" i="1" l="1"/>
  <c r="AE446" i="1" s="1"/>
  <c r="Z446" i="1" s="1"/>
  <c r="AA446" i="1" s="1"/>
  <c r="AG445" i="1"/>
  <c r="AI445" i="1" s="1"/>
  <c r="Z445" i="1"/>
  <c r="AA445" i="1" s="1"/>
  <c r="AJ445" i="1"/>
  <c r="AK445" i="1" s="1"/>
  <c r="AQ447" i="1"/>
  <c r="AN447" i="1"/>
  <c r="AO447" i="1"/>
  <c r="AH448" i="1"/>
  <c r="AM448" i="1"/>
  <c r="AI444" i="1"/>
  <c r="AG446" i="1" l="1"/>
  <c r="AF446" i="1"/>
  <c r="AJ446" i="1"/>
  <c r="AK446" i="1" s="1"/>
  <c r="AQ448" i="1"/>
  <c r="AN448" i="1"/>
  <c r="AO448" i="1"/>
  <c r="AP447" i="1"/>
  <c r="AE447" i="1" s="1"/>
  <c r="AM449" i="1"/>
  <c r="AH449" i="1"/>
  <c r="AI446" i="1" l="1"/>
  <c r="AP448" i="1"/>
  <c r="AE448" i="1" s="1"/>
  <c r="AJ448" i="1" s="1"/>
  <c r="AK448" i="1" s="1"/>
  <c r="AN449" i="1"/>
  <c r="AO449" i="1"/>
  <c r="AQ449" i="1"/>
  <c r="AH450" i="1"/>
  <c r="AM450" i="1"/>
  <c r="AG447" i="1"/>
  <c r="Z447" i="1"/>
  <c r="AA447" i="1" s="1"/>
  <c r="AJ447" i="1"/>
  <c r="AK447" i="1" s="1"/>
  <c r="AF447" i="1"/>
  <c r="AI447" i="1" l="1"/>
  <c r="AF448" i="1"/>
  <c r="AG448" i="1"/>
  <c r="Z448" i="1"/>
  <c r="AA448" i="1" s="1"/>
  <c r="AN450" i="1"/>
  <c r="AQ450" i="1"/>
  <c r="AO450" i="1"/>
  <c r="AM451" i="1"/>
  <c r="AH451" i="1"/>
  <c r="AP449" i="1"/>
  <c r="AE449" i="1" s="1"/>
  <c r="AI448" i="1" l="1"/>
  <c r="Z449" i="1"/>
  <c r="AA449" i="1" s="1"/>
  <c r="AJ449" i="1"/>
  <c r="AK449" i="1" s="1"/>
  <c r="AG449" i="1"/>
  <c r="AF449" i="1"/>
  <c r="AO451" i="1"/>
  <c r="AQ451" i="1"/>
  <c r="AN451" i="1"/>
  <c r="AM452" i="1"/>
  <c r="AH452" i="1"/>
  <c r="AP450" i="1"/>
  <c r="AE450" i="1" s="1"/>
  <c r="AI449" i="1" l="1"/>
  <c r="AP451" i="1"/>
  <c r="AE451" i="1" s="1"/>
  <c r="Z451" i="1" s="1"/>
  <c r="AA451" i="1" s="1"/>
  <c r="AN452" i="1"/>
  <c r="AO452" i="1"/>
  <c r="AQ452" i="1"/>
  <c r="Z450" i="1"/>
  <c r="AA450" i="1" s="1"/>
  <c r="AJ450" i="1"/>
  <c r="AK450" i="1" s="1"/>
  <c r="AF450" i="1"/>
  <c r="AG450" i="1"/>
  <c r="AH453" i="1"/>
  <c r="AM453" i="1"/>
  <c r="AG451" i="1" l="1"/>
  <c r="AF451" i="1"/>
  <c r="AJ451" i="1"/>
  <c r="AK451" i="1" s="1"/>
  <c r="AP452" i="1"/>
  <c r="AE452" i="1" s="1"/>
  <c r="AG452" i="1" s="1"/>
  <c r="AI450" i="1"/>
  <c r="AM454" i="1"/>
  <c r="AH454" i="1"/>
  <c r="AN453" i="1"/>
  <c r="AO453" i="1"/>
  <c r="AQ453" i="1"/>
  <c r="AJ452" i="1" l="1"/>
  <c r="AK452" i="1" s="1"/>
  <c r="AI451" i="1"/>
  <c r="AF452" i="1"/>
  <c r="AI452" i="1" s="1"/>
  <c r="Z452" i="1"/>
  <c r="AA452" i="1" s="1"/>
  <c r="AP453" i="1"/>
  <c r="AE453" i="1" s="1"/>
  <c r="Z453" i="1" s="1"/>
  <c r="AA453" i="1" s="1"/>
  <c r="AH455" i="1"/>
  <c r="AM455" i="1"/>
  <c r="AO454" i="1"/>
  <c r="AN454" i="1"/>
  <c r="AQ454" i="1"/>
  <c r="AP454" i="1" l="1"/>
  <c r="AE454" i="1" s="1"/>
  <c r="AF454" i="1" s="1"/>
  <c r="AJ453" i="1"/>
  <c r="AK453" i="1" s="1"/>
  <c r="AF453" i="1"/>
  <c r="AG453" i="1"/>
  <c r="AQ455" i="1"/>
  <c r="AN455" i="1"/>
  <c r="AO455" i="1"/>
  <c r="AH456" i="1"/>
  <c r="AM456" i="1"/>
  <c r="AJ454" i="1" l="1"/>
  <c r="AK454" i="1" s="1"/>
  <c r="Z454" i="1"/>
  <c r="AA454" i="1" s="1"/>
  <c r="AG454" i="1"/>
  <c r="AP455" i="1"/>
  <c r="AE455" i="1" s="1"/>
  <c r="AF455" i="1" s="1"/>
  <c r="AI454" i="1"/>
  <c r="AI453" i="1"/>
  <c r="AQ456" i="1"/>
  <c r="AO456" i="1"/>
  <c r="AN456" i="1"/>
  <c r="AM457" i="1"/>
  <c r="AH457" i="1"/>
  <c r="AJ455" i="1" l="1"/>
  <c r="AK455" i="1" s="1"/>
  <c r="AG455" i="1"/>
  <c r="AI455" i="1" s="1"/>
  <c r="Z455" i="1"/>
  <c r="AA455" i="1" s="1"/>
  <c r="AP456" i="1"/>
  <c r="AE456" i="1" s="1"/>
  <c r="AG456" i="1" s="1"/>
  <c r="AQ457" i="1"/>
  <c r="AN457" i="1"/>
  <c r="AO457" i="1"/>
  <c r="AH458" i="1"/>
  <c r="AM458" i="1"/>
  <c r="AF456" i="1" l="1"/>
  <c r="AI456" i="1" s="1"/>
  <c r="Z456" i="1"/>
  <c r="AA456" i="1" s="1"/>
  <c r="AJ456" i="1"/>
  <c r="AK456" i="1" s="1"/>
  <c r="AM459" i="1"/>
  <c r="AH459" i="1"/>
  <c r="AP457" i="1"/>
  <c r="AE457" i="1" s="1"/>
  <c r="AN458" i="1"/>
  <c r="AO458" i="1"/>
  <c r="AQ458" i="1"/>
  <c r="AP458" i="1" l="1"/>
  <c r="AE458" i="1" s="1"/>
  <c r="AO459" i="1"/>
  <c r="AN459" i="1"/>
  <c r="AQ459" i="1"/>
  <c r="Z457" i="1"/>
  <c r="AA457" i="1" s="1"/>
  <c r="AJ457" i="1"/>
  <c r="AK457" i="1" s="1"/>
  <c r="AF457" i="1"/>
  <c r="AG457" i="1"/>
  <c r="AM460" i="1"/>
  <c r="AH460" i="1"/>
  <c r="AP459" i="1" l="1"/>
  <c r="AE459" i="1" s="1"/>
  <c r="AF459" i="1" s="1"/>
  <c r="AI457" i="1"/>
  <c r="AH461" i="1"/>
  <c r="AM461" i="1"/>
  <c r="AN460" i="1"/>
  <c r="AO460" i="1"/>
  <c r="AQ460" i="1"/>
  <c r="Z458" i="1"/>
  <c r="AA458" i="1" s="1"/>
  <c r="AJ458" i="1"/>
  <c r="AK458" i="1" s="1"/>
  <c r="AF458" i="1"/>
  <c r="AG458" i="1"/>
  <c r="Z459" i="1" l="1"/>
  <c r="AA459" i="1" s="1"/>
  <c r="AJ459" i="1"/>
  <c r="AK459" i="1" s="1"/>
  <c r="AG459" i="1"/>
  <c r="AP460" i="1"/>
  <c r="AE460" i="1" s="1"/>
  <c r="AG460" i="1" s="1"/>
  <c r="AH462" i="1"/>
  <c r="AM462" i="1"/>
  <c r="AI458" i="1"/>
  <c r="AI459" i="1"/>
  <c r="AN461" i="1"/>
  <c r="AO461" i="1"/>
  <c r="AQ461" i="1"/>
  <c r="AJ460" i="1" l="1"/>
  <c r="AK460" i="1" s="1"/>
  <c r="Z460" i="1"/>
  <c r="AA460" i="1" s="1"/>
  <c r="AF460" i="1"/>
  <c r="AI460" i="1" s="1"/>
  <c r="AO462" i="1"/>
  <c r="AN462" i="1"/>
  <c r="AP462" i="1" s="1"/>
  <c r="AE462" i="1" s="1"/>
  <c r="AQ462" i="1"/>
  <c r="AH463" i="1"/>
  <c r="AM463" i="1"/>
  <c r="AP461" i="1"/>
  <c r="AE461" i="1" s="1"/>
  <c r="AF462" i="1" l="1"/>
  <c r="AG462" i="1"/>
  <c r="Z462" i="1"/>
  <c r="AA462" i="1" s="1"/>
  <c r="AJ462" i="1"/>
  <c r="AK462" i="1" s="1"/>
  <c r="AF461" i="1"/>
  <c r="AG461" i="1"/>
  <c r="AJ461" i="1"/>
  <c r="AK461" i="1" s="1"/>
  <c r="Z461" i="1"/>
  <c r="AA461" i="1" s="1"/>
  <c r="AQ463" i="1"/>
  <c r="AO463" i="1"/>
  <c r="AN463" i="1"/>
  <c r="AH464" i="1"/>
  <c r="AM464" i="1"/>
  <c r="AP463" i="1" l="1"/>
  <c r="AE463" i="1" s="1"/>
  <c r="AG463" i="1" s="1"/>
  <c r="AM465" i="1"/>
  <c r="AH465" i="1"/>
  <c r="AQ464" i="1"/>
  <c r="AN464" i="1"/>
  <c r="AO464" i="1"/>
  <c r="AI461" i="1"/>
  <c r="AI462" i="1"/>
  <c r="AF463" i="1" l="1"/>
  <c r="AI463" i="1" s="1"/>
  <c r="AJ463" i="1"/>
  <c r="AK463" i="1" s="1"/>
  <c r="Z463" i="1"/>
  <c r="AA463" i="1" s="1"/>
  <c r="AP464" i="1"/>
  <c r="AE464" i="1" s="1"/>
  <c r="AJ464" i="1" s="1"/>
  <c r="AK464" i="1" s="1"/>
  <c r="AH466" i="1"/>
  <c r="AM466" i="1"/>
  <c r="AN465" i="1"/>
  <c r="AO465" i="1"/>
  <c r="AQ465" i="1"/>
  <c r="AF464" i="1" l="1"/>
  <c r="Z464" i="1"/>
  <c r="AA464" i="1" s="1"/>
  <c r="AG464" i="1"/>
  <c r="AP465" i="1"/>
  <c r="AE465" i="1" s="1"/>
  <c r="Z465" i="1" s="1"/>
  <c r="AA465" i="1" s="1"/>
  <c r="AM467" i="1"/>
  <c r="AH467" i="1"/>
  <c r="AN466" i="1"/>
  <c r="AO466" i="1"/>
  <c r="AQ466" i="1"/>
  <c r="AI464" i="1" l="1"/>
  <c r="AJ465" i="1"/>
  <c r="AK465" i="1" s="1"/>
  <c r="AF465" i="1"/>
  <c r="AG465" i="1"/>
  <c r="AP466" i="1"/>
  <c r="AE466" i="1" s="1"/>
  <c r="AJ466" i="1" s="1"/>
  <c r="AK466" i="1" s="1"/>
  <c r="AI465" i="1"/>
  <c r="AO467" i="1"/>
  <c r="AQ467" i="1"/>
  <c r="AN467" i="1"/>
  <c r="AM468" i="1"/>
  <c r="AH468" i="1"/>
  <c r="AP467" i="1" l="1"/>
  <c r="AE467" i="1" s="1"/>
  <c r="Z467" i="1" s="1"/>
  <c r="AA467" i="1" s="1"/>
  <c r="Z466" i="1"/>
  <c r="AA466" i="1" s="1"/>
  <c r="AG466" i="1"/>
  <c r="AF466" i="1"/>
  <c r="AN468" i="1"/>
  <c r="AQ468" i="1"/>
  <c r="AO468" i="1"/>
  <c r="AH469" i="1"/>
  <c r="AM469" i="1"/>
  <c r="AF467" i="1" l="1"/>
  <c r="AG467" i="1"/>
  <c r="AJ467" i="1"/>
  <c r="AK467" i="1" s="1"/>
  <c r="AI466" i="1"/>
  <c r="AM470" i="1"/>
  <c r="AH470" i="1"/>
  <c r="AN469" i="1"/>
  <c r="AO469" i="1"/>
  <c r="AQ469" i="1"/>
  <c r="AP468" i="1"/>
  <c r="AE468" i="1" s="1"/>
  <c r="AI467" i="1" l="1"/>
  <c r="AG468" i="1"/>
  <c r="AF468" i="1"/>
  <c r="AJ468" i="1"/>
  <c r="AK468" i="1" s="1"/>
  <c r="Z468" i="1"/>
  <c r="AA468" i="1" s="1"/>
  <c r="AP469" i="1"/>
  <c r="AE469" i="1" s="1"/>
  <c r="AH471" i="1"/>
  <c r="AM471" i="1"/>
  <c r="AO470" i="1"/>
  <c r="AN470" i="1"/>
  <c r="AQ470" i="1"/>
  <c r="AP470" i="1" l="1"/>
  <c r="AE470" i="1" s="1"/>
  <c r="AF470" i="1" s="1"/>
  <c r="AI468" i="1"/>
  <c r="AF469" i="1"/>
  <c r="Z469" i="1"/>
  <c r="AA469" i="1" s="1"/>
  <c r="AJ469" i="1"/>
  <c r="AK469" i="1" s="1"/>
  <c r="AG469" i="1"/>
  <c r="AH472" i="1"/>
  <c r="AM472" i="1"/>
  <c r="AQ471" i="1"/>
  <c r="AN471" i="1"/>
  <c r="AO471" i="1"/>
  <c r="AP471" i="1" l="1"/>
  <c r="AE471" i="1" s="1"/>
  <c r="AG471" i="1" s="1"/>
  <c r="Z470" i="1"/>
  <c r="AA470" i="1" s="1"/>
  <c r="AJ470" i="1"/>
  <c r="AK470" i="1" s="1"/>
  <c r="AG470" i="1"/>
  <c r="AI470" i="1" s="1"/>
  <c r="AQ472" i="1"/>
  <c r="AO472" i="1"/>
  <c r="AN472" i="1"/>
  <c r="AM473" i="1"/>
  <c r="AH473" i="1"/>
  <c r="AI469" i="1"/>
  <c r="AP472" i="1" l="1"/>
  <c r="AE472" i="1" s="1"/>
  <c r="Z472" i="1" s="1"/>
  <c r="AA472" i="1" s="1"/>
  <c r="AF471" i="1"/>
  <c r="AI471" i="1" s="1"/>
  <c r="AJ471" i="1"/>
  <c r="AK471" i="1" s="1"/>
  <c r="Z471" i="1"/>
  <c r="AA471" i="1" s="1"/>
  <c r="AM474" i="1"/>
  <c r="AH474" i="1"/>
  <c r="AN473" i="1"/>
  <c r="AO473" i="1"/>
  <c r="AQ473" i="1"/>
  <c r="AG472" i="1" l="1"/>
  <c r="AJ472" i="1"/>
  <c r="AK472" i="1" s="1"/>
  <c r="AF472" i="1"/>
  <c r="AP473" i="1"/>
  <c r="AE473" i="1" s="1"/>
  <c r="AJ473" i="1" s="1"/>
  <c r="AK473" i="1" s="1"/>
  <c r="AN474" i="1"/>
  <c r="AQ474" i="1"/>
  <c r="AO474" i="1"/>
  <c r="AM475" i="1"/>
  <c r="AH475" i="1"/>
  <c r="AI472" i="1" l="1"/>
  <c r="AG473" i="1"/>
  <c r="AF473" i="1"/>
  <c r="Z473" i="1"/>
  <c r="AA473" i="1" s="1"/>
  <c r="AO475" i="1"/>
  <c r="AN475" i="1"/>
  <c r="AP475" i="1" s="1"/>
  <c r="AE475" i="1" s="1"/>
  <c r="AQ475" i="1"/>
  <c r="AP474" i="1"/>
  <c r="AE474" i="1" s="1"/>
  <c r="AI473" i="1" l="1"/>
  <c r="AF475" i="1"/>
  <c r="AJ475" i="1"/>
  <c r="AK475" i="1" s="1"/>
  <c r="AK476" i="1" s="1"/>
  <c r="Z475" i="1"/>
  <c r="AA475" i="1" s="1"/>
  <c r="AG475" i="1"/>
  <c r="Z474" i="1"/>
  <c r="AA474" i="1" s="1"/>
  <c r="AJ474" i="1"/>
  <c r="AK474" i="1" s="1"/>
  <c r="AG474" i="1"/>
  <c r="AF474" i="1"/>
  <c r="AI474" i="1" l="1"/>
  <c r="B4" i="5"/>
  <c r="B2" i="6" s="1"/>
  <c r="B4" i="6" s="1"/>
  <c r="AI475" i="1"/>
  <c r="B2" i="5" l="1"/>
  <c r="B3" i="5"/>
  <c r="B5" i="6" l="1"/>
  <c r="C4" i="6"/>
  <c r="E4" i="6" s="1"/>
</calcChain>
</file>

<file path=xl/connections.xml><?xml version="1.0" encoding="utf-8"?>
<connections xmlns="http://schemas.openxmlformats.org/spreadsheetml/2006/main">
  <connection id="1" name="Rocketman Course with Elevation" type="6" refreshedVersion="5" background="1" saveData="1">
    <textPr codePage="437" sourceFile="E:\Training\BBS\Rocketman Course with Elevation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<sst xmlns="http://schemas.openxmlformats.org/spreadsheetml/2006/main" count="1499" uniqueCount="888">
  <si>
    <t>&lt;ele&gt;171.3&lt;/ele&gt;</t>
  </si>
  <si>
    <t>lat="34.57513"</t>
  </si>
  <si>
    <t>lon="-86.55967"&gt;</t>
  </si>
  <si>
    <t>&lt;ele&gt;170.58&lt;/ele&gt;</t>
  </si>
  <si>
    <t>lat="34.57541"</t>
  </si>
  <si>
    <t>lon="-86.55956"&gt;</t>
  </si>
  <si>
    <t>&lt;ele&gt;170.7&lt;/ele&gt;</t>
  </si>
  <si>
    <t>lat="34.57594"</t>
  </si>
  <si>
    <t>lon="-86.55952"&gt;</t>
  </si>
  <si>
    <t>&lt;ele&gt;170.422&lt;/ele&gt;</t>
  </si>
  <si>
    <t>lat="34.57609"</t>
  </si>
  <si>
    <t>lon="-86.55953"&gt;</t>
  </si>
  <si>
    <t>&lt;ele&gt;170.453&lt;/ele&gt;</t>
  </si>
  <si>
    <t>lat="34.57628"</t>
  </si>
  <si>
    <t>lon="-86.55949"&gt;</t>
  </si>
  <si>
    <t>&lt;ele&gt;170.572&lt;/ele&gt;</t>
  </si>
  <si>
    <t>lat="34.57644"</t>
  </si>
  <si>
    <t>lon="-86.55935"&gt;</t>
  </si>
  <si>
    <t>&lt;ele&gt;170.708&lt;/ele&gt;</t>
  </si>
  <si>
    <t>lat="34.57627"</t>
  </si>
  <si>
    <t>lon="-86.55893"&gt;</t>
  </si>
  <si>
    <t>&lt;ele&gt;170.965&lt;/ele&gt;</t>
  </si>
  <si>
    <t>lat="34.57593"</t>
  </si>
  <si>
    <t>lon="-86.55833"&gt;</t>
  </si>
  <si>
    <t>&lt;ele&gt;171.344&lt;/ele&gt;</t>
  </si>
  <si>
    <t>lat="34.57584"</t>
  </si>
  <si>
    <t>lon="-86.55819"&gt;</t>
  </si>
  <si>
    <t>&lt;ele&gt;171.402&lt;/ele&gt;</t>
  </si>
  <si>
    <t>lat="34.57582"</t>
  </si>
  <si>
    <t>lon="-86.55805"&gt;</t>
  </si>
  <si>
    <t>&lt;ele&gt;171.452&lt;/ele&gt;</t>
  </si>
  <si>
    <t>lat="34.57578"</t>
  </si>
  <si>
    <t>lon="-86.55799"&gt;</t>
  </si>
  <si>
    <t>&lt;ele&gt;171.474&lt;/ele&gt;</t>
  </si>
  <si>
    <t>lat="34.57585"</t>
  </si>
  <si>
    <t>lon="-86.5579"&gt;</t>
  </si>
  <si>
    <t>&lt;ele&gt;171.503&lt;/ele&gt;</t>
  </si>
  <si>
    <t>lat="34.57625"</t>
  </si>
  <si>
    <t>lon="-86.55755"&gt;</t>
  </si>
  <si>
    <t>lat="34.57632"</t>
  </si>
  <si>
    <t>lon="-86.55748"&gt;</t>
  </si>
  <si>
    <t>&lt;ele&gt;171.224&lt;/ele&gt;</t>
  </si>
  <si>
    <t>lat="34.57637"</t>
  </si>
  <si>
    <t>lon="-86.55753"&gt;</t>
  </si>
  <si>
    <t>&lt;ele&gt;171.17&lt;/ele&gt;</t>
  </si>
  <si>
    <t>lat="34.57648"</t>
  </si>
  <si>
    <t>lon="-86.55743"&gt;</t>
  </si>
  <si>
    <t>&lt;ele&gt;171.052&lt;/ele&gt;</t>
  </si>
  <si>
    <t>lat="34.57667"</t>
  </si>
  <si>
    <t>lon="-86.55688"&gt;</t>
  </si>
  <si>
    <t>&lt;ele&gt;170.726&lt;/ele&gt;</t>
  </si>
  <si>
    <t>lat="34.57685"</t>
  </si>
  <si>
    <t>lon="-86.55603"&gt;</t>
  </si>
  <si>
    <t>&lt;ele&gt;172.729&lt;/ele&gt;</t>
  </si>
  <si>
    <t>lat="34.57691"</t>
  </si>
  <si>
    <t>lon="-86.55583"&gt;</t>
  </si>
  <si>
    <t>&lt;ele&gt;173.416&lt;/ele&gt;</t>
  </si>
  <si>
    <t>lat="34.57695"</t>
  </si>
  <si>
    <t>lon="-86.55572"&gt;</t>
  </si>
  <si>
    <t>&lt;ele&gt;173.732&lt;/ele&gt;</t>
  </si>
  <si>
    <t>lat="34.57703"</t>
  </si>
  <si>
    <t>lon="-86.55559"&gt;</t>
  </si>
  <si>
    <t>&lt;ele&gt;173.8&lt;/ele&gt;</t>
  </si>
  <si>
    <t>lat="34.57712"</t>
  </si>
  <si>
    <t>lon="-86.55551"&gt;</t>
  </si>
  <si>
    <t>lat="34.57776"</t>
  </si>
  <si>
    <t>lon="-86.55521"&gt;</t>
  </si>
  <si>
    <t>&lt;ele&gt;173.789&lt;/ele&gt;</t>
  </si>
  <si>
    <t>lat="34.57842"</t>
  </si>
  <si>
    <t>lon="-86.5549"&gt;</t>
  </si>
  <si>
    <t>&lt;ele&gt;173.226&lt;/ele&gt;</t>
  </si>
  <si>
    <t>lat="34.57848"</t>
  </si>
  <si>
    <t>lon="-86.55487"&gt;</t>
  </si>
  <si>
    <t>&lt;ele&gt;173.086&lt;/ele&gt;</t>
  </si>
  <si>
    <t>lat="34.57847"</t>
  </si>
  <si>
    <t>lon="-86.55481"&gt;</t>
  </si>
  <si>
    <t>&lt;ele&gt;173.142&lt;/ele&gt;</t>
  </si>
  <si>
    <t>lat="34.57884"</t>
  </si>
  <si>
    <t>lon="-86.55459"&gt;</t>
  </si>
  <si>
    <t>&lt;ele&gt;172.956&lt;/ele&gt;</t>
  </si>
  <si>
    <t>lat="34.57898"</t>
  </si>
  <si>
    <t>lon="-86.55447"&gt;</t>
  </si>
  <si>
    <t>&lt;ele&gt;173.107&lt;/ele&gt;</t>
  </si>
  <si>
    <t>lat="34.57908"</t>
  </si>
  <si>
    <t>lon="-86.55433"&gt;</t>
  </si>
  <si>
    <t>&lt;ele&gt;173.373&lt;/ele&gt;</t>
  </si>
  <si>
    <t>lat="34.57932"</t>
  </si>
  <si>
    <t>lon="-86.55384"&gt;</t>
  </si>
  <si>
    <t>&lt;ele&gt;174.445&lt;/ele&gt;</t>
  </si>
  <si>
    <t>lon="-86.55349"&gt;</t>
  </si>
  <si>
    <t>&lt;ele&gt;174.642&lt;/ele&gt;</t>
  </si>
  <si>
    <t>lat="34.57431"</t>
  </si>
  <si>
    <t>lon="-86.55179"&gt;</t>
  </si>
  <si>
    <t>&lt;ele&gt;173.802&lt;/ele&gt;</t>
  </si>
  <si>
    <t>lat="34.5728"</t>
  </si>
  <si>
    <t>lon="-86.55118"&gt;</t>
  </si>
  <si>
    <t>&lt;ele&gt;174.298&lt;/ele&gt;</t>
  </si>
  <si>
    <t>lat="34.57089"</t>
  </si>
  <si>
    <t>lon="-86.5504"&gt;</t>
  </si>
  <si>
    <t>&lt;ele&gt;173.775&lt;/ele&gt;</t>
  </si>
  <si>
    <t>lat="34.56815"</t>
  </si>
  <si>
    <t>lon="-86.54927"&gt;</t>
  </si>
  <si>
    <t>&lt;ele&gt;173.816&lt;/ele&gt;</t>
  </si>
  <si>
    <t>lat="34.56751"</t>
  </si>
  <si>
    <t>lon="-86.54894"&gt;</t>
  </si>
  <si>
    <t>&lt;ele&gt;173.954&lt;/ele&gt;</t>
  </si>
  <si>
    <t>lat="34.56702"</t>
  </si>
  <si>
    <t>lon="-86.54864"&gt;</t>
  </si>
  <si>
    <t>&lt;ele&gt;173.838&lt;/ele&gt;</t>
  </si>
  <si>
    <t>lat="34.56656"</t>
  </si>
  <si>
    <t>lon="-86.54829"&gt;</t>
  </si>
  <si>
    <t>&lt;ele&gt;173.657&lt;/ele&gt;</t>
  </si>
  <si>
    <t>lat="34.56591"</t>
  </si>
  <si>
    <t>lon="-86.54771"&gt;</t>
  </si>
  <si>
    <t>&lt;ele&gt;173.61&lt;/ele&gt;</t>
  </si>
  <si>
    <t>lat="34.56516"</t>
  </si>
  <si>
    <t>lon="-86.54695"&gt;</t>
  </si>
  <si>
    <t>&lt;ele&gt;171.837&lt;/ele&gt;</t>
  </si>
  <si>
    <t>lat="34.56416"</t>
  </si>
  <si>
    <t>lon="-86.54592"&gt;</t>
  </si>
  <si>
    <t>&lt;ele&gt;170.532&lt;/ele&gt;</t>
  </si>
  <si>
    <t>lat="34.56365"</t>
  </si>
  <si>
    <t>lon="-86.54549"&gt;</t>
  </si>
  <si>
    <t>&lt;ele&gt;171.454&lt;/ele&gt;</t>
  </si>
  <si>
    <t>lat="34.56315"</t>
  </si>
  <si>
    <t>lon="-86.54517"&gt;</t>
  </si>
  <si>
    <t>&lt;ele&gt;173.944&lt;/ele&gt;</t>
  </si>
  <si>
    <t>lat="34.56269"</t>
  </si>
  <si>
    <t>lon="-86.54492"&gt;</t>
  </si>
  <si>
    <t>&lt;ele&gt;175.248&lt;/ele&gt;</t>
  </si>
  <si>
    <t>lat="34.5625"</t>
  </si>
  <si>
    <t>lon="-86.54485"&gt;</t>
  </si>
  <si>
    <t>&lt;ele&gt;174.986&lt;/ele&gt;</t>
  </si>
  <si>
    <t>lat="34.56129"</t>
  </si>
  <si>
    <t>lon="-86.54451"&gt;</t>
  </si>
  <si>
    <t>&lt;ele&gt;172.072&lt;/ele&gt;</t>
  </si>
  <si>
    <t>lat="34.56124"</t>
  </si>
  <si>
    <t>lon="-86.54449"&gt;</t>
  </si>
  <si>
    <t>&lt;ele&gt;172.061&lt;/ele&gt;</t>
  </si>
  <si>
    <t>lat="34.56076"</t>
  </si>
  <si>
    <t>lon="-86.54432"&gt;</t>
  </si>
  <si>
    <t>&lt;ele&gt;172.415&lt;/ele&gt;</t>
  </si>
  <si>
    <t>lat="34.55957"</t>
  </si>
  <si>
    <t>lon="-86.54377"&gt;</t>
  </si>
  <si>
    <t>&lt;ele&gt;173.179&lt;/ele&gt;</t>
  </si>
  <si>
    <t>lat="34.55823"</t>
  </si>
  <si>
    <t>lon="-86.5431"&gt;</t>
  </si>
  <si>
    <t>&lt;ele&gt;170.876&lt;/ele&gt;</t>
  </si>
  <si>
    <t>lat="34.55784"</t>
  </si>
  <si>
    <t>lon="-86.5429"&gt;</t>
  </si>
  <si>
    <t>&lt;ele&gt;171.636&lt;/ele&gt;</t>
  </si>
  <si>
    <t>lat="34.5575"</t>
  </si>
  <si>
    <t>lon="-86.54268"&gt;</t>
  </si>
  <si>
    <t>&lt;ele&gt;173.115&lt;/ele&gt;</t>
  </si>
  <si>
    <t>lat="34.55695"</t>
  </si>
  <si>
    <t>lon="-86.54229"&gt;</t>
  </si>
  <si>
    <t>&lt;ele&gt;173.178&lt;/ele&gt;</t>
  </si>
  <si>
    <t>lat="34.55648"</t>
  </si>
  <si>
    <t>lon="-86.5419"&gt;</t>
  </si>
  <si>
    <t>&lt;ele&gt;172.944&lt;/ele&gt;</t>
  </si>
  <si>
    <t>lat="34.55565"</t>
  </si>
  <si>
    <t>lon="-86.54109"&gt;</t>
  </si>
  <si>
    <t>&lt;ele&gt;174.047&lt;/ele&gt;</t>
  </si>
  <si>
    <t>lat="34.55443"</t>
  </si>
  <si>
    <t>lon="-86.5399"&gt;</t>
  </si>
  <si>
    <t>&lt;ele&gt;175.662&lt;/ele&gt;</t>
  </si>
  <si>
    <t>lat="34.55376"</t>
  </si>
  <si>
    <t>lon="-86.53926"&gt;</t>
  </si>
  <si>
    <t>&lt;ele&gt;177.357&lt;/ele&gt;</t>
  </si>
  <si>
    <t>lat="34.55355"</t>
  </si>
  <si>
    <t>lon="-86.53909"&gt;</t>
  </si>
  <si>
    <t>&lt;ele&gt;177.897&lt;/ele&gt;</t>
  </si>
  <si>
    <t>lat="34.55337"</t>
  </si>
  <si>
    <t>lon="-86.53899"&gt;</t>
  </si>
  <si>
    <t>&lt;ele&gt;178.626&lt;/ele&gt;</t>
  </si>
  <si>
    <t>lat="34.55316"</t>
  </si>
  <si>
    <t>lon="-86.53891"&gt;</t>
  </si>
  <si>
    <t>&lt;ele&gt;179.636&lt;/ele&gt;</t>
  </si>
  <si>
    <t>lat="34.55261"</t>
  </si>
  <si>
    <t>lon="-86.53878"&gt;</t>
  </si>
  <si>
    <t>&lt;ele&gt;182.008&lt;/ele&gt;</t>
  </si>
  <si>
    <t>lat="34.5523"</t>
  </si>
  <si>
    <t>lon="-86.53873"&gt;</t>
  </si>
  <si>
    <t>&lt;ele&gt;184.104&lt;/ele&gt;</t>
  </si>
  <si>
    <t>lat="34.55192"</t>
  </si>
  <si>
    <t>lon="-86.5387"&gt;</t>
  </si>
  <si>
    <t>&lt;ele&gt;184.604&lt;/ele&gt;</t>
  </si>
  <si>
    <t>lat="34.55145"</t>
  </si>
  <si>
    <t>lon="-86.53874"&gt;</t>
  </si>
  <si>
    <t>&lt;ele&gt;183.982&lt;/ele&gt;</t>
  </si>
  <si>
    <t>lat="34.55104"</t>
  </si>
  <si>
    <t>lon="-86.53884"&gt;</t>
  </si>
  <si>
    <t>&lt;ele&gt;183.955&lt;/ele&gt;</t>
  </si>
  <si>
    <t>lat="34.55072"</t>
  </si>
  <si>
    <t>lon="-86.53894"&gt;</t>
  </si>
  <si>
    <t>&lt;ele&gt;183.564&lt;/ele&gt;</t>
  </si>
  <si>
    <t>lat="34.55032"</t>
  </si>
  <si>
    <t>lon="-86.53904"&gt;</t>
  </si>
  <si>
    <t>&lt;ele&gt;182.278&lt;/ele&gt;</t>
  </si>
  <si>
    <t>lat="34.54995"</t>
  </si>
  <si>
    <t>lon="-86.53908"&gt;</t>
  </si>
  <si>
    <t>&lt;ele&gt;185.463&lt;/ele&gt;</t>
  </si>
  <si>
    <t>lat="34.54978"</t>
  </si>
  <si>
    <t>lon="-86.53906"&gt;</t>
  </si>
  <si>
    <t>&lt;ele&gt;187.003&lt;/ele&gt;</t>
  </si>
  <si>
    <t>lat="34.5496"</t>
  </si>
  <si>
    <t>lon="-86.53901"&gt;</t>
  </si>
  <si>
    <t>&lt;ele&gt;188.706&lt;/ele&gt;</t>
  </si>
  <si>
    <t>lat="34.54944"</t>
  </si>
  <si>
    <t>lon="-86.53893"&gt;</t>
  </si>
  <si>
    <t>&lt;ele&gt;188.533&lt;/ele&gt;</t>
  </si>
  <si>
    <t>lat="34.54921"</t>
  </si>
  <si>
    <t>&lt;ele&gt;186.819&lt;/ele&gt;</t>
  </si>
  <si>
    <t>lat="34.54897"</t>
  </si>
  <si>
    <t>lon="-86.53854"&gt;</t>
  </si>
  <si>
    <t>&lt;ele&gt;183.731&lt;/ele&gt;</t>
  </si>
  <si>
    <t>lat="34.5488"</t>
  </si>
  <si>
    <t>lon="-86.53832"&gt;</t>
  </si>
  <si>
    <t>&lt;ele&gt;182.607&lt;/ele&gt;</t>
  </si>
  <si>
    <t>lat="34.54839"</t>
  </si>
  <si>
    <t>lon="-86.5377"&gt;</t>
  </si>
  <si>
    <t>&lt;ele&gt;179.503&lt;/ele&gt;</t>
  </si>
  <si>
    <t>lat="34.54759"</t>
  </si>
  <si>
    <t>lon="-86.53656"&gt;</t>
  </si>
  <si>
    <t>&lt;ele&gt;179.111&lt;/ele&gt;</t>
  </si>
  <si>
    <t>lat="34.54718"</t>
  </si>
  <si>
    <t>lon="-86.53606"&gt;</t>
  </si>
  <si>
    <t>&lt;ele&gt;180.252&lt;/ele&gt;</t>
  </si>
  <si>
    <t>lat="34.54676"</t>
  </si>
  <si>
    <t>lon="-86.53566"&gt;</t>
  </si>
  <si>
    <t>&lt;ele&gt;180.918&lt;/ele&gt;</t>
  </si>
  <si>
    <t>lat="34.54657"</t>
  </si>
  <si>
    <t>lon="-86.5355"&gt;</t>
  </si>
  <si>
    <t>&lt;ele&gt;181.087&lt;/ele&gt;</t>
  </si>
  <si>
    <t>lat="34.54562"</t>
  </si>
  <si>
    <t>lon="-86.53489"&gt;</t>
  </si>
  <si>
    <t>&lt;ele&gt;180.27&lt;/ele&gt;</t>
  </si>
  <si>
    <t>lat="34.54453"</t>
  </si>
  <si>
    <t>lon="-86.53425"&gt;</t>
  </si>
  <si>
    <t>&lt;ele&gt;180.746&lt;/ele&gt;</t>
  </si>
  <si>
    <t>lat="34.54439"</t>
  </si>
  <si>
    <t>lon="-86.53417"&gt;</t>
  </si>
  <si>
    <t>&lt;ele&gt;181.377&lt;/ele&gt;</t>
  </si>
  <si>
    <t>lat="34.54357"</t>
  </si>
  <si>
    <t>lon="-86.53372"&gt;</t>
  </si>
  <si>
    <t>&lt;ele&gt;186.734&lt;/ele&gt;</t>
  </si>
  <si>
    <t>lat="34.54321"</t>
  </si>
  <si>
    <t>lon="-86.53354"&gt;</t>
  </si>
  <si>
    <t>&lt;ele&gt;189.778&lt;/ele&gt;</t>
  </si>
  <si>
    <t>lat="34.54288"</t>
  </si>
  <si>
    <t>lon="-86.53345"&gt;</t>
  </si>
  <si>
    <t>&lt;ele&gt;191.019&lt;/ele&gt;</t>
  </si>
  <si>
    <t>lat="34.54222"</t>
  </si>
  <si>
    <t>lon="-86.53339"&gt;</t>
  </si>
  <si>
    <t>&lt;ele&gt;190.244&lt;/ele&gt;</t>
  </si>
  <si>
    <t>lat="34.54154"</t>
  </si>
  <si>
    <t>lon="-86.53336"&gt;</t>
  </si>
  <si>
    <t>&lt;ele&gt;186.668&lt;/ele&gt;</t>
  </si>
  <si>
    <t>lat="34.54097"</t>
  </si>
  <si>
    <t>lon="-86.53335"&gt;</t>
  </si>
  <si>
    <t>&lt;ele&gt;186.812&lt;/ele&gt;</t>
  </si>
  <si>
    <t>lat="34.54"</t>
  </si>
  <si>
    <t>&lt;ele&gt;191.748&lt;/ele&gt;</t>
  </si>
  <si>
    <t>lat="34.53964"</t>
  </si>
  <si>
    <t>&lt;ele&gt;191.061&lt;/ele&gt;</t>
  </si>
  <si>
    <t>lat="34.53931"</t>
  </si>
  <si>
    <t>lon="-86.53357"&gt;</t>
  </si>
  <si>
    <t>&lt;ele&gt;187.933&lt;/ele&gt;</t>
  </si>
  <si>
    <t>lat="34.53879"</t>
  </si>
  <si>
    <t>lon="-86.53388"&gt;</t>
  </si>
  <si>
    <t>&lt;ele&gt;186.43&lt;/ele&gt;</t>
  </si>
  <si>
    <t>lat="34.53757"</t>
  </si>
  <si>
    <t>lon="-86.5346"&gt;</t>
  </si>
  <si>
    <t>&lt;ele&gt;182.001&lt;/ele&gt;</t>
  </si>
  <si>
    <t>lat="34.53734"</t>
  </si>
  <si>
    <t>lon="-86.53472"&gt;</t>
  </si>
  <si>
    <t>&lt;ele&gt;181.672&lt;/ele&gt;</t>
  </si>
  <si>
    <t>lat="34.53711"</t>
  </si>
  <si>
    <t>lon="-86.53481"&gt;</t>
  </si>
  <si>
    <t>&lt;ele&gt;181.346&lt;/ele&gt;</t>
  </si>
  <si>
    <t>lat="34.53686"</t>
  </si>
  <si>
    <t>lon="-86.53482"&gt;</t>
  </si>
  <si>
    <t>&lt;ele&gt;181.239&lt;/ele&gt;</t>
  </si>
  <si>
    <t>lat="34.53643"</t>
  </si>
  <si>
    <t>lon="-86.53477"&gt;</t>
  </si>
  <si>
    <t>&lt;ele&gt;181.093&lt;/ele&gt;</t>
  </si>
  <si>
    <t>lat="34.53594"</t>
  </si>
  <si>
    <t>lon="-86.53466"&gt;</t>
  </si>
  <si>
    <t>&lt;ele&gt;180.897&lt;/ele&gt;</t>
  </si>
  <si>
    <t>lat="34.53566"</t>
  </si>
  <si>
    <t>lon="-86.53455"&gt;</t>
  </si>
  <si>
    <t>&lt;ele&gt;181.071&lt;/ele&gt;</t>
  </si>
  <si>
    <t>lat="34.53534"</t>
  </si>
  <si>
    <t>lon="-86.5344"&gt;</t>
  </si>
  <si>
    <t>&lt;ele&gt;181.158&lt;/ele&gt;</t>
  </si>
  <si>
    <t>lat="34.53336"</t>
  </si>
  <si>
    <t>lon="-86.53337"&gt;</t>
  </si>
  <si>
    <t>&lt;ele&gt;179.884&lt;/ele&gt;</t>
  </si>
  <si>
    <t>lat="34.53248"</t>
  </si>
  <si>
    <t>lon="-86.53294"&gt;</t>
  </si>
  <si>
    <t>&lt;ele&gt;179.389&lt;/ele&gt;</t>
  </si>
  <si>
    <t>lat="34.53231"</t>
  </si>
  <si>
    <t>lon="-86.53282"&gt;</t>
  </si>
  <si>
    <t>&lt;ele&gt;178.652&lt;/ele&gt;</t>
  </si>
  <si>
    <t>lat="34.53215"</t>
  </si>
  <si>
    <t>lon="-86.53269"&gt;</t>
  </si>
  <si>
    <t>&lt;ele&gt;178.436&lt;/ele&gt;</t>
  </si>
  <si>
    <t>lat="34.53196"</t>
  </si>
  <si>
    <t>lon="-86.53248"&gt;</t>
  </si>
  <si>
    <t>&lt;ele&gt;178.511&lt;/ele&gt;</t>
  </si>
  <si>
    <t>lat="34.53186"</t>
  </si>
  <si>
    <t>lon="-86.53235"&gt;</t>
  </si>
  <si>
    <t>&lt;ele&gt;178.656&lt;/ele&gt;</t>
  </si>
  <si>
    <t>lat="34.5316"</t>
  </si>
  <si>
    <t>lon="-86.53187"&gt;</t>
  </si>
  <si>
    <t>lat="34.53124"</t>
  </si>
  <si>
    <t>lon="-86.53098"&gt;</t>
  </si>
  <si>
    <t>&lt;ele&gt;182.06&lt;/ele&gt;</t>
  </si>
  <si>
    <t>lat="34.53098"</t>
  </si>
  <si>
    <t>lon="-86.53032"&gt;</t>
  </si>
  <si>
    <t>&lt;ele&gt;185.52&lt;/ele&gt;</t>
  </si>
  <si>
    <t>lat="34.5308"</t>
  </si>
  <si>
    <t>lon="-86.52996"&gt;</t>
  </si>
  <si>
    <t>&lt;ele&gt;186.896&lt;/ele&gt;</t>
  </si>
  <si>
    <t>lat="34.53056"</t>
  </si>
  <si>
    <t>lon="-86.52959"&gt;</t>
  </si>
  <si>
    <t>&lt;ele&gt;187.874&lt;/ele&gt;</t>
  </si>
  <si>
    <t>lat="34.52917"</t>
  </si>
  <si>
    <t>lon="-86.52778"&gt;</t>
  </si>
  <si>
    <t>&lt;ele&gt;193.42&lt;/ele&gt;</t>
  </si>
  <si>
    <t>lat="34.52861"</t>
  </si>
  <si>
    <t>lon="-86.5269"&gt;</t>
  </si>
  <si>
    <t>&lt;ele&gt;192.714&lt;/ele&gt;</t>
  </si>
  <si>
    <t>lat="34.52818"</t>
  </si>
  <si>
    <t>lon="-86.52615"&gt;</t>
  </si>
  <si>
    <t>&lt;ele&gt;196.232&lt;/ele&gt;</t>
  </si>
  <si>
    <t>lat="34.52773"</t>
  </si>
  <si>
    <t>lon="-86.52532"&gt;</t>
  </si>
  <si>
    <t>&lt;ele&gt;198.909&lt;/ele&gt;</t>
  </si>
  <si>
    <t>lat="34.52729"</t>
  </si>
  <si>
    <t>lon="-86.5245"&gt;</t>
  </si>
  <si>
    <t>&lt;ele&gt;198.443&lt;/ele&gt;</t>
  </si>
  <si>
    <t>lat="34.527"</t>
  </si>
  <si>
    <t>lon="-86.52388"&gt;</t>
  </si>
  <si>
    <t>&lt;ele&gt;197.226&lt;/ele&gt;</t>
  </si>
  <si>
    <t>lat="34.52589"</t>
  </si>
  <si>
    <t>lon="-86.52093"&gt;</t>
  </si>
  <si>
    <t>&lt;ele&gt;188.373&lt;/ele&gt;</t>
  </si>
  <si>
    <t>lat="34.52575"</t>
  </si>
  <si>
    <t>lon="-86.52049"&gt;</t>
  </si>
  <si>
    <t>&lt;ele&gt;188.952&lt;/ele&gt;</t>
  </si>
  <si>
    <t>lat="34.52567"</t>
  </si>
  <si>
    <t>lon="-86.52015"&gt;</t>
  </si>
  <si>
    <t>&lt;ele&gt;188.548&lt;/ele&gt;</t>
  </si>
  <si>
    <t>lat="34.52557"</t>
  </si>
  <si>
    <t>lon="-86.51964"&gt;</t>
  </si>
  <si>
    <t>&lt;ele&gt;191.988&lt;/ele&gt;</t>
  </si>
  <si>
    <t>lat="34.52529"</t>
  </si>
  <si>
    <t>lon="-86.51747"&gt;</t>
  </si>
  <si>
    <t>&lt;ele&gt;192.858&lt;/ele&gt;</t>
  </si>
  <si>
    <t>lat="34.52507"</t>
  </si>
  <si>
    <t>lon="-86.51568"&gt;</t>
  </si>
  <si>
    <t>&lt;ele&gt;192.233&lt;/ele&gt;</t>
  </si>
  <si>
    <t>lat="34.525"</t>
  </si>
  <si>
    <t>lon="-86.51505"&gt;</t>
  </si>
  <si>
    <t>&lt;ele&gt;189.166&lt;/ele&gt;</t>
  </si>
  <si>
    <t>lat="34.52498"</t>
  </si>
  <si>
    <t>lon="-86.51469"&gt;</t>
  </si>
  <si>
    <t>&lt;ele&gt;187.925&lt;/ele&gt;</t>
  </si>
  <si>
    <t>lat="34.52496"</t>
  </si>
  <si>
    <t>lon="-86.51347"&gt;</t>
  </si>
  <si>
    <t>&lt;ele&gt;182.347&lt;/ele&gt;</t>
  </si>
  <si>
    <t>lat="34.52492"</t>
  </si>
  <si>
    <t>lon="-86.51313"&gt;</t>
  </si>
  <si>
    <t>&lt;ele&gt;183.26&lt;/ele&gt;</t>
  </si>
  <si>
    <t>lat="34.52485"</t>
  </si>
  <si>
    <t>lon="-86.51288"&gt;</t>
  </si>
  <si>
    <t>&lt;ele&gt;184.489&lt;/ele&gt;</t>
  </si>
  <si>
    <t>lat="34.52469"</t>
  </si>
  <si>
    <t>lon="-86.51243"&gt;</t>
  </si>
  <si>
    <t>&lt;ele&gt;186.49&lt;/ele&gt;</t>
  </si>
  <si>
    <t>lat="34.52405"</t>
  </si>
  <si>
    <t>lon="-86.51099"&gt;</t>
  </si>
  <si>
    <t>&lt;ele&gt;186.341&lt;/ele&gt;</t>
  </si>
  <si>
    <t>lat="34.52397"</t>
  </si>
  <si>
    <t>lon="-86.51079"&gt;</t>
  </si>
  <si>
    <t>&lt;ele&gt;185.849&lt;/ele&gt;</t>
  </si>
  <si>
    <t>lat="34.52393"</t>
  </si>
  <si>
    <t>lon="-86.51061"&gt;</t>
  </si>
  <si>
    <t>&lt;ele&gt;185.73&lt;/ele&gt;</t>
  </si>
  <si>
    <t>lat="34.52391"</t>
  </si>
  <si>
    <t>lon="-86.51043"&gt;</t>
  </si>
  <si>
    <t>&lt;ele&gt;185.766&lt;/ele&gt;</t>
  </si>
  <si>
    <t>lon="-86.5101"&gt;</t>
  </si>
  <si>
    <t>&lt;ele&gt;185.618&lt;/ele&gt;</t>
  </si>
  <si>
    <t>lat="34.52396"</t>
  </si>
  <si>
    <t>lon="-86.50984"&gt;</t>
  </si>
  <si>
    <t>&lt;ele&gt;185.72&lt;/ele&gt;</t>
  </si>
  <si>
    <t>lat="34.52403"</t>
  </si>
  <si>
    <t>lon="-86.50964"&gt;</t>
  </si>
  <si>
    <t>&lt;ele&gt;185.863&lt;/ele&gt;</t>
  </si>
  <si>
    <t>lat="34.52417"</t>
  </si>
  <si>
    <t>lon="-86.50934"&gt;</t>
  </si>
  <si>
    <t>&lt;ele&gt;186.1&lt;/ele&gt;</t>
  </si>
  <si>
    <t>lat="34.52437"</t>
  </si>
  <si>
    <t>lon="-86.50896"&gt;</t>
  </si>
  <si>
    <t>&lt;ele&gt;186.117&lt;/ele&gt;</t>
  </si>
  <si>
    <t>lat="34.52489"</t>
  </si>
  <si>
    <t>lon="-86.50785"&gt;</t>
  </si>
  <si>
    <t>&lt;ele&gt;185.294&lt;/ele&gt;</t>
  </si>
  <si>
    <t>lat="34.52527"</t>
  </si>
  <si>
    <t>lon="-86.50695"&gt;</t>
  </si>
  <si>
    <t>&lt;ele&gt;184.985&lt;/ele&gt;</t>
  </si>
  <si>
    <t>lat="34.52543"</t>
  </si>
  <si>
    <t>lon="-86.50663"&gt;</t>
  </si>
  <si>
    <t>&lt;ele&gt;183.475&lt;/ele&gt;</t>
  </si>
  <si>
    <t>lat="34.52553"</t>
  </si>
  <si>
    <t>lon="-86.50648"&gt;</t>
  </si>
  <si>
    <t>&lt;ele&gt;182.805&lt;/ele&gt;</t>
  </si>
  <si>
    <t>lat="34.52583"</t>
  </si>
  <si>
    <t>lon="-86.50615"&gt;</t>
  </si>
  <si>
    <t>&lt;ele&gt;182.522&lt;/ele&gt;</t>
  </si>
  <si>
    <t>lat="34.52615"</t>
  </si>
  <si>
    <t>lon="-86.50593"&gt;</t>
  </si>
  <si>
    <t>&lt;ele&gt;182.724&lt;/ele&gt;</t>
  </si>
  <si>
    <t>lat="34.52735"</t>
  </si>
  <si>
    <t>lon="-86.50511"&gt;</t>
  </si>
  <si>
    <t>&lt;ele&gt;181.21&lt;/ele&gt;</t>
  </si>
  <si>
    <t>lat="34.52769"</t>
  </si>
  <si>
    <t>lon="-86.50493"&gt;</t>
  </si>
  <si>
    <t>&lt;ele&gt;179.75&lt;/ele&gt;</t>
  </si>
  <si>
    <t>lat="34.52799"</t>
  </si>
  <si>
    <t>lon="-86.50484"&gt;</t>
  </si>
  <si>
    <t>&lt;ele&gt;178.816&lt;/ele&gt;</t>
  </si>
  <si>
    <t>lat="34.52839"</t>
  </si>
  <si>
    <t>lon="-86.50481"&gt;</t>
  </si>
  <si>
    <t>&lt;ele&gt;178.403&lt;/ele&gt;</t>
  </si>
  <si>
    <t>lat="34.52924"</t>
  </si>
  <si>
    <t>lon="-86.50479"&gt;</t>
  </si>
  <si>
    <t>&lt;ele&gt;177.96&lt;/ele&gt;</t>
  </si>
  <si>
    <t>lat="34.52981"</t>
  </si>
  <si>
    <t>lon="-86.50473"&gt;</t>
  </si>
  <si>
    <t>&lt;ele&gt;177.451&lt;/ele&gt;</t>
  </si>
  <si>
    <t>lon="-86.50445"&gt;</t>
  </si>
  <si>
    <t>&lt;ele&gt;175.576&lt;/ele&gt;</t>
  </si>
  <si>
    <t>lat="34.53251"</t>
  </si>
  <si>
    <t>lon="-86.50408"&gt;</t>
  </si>
  <si>
    <t>&lt;ele&gt;177.065&lt;/ele&gt;</t>
  </si>
  <si>
    <t>lat="34.53295"</t>
  </si>
  <si>
    <t>lon="-86.50397"&gt;</t>
  </si>
  <si>
    <t>&lt;ele&gt;176.729&lt;/ele&gt;</t>
  </si>
  <si>
    <t>lat="34.53387"</t>
  </si>
  <si>
    <t>lon="-86.50369"&gt;</t>
  </si>
  <si>
    <t>&lt;ele&gt;174.945&lt;/ele&gt;</t>
  </si>
  <si>
    <t>lat="34.53659"</t>
  </si>
  <si>
    <t>lon="-86.50255"&gt;</t>
  </si>
  <si>
    <t>&lt;ele&gt;176.782&lt;/ele&gt;</t>
  </si>
  <si>
    <t>lat="34.53685"</t>
  </si>
  <si>
    <t>lon="-86.50242"&gt;</t>
  </si>
  <si>
    <t>&lt;ele&gt;176.907&lt;/ele&gt;</t>
  </si>
  <si>
    <t>lat="34.53706"</t>
  </si>
  <si>
    <t>lon="-86.50229"&gt;</t>
  </si>
  <si>
    <t>&lt;ele&gt;177.028&lt;/ele&gt;</t>
  </si>
  <si>
    <t>lat="34.53738"</t>
  </si>
  <si>
    <t>lon="-86.50204"&gt;</t>
  </si>
  <si>
    <t>&lt;ele&gt;177.255&lt;/ele&gt;</t>
  </si>
  <si>
    <t>lat="34.53771"</t>
  </si>
  <si>
    <t>lon="-86.50172"&gt;</t>
  </si>
  <si>
    <t>&lt;ele&gt;177.187&lt;/ele&gt;</t>
  </si>
  <si>
    <t>lat="34.53801"</t>
  </si>
  <si>
    <t>lon="-86.50132"&gt;</t>
  </si>
  <si>
    <t>&lt;ele&gt;176.912&lt;/ele&gt;</t>
  </si>
  <si>
    <t>lat="34.53821"</t>
  </si>
  <si>
    <t>lon="-86.50096"&gt;</t>
  </si>
  <si>
    <t>&lt;ele&gt;176.63&lt;/ele&gt;</t>
  </si>
  <si>
    <t>lat="34.53839"</t>
  </si>
  <si>
    <t>lon="-86.50055"&gt;</t>
  </si>
  <si>
    <t>&lt;ele&gt;176.655&lt;/ele&gt;</t>
  </si>
  <si>
    <t>lat="34.53846"</t>
  </si>
  <si>
    <t>lon="-86.50036"&gt;</t>
  </si>
  <si>
    <t>&lt;ele&gt;176.767&lt;/ele&gt;</t>
  </si>
  <si>
    <t>lat="34.53859"</t>
  </si>
  <si>
    <t>lon="-86.49987"&gt;</t>
  </si>
  <si>
    <t>&lt;ele&gt;177.068&lt;/ele&gt;</t>
  </si>
  <si>
    <t>lat="34.53935"</t>
  </si>
  <si>
    <t>lon="-86.49472"&gt;</t>
  </si>
  <si>
    <t>&lt;ele&gt;171.807&lt;/ele&gt;</t>
  </si>
  <si>
    <t>lat="34.54106"</t>
  </si>
  <si>
    <t>lon="-86.48306"&gt;</t>
  </si>
  <si>
    <t>&lt;ele&gt;172.113&lt;/ele&gt;</t>
  </si>
  <si>
    <t>lat="34.54145"</t>
  </si>
  <si>
    <t>lon="-86.48042"&gt;</t>
  </si>
  <si>
    <t>&lt;ele&gt;173.641&lt;/ele&gt;</t>
  </si>
  <si>
    <t>lat="34.54158"</t>
  </si>
  <si>
    <t>lon="-86.47975"&gt;</t>
  </si>
  <si>
    <t>&lt;ele&gt;174.258&lt;/ele&gt;</t>
  </si>
  <si>
    <t>lat="34.54172"</t>
  </si>
  <si>
    <t>lon="-86.47923"&gt;</t>
  </si>
  <si>
    <t>&lt;ele&gt;174.839&lt;/ele&gt;</t>
  </si>
  <si>
    <t>lat="34.54197"</t>
  </si>
  <si>
    <t>lon="-86.47856"&gt;</t>
  </si>
  <si>
    <t>&lt;ele&gt;175.824&lt;/ele&gt;</t>
  </si>
  <si>
    <t>lat="34.54227"</t>
  </si>
  <si>
    <t>lon="-86.4779"&gt;</t>
  </si>
  <si>
    <t>&lt;ele&gt;176.638&lt;/ele&gt;</t>
  </si>
  <si>
    <t>lat="34.54251"</t>
  </si>
  <si>
    <t>lon="-86.47744"&gt;</t>
  </si>
  <si>
    <t>&lt;ele&gt;176.836&lt;/ele&gt;</t>
  </si>
  <si>
    <t>lat="34.54264"</t>
  </si>
  <si>
    <t>lon="-86.47715"&gt;</t>
  </si>
  <si>
    <t>&lt;ele&gt;176.749&lt;/ele&gt;</t>
  </si>
  <si>
    <t>lat="34.54273"</t>
  </si>
  <si>
    <t>lon="-86.47687"&gt;</t>
  </si>
  <si>
    <t>&lt;ele&gt;176.798&lt;/ele&gt;</t>
  </si>
  <si>
    <t>lat="34.54285"</t>
  </si>
  <si>
    <t>lon="-86.47638"&gt;</t>
  </si>
  <si>
    <t>&lt;ele&gt;177.081&lt;/ele&gt;</t>
  </si>
  <si>
    <t>lat="34.54289"</t>
  </si>
  <si>
    <t>lon="-86.47599"&gt;</t>
  </si>
  <si>
    <t>&lt;ele&gt;177.162&lt;/ele&gt;</t>
  </si>
  <si>
    <t>lat="34.5428"</t>
  </si>
  <si>
    <t>lon="-86.4711"&gt;</t>
  </si>
  <si>
    <t>&lt;ele&gt;177.996&lt;/ele&gt;</t>
  </si>
  <si>
    <t>lat="34.54276"</t>
  </si>
  <si>
    <t>lon="-86.46875"&gt;</t>
  </si>
  <si>
    <t>&lt;ele&gt;180.0&lt;/ele&gt;</t>
  </si>
  <si>
    <t>lat="34.54277"</t>
  </si>
  <si>
    <t>lon="-86.46796"&gt;</t>
  </si>
  <si>
    <t>&lt;ele&gt;180.045&lt;/ele&gt;</t>
  </si>
  <si>
    <t>lat="34.54281"</t>
  </si>
  <si>
    <t>lon="-86.46648"&gt;</t>
  </si>
  <si>
    <t>&lt;ele&gt;182.287&lt;/ele&gt;</t>
  </si>
  <si>
    <t>lon="-86.46607"&gt;</t>
  </si>
  <si>
    <t>&lt;ele&gt;183.59&lt;/ele&gt;</t>
  </si>
  <si>
    <t>lat="34.54294"</t>
  </si>
  <si>
    <t>lon="-86.46592"&gt;</t>
  </si>
  <si>
    <t>&lt;ele&gt;184.188&lt;/ele&gt;</t>
  </si>
  <si>
    <t>lat="34.54303"</t>
  </si>
  <si>
    <t>lon="-86.46571"&gt;</t>
  </si>
  <si>
    <t>&lt;ele&gt;184.929&lt;/ele&gt;</t>
  </si>
  <si>
    <t>lat="34.54341"</t>
  </si>
  <si>
    <t>lon="-86.4651"&gt;</t>
  </si>
  <si>
    <t>&lt;ele&gt;186.511&lt;/ele&gt;</t>
  </si>
  <si>
    <t>lat="34.54404"</t>
  </si>
  <si>
    <t>lon="-86.4642"&gt;</t>
  </si>
  <si>
    <t>&lt;ele&gt;186.125&lt;/ele&gt;</t>
  </si>
  <si>
    <t>lat="34.54414"</t>
  </si>
  <si>
    <t>lon="-86.46401"&gt;</t>
  </si>
  <si>
    <t>&lt;ele&gt;185.655&lt;/ele&gt;</t>
  </si>
  <si>
    <t>lat="34.54447"</t>
  </si>
  <si>
    <t>lon="-86.4632"&gt;</t>
  </si>
  <si>
    <t>&lt;ele&gt;184.953&lt;/ele&gt;</t>
  </si>
  <si>
    <t>lat="34.546"</t>
  </si>
  <si>
    <t>lon="-86.4602"&gt;</t>
  </si>
  <si>
    <t>&lt;ele&gt;182.772&lt;/ele&gt;</t>
  </si>
  <si>
    <t>lat="34.54749"</t>
  </si>
  <si>
    <t>lon="-86.45729"&gt;</t>
  </si>
  <si>
    <t>&lt;ele&gt;179.404&lt;/ele&gt;</t>
  </si>
  <si>
    <t>lat="34.54786"</t>
  </si>
  <si>
    <t>lon="-86.45666"&gt;</t>
  </si>
  <si>
    <t>&lt;ele&gt;179.892&lt;/ele&gt;</t>
  </si>
  <si>
    <t>lat="34.54796"</t>
  </si>
  <si>
    <t>lon="-86.45645"&gt;</t>
  </si>
  <si>
    <t>&lt;ele&gt;179.324&lt;/ele&gt;</t>
  </si>
  <si>
    <t>lat="34.54803"</t>
  </si>
  <si>
    <t>lon="-86.4562"&gt;</t>
  </si>
  <si>
    <t>&lt;ele&gt;178.953&lt;/ele&gt;</t>
  </si>
  <si>
    <t>lat="34.54812"</t>
  </si>
  <si>
    <t>lon="-86.45562"&gt;</t>
  </si>
  <si>
    <t>&lt;ele&gt;177.793&lt;/ele&gt;</t>
  </si>
  <si>
    <t>lat="34.54825"</t>
  </si>
  <si>
    <t>lon="-86.45409"&gt;</t>
  </si>
  <si>
    <t>&lt;ele&gt;175.847&lt;/ele&gt;</t>
  </si>
  <si>
    <t>lat="34.54833"</t>
  </si>
  <si>
    <t>lon="-86.45361"&gt;</t>
  </si>
  <si>
    <t>&lt;ele&gt;175.554&lt;/ele&gt;</t>
  </si>
  <si>
    <t>lat="34.54848"</t>
  </si>
  <si>
    <t>lon="-86.45316"&gt;</t>
  </si>
  <si>
    <t>&lt;ele&gt;175.177&lt;/ele&gt;</t>
  </si>
  <si>
    <t>lat="34.54923"</t>
  </si>
  <si>
    <t>lon="-86.45159"&gt;</t>
  </si>
  <si>
    <t>&lt;ele&gt;174.55&lt;/ele&gt;</t>
  </si>
  <si>
    <t>lat="34.54955"</t>
  </si>
  <si>
    <t>lon="-86.45088"&gt;</t>
  </si>
  <si>
    <t>&lt;ele&gt;174.98&lt;/ele&gt;</t>
  </si>
  <si>
    <t>lat="34.54974"</t>
  </si>
  <si>
    <t>lon="-86.45041"&gt;</t>
  </si>
  <si>
    <t>&lt;ele&gt;175.159&lt;/ele&gt;</t>
  </si>
  <si>
    <t>lat="34.54988"</t>
  </si>
  <si>
    <t>lon="-86.44993"&gt;</t>
  </si>
  <si>
    <t>&lt;ele&gt;175.394&lt;/ele&gt;</t>
  </si>
  <si>
    <t>lat="34.54992"</t>
  </si>
  <si>
    <t>lon="-86.44936"&gt;</t>
  </si>
  <si>
    <t>&lt;ele&gt;175.644&lt;/ele&gt;</t>
  </si>
  <si>
    <t>lat="34.54998"</t>
  </si>
  <si>
    <t>lon="-86.44875"&gt;</t>
  </si>
  <si>
    <t>&lt;ele&gt;175.986&lt;/ele&gt;</t>
  </si>
  <si>
    <t>lat="34.55008"</t>
  </si>
  <si>
    <t>lon="-86.44822"&gt;</t>
  </si>
  <si>
    <t>&lt;ele&gt;176.229&lt;/ele&gt;</t>
  </si>
  <si>
    <t>lat="34.55019"</t>
  </si>
  <si>
    <t>lon="-86.44783"&gt;</t>
  </si>
  <si>
    <t>&lt;ele&gt;176.368&lt;/ele&gt;</t>
  </si>
  <si>
    <t>lat="34.55042"</t>
  </si>
  <si>
    <t>lon="-86.44725"&gt;</t>
  </si>
  <si>
    <t>&lt;ele&gt;176.741&lt;/ele&gt;</t>
  </si>
  <si>
    <t>lat="34.55065"</t>
  </si>
  <si>
    <t>lon="-86.44668"&gt;</t>
  </si>
  <si>
    <t>&lt;ele&gt;176.884&lt;/ele&gt;</t>
  </si>
  <si>
    <t>lat="34.55076"</t>
  </si>
  <si>
    <t>lon="-86.44632"&gt;</t>
  </si>
  <si>
    <t>&lt;ele&gt;176.941&lt;/ele&gt;</t>
  </si>
  <si>
    <t>lat="34.55082"</t>
  </si>
  <si>
    <t>lon="-86.44576"&gt;</t>
  </si>
  <si>
    <t>&lt;ele&gt;177.045&lt;/ele&gt;</t>
  </si>
  <si>
    <t>lat="34.55088"</t>
  </si>
  <si>
    <t>lon="-86.44435"&gt;</t>
  </si>
  <si>
    <t>&lt;ele&gt;177.351&lt;/ele&gt;</t>
  </si>
  <si>
    <t>lat="34.55087"</t>
  </si>
  <si>
    <t>lon="-86.44386"&gt;</t>
  </si>
  <si>
    <t>&lt;ele&gt;177.524&lt;/ele&gt;</t>
  </si>
  <si>
    <t>lat="34.55085"</t>
  </si>
  <si>
    <t>lon="-86.44346"&gt;</t>
  </si>
  <si>
    <t>&lt;ele&gt;177.656&lt;/ele&gt;</t>
  </si>
  <si>
    <t>lat="34.55081"</t>
  </si>
  <si>
    <t>lon="-86.44321"&gt;</t>
  </si>
  <si>
    <t>&lt;ele&gt;177.642&lt;/ele&gt;</t>
  </si>
  <si>
    <t>lat="34.55074"</t>
  </si>
  <si>
    <t>lon="-86.44299"&gt;</t>
  </si>
  <si>
    <t>&lt;ele&gt;177.69&lt;/ele&gt;</t>
  </si>
  <si>
    <t>lat="34.55058"</t>
  </si>
  <si>
    <t>lon="-86.44264"&gt;</t>
  </si>
  <si>
    <t>&lt;ele&gt;177.858&lt;/ele&gt;</t>
  </si>
  <si>
    <t>lat="34.55049"</t>
  </si>
  <si>
    <t>lon="-86.44249"&gt;</t>
  </si>
  <si>
    <t>&lt;ele&gt;177.88&lt;/ele&gt;</t>
  </si>
  <si>
    <t>lat="34.55091"</t>
  </si>
  <si>
    <t>lon="-86.44284"&gt;</t>
  </si>
  <si>
    <t>&lt;ele&gt;177.833&lt;/ele&gt;</t>
  </si>
  <si>
    <t>lat="34.55141"</t>
  </si>
  <si>
    <t>lon="-86.44323"&gt;</t>
  </si>
  <si>
    <t>&lt;ele&gt;177.945&lt;/ele&gt;</t>
  </si>
  <si>
    <t>lat="34.55171"</t>
  </si>
  <si>
    <t>lon="-86.44347"&gt;</t>
  </si>
  <si>
    <t>&lt;ele&gt;177.966&lt;/ele&gt;</t>
  </si>
  <si>
    <t>lat="34.55281"</t>
  </si>
  <si>
    <t>&lt;ele&gt;177.984&lt;/ele&gt;</t>
  </si>
  <si>
    <t>lat="34.55467"</t>
  </si>
  <si>
    <t>lon="-86.44584"&gt;</t>
  </si>
  <si>
    <t>&lt;ele&gt;177.879&lt;/ele&gt;</t>
  </si>
  <si>
    <t>lat="34.55829"</t>
  </si>
  <si>
    <t>lon="-86.44871"&gt;</t>
  </si>
  <si>
    <t>&lt;ele&gt;177.314&lt;/ele&gt;</t>
  </si>
  <si>
    <t>lat="34.56051"</t>
  </si>
  <si>
    <t>lon="-86.45047"&gt;</t>
  </si>
  <si>
    <t>&lt;ele&gt;176.914&lt;/ele&gt;</t>
  </si>
  <si>
    <t>lat="34.56181"</t>
  </si>
  <si>
    <t>lon="-86.45152"&gt;</t>
  </si>
  <si>
    <t>&lt;ele&gt;177.003&lt;/ele&gt;</t>
  </si>
  <si>
    <t>lat="34.56283"</t>
  </si>
  <si>
    <t>lon="-86.45232"&gt;</t>
  </si>
  <si>
    <t>&lt;ele&gt;176.81&lt;/ele&gt;</t>
  </si>
  <si>
    <t>lat="34.56305"</t>
  </si>
  <si>
    <t>lon="-86.45249"&gt;</t>
  </si>
  <si>
    <t>&lt;ele&gt;176.826&lt;/ele&gt;</t>
  </si>
  <si>
    <t>lat="34.5658"</t>
  </si>
  <si>
    <t>lon="-86.45469"&gt;</t>
  </si>
  <si>
    <t>&lt;ele&gt;176.8&lt;/ele&gt;</t>
  </si>
  <si>
    <t>lat="34.56603"</t>
  </si>
  <si>
    <t>lon="-86.45486"&gt;</t>
  </si>
  <si>
    <t>lat="34.56621"</t>
  </si>
  <si>
    <t>lon="-86.45494"&gt;</t>
  </si>
  <si>
    <t>&lt;ele&gt;176.772&lt;/ele&gt;</t>
  </si>
  <si>
    <t>lat="34.56686"</t>
  </si>
  <si>
    <t>lon="-86.45519"&gt;</t>
  </si>
  <si>
    <t>&lt;ele&gt;176.258&lt;/ele&gt;</t>
  </si>
  <si>
    <t>lat="34.56753"</t>
  </si>
  <si>
    <t>lon="-86.45542"&gt;</t>
  </si>
  <si>
    <t>&lt;ele&gt;176.0&lt;/ele&gt;</t>
  </si>
  <si>
    <t>lat="34.56834"</t>
  </si>
  <si>
    <t>lon="-86.4557"&gt;</t>
  </si>
  <si>
    <t>&lt;ele&gt;176.252&lt;/ele&gt;</t>
  </si>
  <si>
    <t>lat="34.57023"</t>
  </si>
  <si>
    <t>lon="-86.45636"&gt;</t>
  </si>
  <si>
    <t>&lt;ele&gt;176.92&lt;/ele&gt;</t>
  </si>
  <si>
    <t>lat="34.57264"</t>
  </si>
  <si>
    <t>lon="-86.45719"&gt;</t>
  </si>
  <si>
    <t>&lt;ele&gt;177.0&lt;/ele&gt;</t>
  </si>
  <si>
    <t>lat="34.57544"</t>
  </si>
  <si>
    <t>lon="-86.45814"&gt;</t>
  </si>
  <si>
    <t>&lt;ele&gt;176.435&lt;/ele&gt;</t>
  </si>
  <si>
    <t>lat="34.57675"</t>
  </si>
  <si>
    <t>lon="-86.45859"&gt;</t>
  </si>
  <si>
    <t>&lt;ele&gt;176.88&lt;/ele&gt;</t>
  </si>
  <si>
    <t>lat="34.56385"</t>
  </si>
  <si>
    <t>lon="-86.45314"&gt;</t>
  </si>
  <si>
    <t>lat="34.56195"</t>
  </si>
  <si>
    <t>lon="-86.45164"&gt;</t>
  </si>
  <si>
    <t>&lt;ele&gt;176.96&lt;/ele&gt;</t>
  </si>
  <si>
    <t>lat="34.56057"</t>
  </si>
  <si>
    <t>lon="-86.45051"&gt;</t>
  </si>
  <si>
    <t>&lt;ele&gt;176.922&lt;/ele&gt;</t>
  </si>
  <si>
    <t>lat="34.55955"</t>
  </si>
  <si>
    <t>lon="-86.44972"&gt;</t>
  </si>
  <si>
    <t>&lt;ele&gt;177.145&lt;/ele&gt;</t>
  </si>
  <si>
    <t>lat="34.55838"</t>
  </si>
  <si>
    <t>lon="-86.44877"&gt;</t>
  </si>
  <si>
    <t>&lt;ele&gt;177.293&lt;/ele&gt;</t>
  </si>
  <si>
    <t>lat="34.5512"</t>
  </si>
  <si>
    <t>lon="-86.44307"&gt;</t>
  </si>
  <si>
    <t>&lt;ele&gt;177.909&lt;/ele&gt;</t>
  </si>
  <si>
    <t>lon="-86.44286"&gt;</t>
  </si>
  <si>
    <t>&lt;ele&gt;177.808&lt;/ele&gt;</t>
  </si>
  <si>
    <t>lat="34.55079"</t>
  </si>
  <si>
    <t>lon="-86.44294"&gt;</t>
  </si>
  <si>
    <t>&lt;ele&gt;177.726&lt;/ele&gt;</t>
  </si>
  <si>
    <t>lon="-86.44612"&gt;</t>
  </si>
  <si>
    <t>lon="-86.44648"&gt;</t>
  </si>
  <si>
    <t>&lt;ele&gt;176.911&lt;/ele&gt;</t>
  </si>
  <si>
    <t>lat="34.55054"</t>
  </si>
  <si>
    <t>lon="-86.44696"&gt;</t>
  </si>
  <si>
    <t>&lt;ele&gt;176.844&lt;/ele&gt;</t>
  </si>
  <si>
    <t>lat="34.5503"</t>
  </si>
  <si>
    <t>lon="-86.44753"&gt;</t>
  </si>
  <si>
    <t>&lt;ele&gt;176.555&lt;/ele&gt;</t>
  </si>
  <si>
    <t>lat="34.55012"</t>
  </si>
  <si>
    <t>lon="-86.44806"&gt;</t>
  </si>
  <si>
    <t>&lt;ele&gt;176.283&lt;/ele&gt;</t>
  </si>
  <si>
    <t>lat="34.55001"</t>
  </si>
  <si>
    <t>lon="-86.44852"&gt;</t>
  </si>
  <si>
    <t>&lt;ele&gt;176.09&lt;/ele&gt;</t>
  </si>
  <si>
    <t>lat="34.54994"</t>
  </si>
  <si>
    <t>lon="-86.44906"&gt;</t>
  </si>
  <si>
    <t>&lt;ele&gt;175.837&lt;/ele&gt;</t>
  </si>
  <si>
    <t>lat="34.54991"</t>
  </si>
  <si>
    <t>lon="-86.4497"&gt;</t>
  </si>
  <si>
    <t>&lt;ele&gt;175.511&lt;/ele&gt;</t>
  </si>
  <si>
    <t>lat="34.54983"</t>
  </si>
  <si>
    <t>lon="-86.45014"&gt;</t>
  </si>
  <si>
    <t>&lt;ele&gt;175.288&lt;/ele&gt;</t>
  </si>
  <si>
    <t>lat="34.54673"</t>
  </si>
  <si>
    <t>lon="-86.45876"&gt;</t>
  </si>
  <si>
    <t>&lt;ele&gt;179.663&lt;/ele&gt;</t>
  </si>
  <si>
    <t>lat="34.54286"</t>
  </si>
  <si>
    <t>lon="-86.47429"&gt;</t>
  </si>
  <si>
    <t>&lt;ele&gt;178.193&lt;/ele&gt;</t>
  </si>
  <si>
    <t>lat="34.54745"</t>
  </si>
  <si>
    <t>lon="-86.53637"&gt;</t>
  </si>
  <si>
    <t>&lt;ele&gt;179.778&lt;/ele&gt;</t>
  </si>
  <si>
    <t>lat="34.54782"</t>
  </si>
  <si>
    <t>lon="-86.53688"&gt;</t>
  </si>
  <si>
    <t>&lt;ele&gt;178.573&lt;/ele&gt;</t>
  </si>
  <si>
    <t>lat="34.54909"</t>
  </si>
  <si>
    <t>lon="-86.53867"&gt;</t>
  </si>
  <si>
    <t>&lt;ele&gt;185.321&lt;/ele&gt;</t>
  </si>
  <si>
    <t>lat="34.5502"</t>
  </si>
  <si>
    <t>&lt;ele&gt;183.083&lt;/ele&gt;</t>
  </si>
  <si>
    <t>lat="34.55045"</t>
  </si>
  <si>
    <t>&lt;ele&gt;181.938&lt;/ele&gt;</t>
  </si>
  <si>
    <t>lat="34.55174"</t>
  </si>
  <si>
    <t>&lt;ele&gt;184.392&lt;/ele&gt;</t>
  </si>
  <si>
    <t>lat="34.55292"</t>
  </si>
  <si>
    <t>lon="-86.53885"&gt;</t>
  </si>
  <si>
    <t>&lt;ele&gt;180.572&lt;/ele&gt;</t>
  </si>
  <si>
    <t>lat="34.55367"</t>
  </si>
  <si>
    <t>lon="-86.53919"&gt;</t>
  </si>
  <si>
    <t>&lt;ele&gt;177.488&lt;/ele&gt;</t>
  </si>
  <si>
    <t>lat="34.55388"</t>
  </si>
  <si>
    <t>lon="-86.53937"&gt;</t>
  </si>
  <si>
    <t>&lt;ele&gt;177.032&lt;/ele&gt;</t>
  </si>
  <si>
    <t>lat="34.55504"</t>
  </si>
  <si>
    <t>lon="-86.54051"&gt;</t>
  </si>
  <si>
    <t>&lt;ele&gt;174.799&lt;/ele&gt;</t>
  </si>
  <si>
    <t>lat="34.55874"</t>
  </si>
  <si>
    <t>lon="-86.54336"&gt;</t>
  </si>
  <si>
    <t>&lt;ele&gt;171.191&lt;/ele&gt;</t>
  </si>
  <si>
    <t>lat="34.56039"</t>
  </si>
  <si>
    <t>lon="-86.54416"&gt;</t>
  </si>
  <si>
    <t>&lt;ele&gt;172.528&lt;/ele&gt;</t>
  </si>
  <si>
    <t>lat="34.56105"</t>
  </si>
  <si>
    <t>lon="-86.54443"&gt;</t>
  </si>
  <si>
    <t>&lt;ele&gt;172.171&lt;/ele&gt;</t>
  </si>
  <si>
    <t>lat="34.56212"</t>
  </si>
  <si>
    <t>lon="-86.54474"&gt;</t>
  </si>
  <si>
    <t>&lt;ele&gt;173.718&lt;/ele&gt;</t>
  </si>
  <si>
    <t>lat="34.5626"</t>
  </si>
  <si>
    <t>lon="-86.54489"&gt;</t>
  </si>
  <si>
    <t>&lt;ele&gt;175.197&lt;/ele&gt;</t>
  </si>
  <si>
    <t>lat="34.56296"</t>
  </si>
  <si>
    <t>lon="-86.54506"&gt;</t>
  </si>
  <si>
    <t>&lt;ele&gt;174.663&lt;/ele&gt;</t>
  </si>
  <si>
    <t>lat="34.56339"</t>
  </si>
  <si>
    <t>lon="-86.54531"&gt;</t>
  </si>
  <si>
    <t>&lt;ele&gt;172.803&lt;/ele&gt;</t>
  </si>
  <si>
    <t>lat="34.56379"</t>
  </si>
  <si>
    <t>lon="-86.5456"&gt;</t>
  </si>
  <si>
    <t>&lt;ele&gt;171.089&lt;/ele&gt;</t>
  </si>
  <si>
    <t>lat="34.56404"</t>
  </si>
  <si>
    <t>lon="-86.54581"&gt;</t>
  </si>
  <si>
    <t>&lt;ele&gt;170.606&lt;/ele&gt;</t>
  </si>
  <si>
    <t>lat="34.56448"</t>
  </si>
  <si>
    <t>lon="-86.54624"&gt;</t>
  </si>
  <si>
    <t>&lt;ele&gt;170.243&lt;/ele&gt;</t>
  </si>
  <si>
    <t>lat="34.56543"</t>
  </si>
  <si>
    <t>lon="-86.54723"&gt;</t>
  </si>
  <si>
    <t>&lt;ele&gt;173.382&lt;/ele&gt;</t>
  </si>
  <si>
    <t>lat="34.56618"</t>
  </si>
  <si>
    <t>lon="-86.54797"&gt;</t>
  </si>
  <si>
    <t>&lt;ele&gt;173.679&lt;/ele&gt;</t>
  </si>
  <si>
    <t>lat="34.56674"</t>
  </si>
  <si>
    <t>lon="-86.54844"&gt;</t>
  </si>
  <si>
    <t>&lt;ele&gt;173.7&lt;/ele&gt;</t>
  </si>
  <si>
    <t>lat="34.56727"</t>
  </si>
  <si>
    <t>lon="-86.5488"&gt;</t>
  </si>
  <si>
    <t>&lt;ele&gt;173.894&lt;/ele&gt;</t>
  </si>
  <si>
    <t>lat="34.56785"</t>
  </si>
  <si>
    <t>lon="-86.54913"&gt;</t>
  </si>
  <si>
    <t>&lt;ele&gt;173.924&lt;/ele&gt;</t>
  </si>
  <si>
    <t>lat="34.56954"</t>
  </si>
  <si>
    <t>lon="-86.54985"&gt;</t>
  </si>
  <si>
    <t>&lt;ele&gt;173.778&lt;/ele&gt;</t>
  </si>
  <si>
    <t>lat="34.57832"</t>
  </si>
  <si>
    <t>lon="-86.55493"&gt;</t>
  </si>
  <si>
    <t>&lt;ele&gt;173.456&lt;/ele&gt;</t>
  </si>
  <si>
    <t>Elevation</t>
  </si>
  <si>
    <t>Latitude</t>
  </si>
  <si>
    <t>Longitude</t>
  </si>
  <si>
    <t>Lamda 1</t>
  </si>
  <si>
    <t>Lamda 2</t>
  </si>
  <si>
    <t>Phi 1</t>
  </si>
  <si>
    <t>Phi 2</t>
  </si>
  <si>
    <t>x</t>
  </si>
  <si>
    <t>y</t>
  </si>
  <si>
    <t>d</t>
  </si>
  <si>
    <t>Delta Phi</t>
  </si>
  <si>
    <t>Delta Lamda</t>
  </si>
  <si>
    <t>a</t>
  </si>
  <si>
    <t>c</t>
  </si>
  <si>
    <t>Delta H</t>
  </si>
  <si>
    <t>Grade</t>
  </si>
  <si>
    <t>CDA</t>
  </si>
  <si>
    <t>Mr</t>
  </si>
  <si>
    <t>Mb</t>
  </si>
  <si>
    <t>Mtot</t>
  </si>
  <si>
    <t>Crr</t>
  </si>
  <si>
    <t>Fair</t>
  </si>
  <si>
    <t>W</t>
  </si>
  <si>
    <t>Fclimb</t>
  </si>
  <si>
    <t>Froll</t>
  </si>
  <si>
    <t>Ftot</t>
  </si>
  <si>
    <t>P</t>
  </si>
  <si>
    <t>g</t>
  </si>
  <si>
    <t>C1</t>
  </si>
  <si>
    <t>C2</t>
  </si>
  <si>
    <t>V</t>
  </si>
  <si>
    <t>Rho</t>
  </si>
  <si>
    <t>A</t>
  </si>
  <si>
    <t>B</t>
  </si>
  <si>
    <t>C</t>
  </si>
  <si>
    <t>r</t>
  </si>
  <si>
    <t>Sum</t>
  </si>
  <si>
    <t>t</t>
  </si>
  <si>
    <t>p</t>
  </si>
  <si>
    <t>q</t>
  </si>
  <si>
    <t>u3</t>
  </si>
  <si>
    <t>v3</t>
  </si>
  <si>
    <t>test</t>
  </si>
  <si>
    <t>CSS</t>
  </si>
  <si>
    <t>FTP</t>
  </si>
  <si>
    <t>FTPa</t>
  </si>
  <si>
    <t>Swim</t>
  </si>
  <si>
    <t>Swim TSS</t>
  </si>
  <si>
    <t>Bike TSS</t>
  </si>
  <si>
    <t>Run TSS</t>
  </si>
  <si>
    <t>CSS (yd/min)</t>
  </si>
  <si>
    <t>IF</t>
  </si>
  <si>
    <t>Time</t>
  </si>
  <si>
    <t>Speed (yd/min)</t>
  </si>
  <si>
    <t>Speed</t>
  </si>
  <si>
    <t>Average Power</t>
  </si>
  <si>
    <t>Bike</t>
  </si>
  <si>
    <t>Run</t>
  </si>
  <si>
    <t>Total</t>
  </si>
  <si>
    <t>Fatigue Rate</t>
  </si>
  <si>
    <t>min/100y</t>
  </si>
  <si>
    <t>mi/min</t>
  </si>
  <si>
    <t>h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</si>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</sst>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"/>
    <numFmt numFmtId="166" formatCode="[$-F400]h:mm:ss\ AM/PM"/>
    <numFmt numFmtId="167" formatCode="h:mm:ss;@"/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9" fontId="0" fillId="0" borderId="0" xfId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Sheet1!$A$1:$A$474</c:f>
              <c:numCache>
                <c:formatCode>0.00</c:formatCode>
                <c:ptCount val="474"/>
                <c:pt idx="0">
                  <c:v>170.58</c:v>
                </c:pt>
                <c:pt idx="1">
                  <c:v>170.7</c:v>
                </c:pt>
                <c:pt idx="2">
                  <c:v>170.422</c:v>
                </c:pt>
                <c:pt idx="3">
                  <c:v>170.453</c:v>
                </c:pt>
                <c:pt idx="4">
                  <c:v>170.572</c:v>
                </c:pt>
                <c:pt idx="5">
                  <c:v>170.708</c:v>
                </c:pt>
                <c:pt idx="6">
                  <c:v>170.965</c:v>
                </c:pt>
                <c:pt idx="7">
                  <c:v>171.34399999999999</c:v>
                </c:pt>
                <c:pt idx="8">
                  <c:v>171.40199999999999</c:v>
                </c:pt>
                <c:pt idx="9">
                  <c:v>171.452</c:v>
                </c:pt>
                <c:pt idx="10">
                  <c:v>171.47399999999999</c:v>
                </c:pt>
                <c:pt idx="11">
                  <c:v>171.50299999999999</c:v>
                </c:pt>
                <c:pt idx="12">
                  <c:v>171.3</c:v>
                </c:pt>
                <c:pt idx="13">
                  <c:v>171.22399999999999</c:v>
                </c:pt>
                <c:pt idx="14">
                  <c:v>171.17</c:v>
                </c:pt>
                <c:pt idx="15">
                  <c:v>171.05199999999999</c:v>
                </c:pt>
                <c:pt idx="16">
                  <c:v>170.726</c:v>
                </c:pt>
                <c:pt idx="17">
                  <c:v>172.72900000000001</c:v>
                </c:pt>
                <c:pt idx="18">
                  <c:v>173.416</c:v>
                </c:pt>
                <c:pt idx="19">
                  <c:v>173.732</c:v>
                </c:pt>
                <c:pt idx="20">
                  <c:v>173.8</c:v>
                </c:pt>
                <c:pt idx="21">
                  <c:v>173.8</c:v>
                </c:pt>
                <c:pt idx="22">
                  <c:v>173.78899999999999</c:v>
                </c:pt>
                <c:pt idx="23">
                  <c:v>173.226</c:v>
                </c:pt>
                <c:pt idx="24">
                  <c:v>173.08600000000001</c:v>
                </c:pt>
                <c:pt idx="25">
                  <c:v>173.142</c:v>
                </c:pt>
                <c:pt idx="26">
                  <c:v>172.95599999999999</c:v>
                </c:pt>
                <c:pt idx="27">
                  <c:v>173.107</c:v>
                </c:pt>
                <c:pt idx="28">
                  <c:v>173.37299999999999</c:v>
                </c:pt>
                <c:pt idx="29">
                  <c:v>174.44499999999999</c:v>
                </c:pt>
                <c:pt idx="30">
                  <c:v>174.642</c:v>
                </c:pt>
                <c:pt idx="31">
                  <c:v>173.80199999999999</c:v>
                </c:pt>
                <c:pt idx="32">
                  <c:v>174.298</c:v>
                </c:pt>
                <c:pt idx="33">
                  <c:v>173.77500000000001</c:v>
                </c:pt>
                <c:pt idx="34">
                  <c:v>173.816</c:v>
                </c:pt>
                <c:pt idx="35">
                  <c:v>173.95400000000001</c:v>
                </c:pt>
                <c:pt idx="36">
                  <c:v>173.83799999999999</c:v>
                </c:pt>
                <c:pt idx="37">
                  <c:v>173.65700000000001</c:v>
                </c:pt>
                <c:pt idx="38">
                  <c:v>173.61</c:v>
                </c:pt>
                <c:pt idx="39">
                  <c:v>171.83699999999999</c:v>
                </c:pt>
                <c:pt idx="40">
                  <c:v>170.53200000000001</c:v>
                </c:pt>
                <c:pt idx="41">
                  <c:v>171.45400000000001</c:v>
                </c:pt>
                <c:pt idx="42">
                  <c:v>173.94399999999999</c:v>
                </c:pt>
                <c:pt idx="43">
                  <c:v>175.24799999999999</c:v>
                </c:pt>
                <c:pt idx="44">
                  <c:v>174.98599999999999</c:v>
                </c:pt>
                <c:pt idx="45">
                  <c:v>172.072</c:v>
                </c:pt>
                <c:pt idx="46">
                  <c:v>172.06100000000001</c:v>
                </c:pt>
                <c:pt idx="47">
                  <c:v>172.41499999999999</c:v>
                </c:pt>
                <c:pt idx="48">
                  <c:v>173.179</c:v>
                </c:pt>
                <c:pt idx="49">
                  <c:v>170.876</c:v>
                </c:pt>
                <c:pt idx="50">
                  <c:v>171.636</c:v>
                </c:pt>
                <c:pt idx="51">
                  <c:v>173.11500000000001</c:v>
                </c:pt>
                <c:pt idx="52">
                  <c:v>173.178</c:v>
                </c:pt>
                <c:pt idx="53">
                  <c:v>172.94399999999999</c:v>
                </c:pt>
                <c:pt idx="54">
                  <c:v>174.047</c:v>
                </c:pt>
                <c:pt idx="55">
                  <c:v>175.66200000000001</c:v>
                </c:pt>
                <c:pt idx="56">
                  <c:v>177.357</c:v>
                </c:pt>
                <c:pt idx="57">
                  <c:v>177.89699999999999</c:v>
                </c:pt>
                <c:pt idx="58">
                  <c:v>178.626</c:v>
                </c:pt>
                <c:pt idx="59">
                  <c:v>179.636</c:v>
                </c:pt>
                <c:pt idx="60">
                  <c:v>182.00800000000001</c:v>
                </c:pt>
                <c:pt idx="61">
                  <c:v>184.10400000000001</c:v>
                </c:pt>
                <c:pt idx="62">
                  <c:v>184.60400000000001</c:v>
                </c:pt>
                <c:pt idx="63">
                  <c:v>183.982</c:v>
                </c:pt>
                <c:pt idx="64">
                  <c:v>183.95500000000001</c:v>
                </c:pt>
                <c:pt idx="65">
                  <c:v>183.56399999999999</c:v>
                </c:pt>
                <c:pt idx="66">
                  <c:v>182.27799999999999</c:v>
                </c:pt>
                <c:pt idx="67">
                  <c:v>185.46299999999999</c:v>
                </c:pt>
                <c:pt idx="68">
                  <c:v>187.00299999999999</c:v>
                </c:pt>
                <c:pt idx="69">
                  <c:v>188.70599999999999</c:v>
                </c:pt>
                <c:pt idx="70">
                  <c:v>188.53299999999999</c:v>
                </c:pt>
                <c:pt idx="71">
                  <c:v>186.81899999999999</c:v>
                </c:pt>
                <c:pt idx="72">
                  <c:v>183.73099999999999</c:v>
                </c:pt>
                <c:pt idx="73">
                  <c:v>182.607</c:v>
                </c:pt>
                <c:pt idx="74">
                  <c:v>179.50299999999999</c:v>
                </c:pt>
                <c:pt idx="75">
                  <c:v>179.11099999999999</c:v>
                </c:pt>
                <c:pt idx="76">
                  <c:v>180.25200000000001</c:v>
                </c:pt>
                <c:pt idx="77">
                  <c:v>180.91800000000001</c:v>
                </c:pt>
                <c:pt idx="78">
                  <c:v>181.08699999999999</c:v>
                </c:pt>
                <c:pt idx="79">
                  <c:v>180.27</c:v>
                </c:pt>
                <c:pt idx="80">
                  <c:v>180.74600000000001</c:v>
                </c:pt>
                <c:pt idx="81">
                  <c:v>181.37700000000001</c:v>
                </c:pt>
                <c:pt idx="82">
                  <c:v>186.73400000000001</c:v>
                </c:pt>
                <c:pt idx="83">
                  <c:v>189.77799999999999</c:v>
                </c:pt>
                <c:pt idx="84">
                  <c:v>191.01900000000001</c:v>
                </c:pt>
                <c:pt idx="85">
                  <c:v>190.244</c:v>
                </c:pt>
                <c:pt idx="86">
                  <c:v>186.66800000000001</c:v>
                </c:pt>
                <c:pt idx="87">
                  <c:v>186.81200000000001</c:v>
                </c:pt>
                <c:pt idx="88">
                  <c:v>191.74799999999999</c:v>
                </c:pt>
                <c:pt idx="89">
                  <c:v>191.06100000000001</c:v>
                </c:pt>
                <c:pt idx="90">
                  <c:v>187.93299999999999</c:v>
                </c:pt>
                <c:pt idx="91">
                  <c:v>186.43</c:v>
                </c:pt>
                <c:pt idx="92">
                  <c:v>182.001</c:v>
                </c:pt>
                <c:pt idx="93">
                  <c:v>181.672</c:v>
                </c:pt>
                <c:pt idx="94">
                  <c:v>181.346</c:v>
                </c:pt>
                <c:pt idx="95">
                  <c:v>181.239</c:v>
                </c:pt>
                <c:pt idx="96">
                  <c:v>181.09299999999999</c:v>
                </c:pt>
                <c:pt idx="97">
                  <c:v>180.89699999999999</c:v>
                </c:pt>
                <c:pt idx="98">
                  <c:v>181.071</c:v>
                </c:pt>
                <c:pt idx="99">
                  <c:v>181.15799999999999</c:v>
                </c:pt>
                <c:pt idx="100">
                  <c:v>179.88399999999999</c:v>
                </c:pt>
                <c:pt idx="101">
                  <c:v>179.38900000000001</c:v>
                </c:pt>
                <c:pt idx="102">
                  <c:v>178.65199999999999</c:v>
                </c:pt>
                <c:pt idx="103">
                  <c:v>178.43600000000001</c:v>
                </c:pt>
                <c:pt idx="104">
                  <c:v>178.511</c:v>
                </c:pt>
                <c:pt idx="105">
                  <c:v>178.65600000000001</c:v>
                </c:pt>
                <c:pt idx="106">
                  <c:v>180.25200000000001</c:v>
                </c:pt>
                <c:pt idx="107">
                  <c:v>182.06</c:v>
                </c:pt>
                <c:pt idx="108">
                  <c:v>185.52</c:v>
                </c:pt>
                <c:pt idx="109">
                  <c:v>186.89599999999999</c:v>
                </c:pt>
                <c:pt idx="110">
                  <c:v>187.874</c:v>
                </c:pt>
                <c:pt idx="111">
                  <c:v>193.42</c:v>
                </c:pt>
                <c:pt idx="112">
                  <c:v>192.714</c:v>
                </c:pt>
                <c:pt idx="113">
                  <c:v>196.232</c:v>
                </c:pt>
                <c:pt idx="114">
                  <c:v>198.90899999999999</c:v>
                </c:pt>
                <c:pt idx="115">
                  <c:v>198.44300000000001</c:v>
                </c:pt>
                <c:pt idx="116">
                  <c:v>197.226</c:v>
                </c:pt>
                <c:pt idx="117">
                  <c:v>188.37299999999999</c:v>
                </c:pt>
                <c:pt idx="118">
                  <c:v>188.952</c:v>
                </c:pt>
                <c:pt idx="119">
                  <c:v>188.548</c:v>
                </c:pt>
                <c:pt idx="120">
                  <c:v>191.988</c:v>
                </c:pt>
                <c:pt idx="121">
                  <c:v>192.858</c:v>
                </c:pt>
                <c:pt idx="122">
                  <c:v>192.233</c:v>
                </c:pt>
                <c:pt idx="123">
                  <c:v>189.166</c:v>
                </c:pt>
                <c:pt idx="124">
                  <c:v>187.92500000000001</c:v>
                </c:pt>
                <c:pt idx="125">
                  <c:v>182.34700000000001</c:v>
                </c:pt>
                <c:pt idx="126">
                  <c:v>183.26</c:v>
                </c:pt>
                <c:pt idx="127">
                  <c:v>184.489</c:v>
                </c:pt>
                <c:pt idx="128">
                  <c:v>186.49</c:v>
                </c:pt>
                <c:pt idx="129">
                  <c:v>186.34100000000001</c:v>
                </c:pt>
                <c:pt idx="130">
                  <c:v>185.84899999999999</c:v>
                </c:pt>
                <c:pt idx="131">
                  <c:v>185.73</c:v>
                </c:pt>
                <c:pt idx="132">
                  <c:v>185.76599999999999</c:v>
                </c:pt>
                <c:pt idx="133">
                  <c:v>185.61799999999999</c:v>
                </c:pt>
                <c:pt idx="134">
                  <c:v>185.72</c:v>
                </c:pt>
                <c:pt idx="135">
                  <c:v>185.863</c:v>
                </c:pt>
                <c:pt idx="136">
                  <c:v>186.1</c:v>
                </c:pt>
                <c:pt idx="137">
                  <c:v>186.11699999999999</c:v>
                </c:pt>
                <c:pt idx="138">
                  <c:v>185.29400000000001</c:v>
                </c:pt>
                <c:pt idx="139">
                  <c:v>184.98500000000001</c:v>
                </c:pt>
                <c:pt idx="140">
                  <c:v>183.47499999999999</c:v>
                </c:pt>
                <c:pt idx="141">
                  <c:v>182.80500000000001</c:v>
                </c:pt>
                <c:pt idx="142">
                  <c:v>182.52199999999999</c:v>
                </c:pt>
                <c:pt idx="143">
                  <c:v>182.72399999999999</c:v>
                </c:pt>
                <c:pt idx="144">
                  <c:v>181.21</c:v>
                </c:pt>
                <c:pt idx="145">
                  <c:v>179.75</c:v>
                </c:pt>
                <c:pt idx="146">
                  <c:v>178.816</c:v>
                </c:pt>
                <c:pt idx="147">
                  <c:v>178.40299999999999</c:v>
                </c:pt>
                <c:pt idx="148">
                  <c:v>177.96</c:v>
                </c:pt>
                <c:pt idx="149">
                  <c:v>177.45099999999999</c:v>
                </c:pt>
                <c:pt idx="150">
                  <c:v>175.57599999999999</c:v>
                </c:pt>
                <c:pt idx="151">
                  <c:v>177.065</c:v>
                </c:pt>
                <c:pt idx="152">
                  <c:v>176.72900000000001</c:v>
                </c:pt>
                <c:pt idx="153">
                  <c:v>174.94499999999999</c:v>
                </c:pt>
                <c:pt idx="154">
                  <c:v>176.78200000000001</c:v>
                </c:pt>
                <c:pt idx="155">
                  <c:v>176.90700000000001</c:v>
                </c:pt>
                <c:pt idx="156">
                  <c:v>177.02799999999999</c:v>
                </c:pt>
                <c:pt idx="157">
                  <c:v>177.255</c:v>
                </c:pt>
                <c:pt idx="158">
                  <c:v>177.18700000000001</c:v>
                </c:pt>
                <c:pt idx="159">
                  <c:v>176.91200000000001</c:v>
                </c:pt>
                <c:pt idx="160">
                  <c:v>176.63</c:v>
                </c:pt>
                <c:pt idx="161">
                  <c:v>176.655</c:v>
                </c:pt>
                <c:pt idx="162">
                  <c:v>176.767</c:v>
                </c:pt>
                <c:pt idx="163">
                  <c:v>177.06800000000001</c:v>
                </c:pt>
                <c:pt idx="164">
                  <c:v>171.80699999999999</c:v>
                </c:pt>
                <c:pt idx="165">
                  <c:v>172.113</c:v>
                </c:pt>
                <c:pt idx="166">
                  <c:v>173.64099999999999</c:v>
                </c:pt>
                <c:pt idx="167">
                  <c:v>174.25800000000001</c:v>
                </c:pt>
                <c:pt idx="168">
                  <c:v>174.839</c:v>
                </c:pt>
                <c:pt idx="169">
                  <c:v>175.82400000000001</c:v>
                </c:pt>
                <c:pt idx="170">
                  <c:v>176.63800000000001</c:v>
                </c:pt>
                <c:pt idx="171">
                  <c:v>176.83600000000001</c:v>
                </c:pt>
                <c:pt idx="172">
                  <c:v>176.749</c:v>
                </c:pt>
                <c:pt idx="173">
                  <c:v>176.798</c:v>
                </c:pt>
                <c:pt idx="174">
                  <c:v>177.08099999999999</c:v>
                </c:pt>
                <c:pt idx="175">
                  <c:v>177.16200000000001</c:v>
                </c:pt>
                <c:pt idx="176">
                  <c:v>177.99600000000001</c:v>
                </c:pt>
                <c:pt idx="177">
                  <c:v>180</c:v>
                </c:pt>
                <c:pt idx="178">
                  <c:v>180.04499999999999</c:v>
                </c:pt>
                <c:pt idx="179">
                  <c:v>182.28700000000001</c:v>
                </c:pt>
                <c:pt idx="180">
                  <c:v>183.59</c:v>
                </c:pt>
                <c:pt idx="181">
                  <c:v>184.18799999999999</c:v>
                </c:pt>
                <c:pt idx="182">
                  <c:v>184.929</c:v>
                </c:pt>
                <c:pt idx="183">
                  <c:v>186.511</c:v>
                </c:pt>
                <c:pt idx="184">
                  <c:v>186.125</c:v>
                </c:pt>
                <c:pt idx="185">
                  <c:v>185.655</c:v>
                </c:pt>
                <c:pt idx="186">
                  <c:v>184.953</c:v>
                </c:pt>
                <c:pt idx="187">
                  <c:v>182.77199999999999</c:v>
                </c:pt>
                <c:pt idx="188">
                  <c:v>179.404</c:v>
                </c:pt>
                <c:pt idx="189">
                  <c:v>179.892</c:v>
                </c:pt>
                <c:pt idx="190">
                  <c:v>179.32400000000001</c:v>
                </c:pt>
                <c:pt idx="191">
                  <c:v>178.953</c:v>
                </c:pt>
                <c:pt idx="192">
                  <c:v>177.79300000000001</c:v>
                </c:pt>
                <c:pt idx="193">
                  <c:v>175.84700000000001</c:v>
                </c:pt>
                <c:pt idx="194">
                  <c:v>175.554</c:v>
                </c:pt>
                <c:pt idx="195">
                  <c:v>175.17699999999999</c:v>
                </c:pt>
                <c:pt idx="196">
                  <c:v>174.55</c:v>
                </c:pt>
                <c:pt idx="197">
                  <c:v>174.98</c:v>
                </c:pt>
                <c:pt idx="198">
                  <c:v>175.15899999999999</c:v>
                </c:pt>
                <c:pt idx="199">
                  <c:v>175.39400000000001</c:v>
                </c:pt>
                <c:pt idx="200">
                  <c:v>175.64400000000001</c:v>
                </c:pt>
                <c:pt idx="201">
                  <c:v>175.98599999999999</c:v>
                </c:pt>
                <c:pt idx="202">
                  <c:v>176.22900000000001</c:v>
                </c:pt>
                <c:pt idx="203">
                  <c:v>176.36799999999999</c:v>
                </c:pt>
                <c:pt idx="204">
                  <c:v>176.74100000000001</c:v>
                </c:pt>
                <c:pt idx="205">
                  <c:v>176.88399999999999</c:v>
                </c:pt>
                <c:pt idx="206">
                  <c:v>176.941</c:v>
                </c:pt>
                <c:pt idx="207">
                  <c:v>177.04499999999999</c:v>
                </c:pt>
                <c:pt idx="208">
                  <c:v>177.351</c:v>
                </c:pt>
                <c:pt idx="209">
                  <c:v>177.524</c:v>
                </c:pt>
                <c:pt idx="210">
                  <c:v>177.65600000000001</c:v>
                </c:pt>
                <c:pt idx="211">
                  <c:v>177.642</c:v>
                </c:pt>
                <c:pt idx="212">
                  <c:v>177.69</c:v>
                </c:pt>
                <c:pt idx="213">
                  <c:v>177.858</c:v>
                </c:pt>
                <c:pt idx="214">
                  <c:v>177.88</c:v>
                </c:pt>
                <c:pt idx="215">
                  <c:v>177.833</c:v>
                </c:pt>
                <c:pt idx="216">
                  <c:v>177.94499999999999</c:v>
                </c:pt>
                <c:pt idx="217">
                  <c:v>177.96600000000001</c:v>
                </c:pt>
                <c:pt idx="218">
                  <c:v>177.98400000000001</c:v>
                </c:pt>
                <c:pt idx="219">
                  <c:v>177.87899999999999</c:v>
                </c:pt>
                <c:pt idx="220">
                  <c:v>177.31399999999999</c:v>
                </c:pt>
                <c:pt idx="221">
                  <c:v>176.91399999999999</c:v>
                </c:pt>
                <c:pt idx="222">
                  <c:v>177.00299999999999</c:v>
                </c:pt>
                <c:pt idx="223">
                  <c:v>176.81</c:v>
                </c:pt>
                <c:pt idx="224">
                  <c:v>176.82599999999999</c:v>
                </c:pt>
                <c:pt idx="225">
                  <c:v>176.8</c:v>
                </c:pt>
                <c:pt idx="226">
                  <c:v>176.8</c:v>
                </c:pt>
                <c:pt idx="227">
                  <c:v>176.77199999999999</c:v>
                </c:pt>
                <c:pt idx="228">
                  <c:v>176.25800000000001</c:v>
                </c:pt>
                <c:pt idx="229">
                  <c:v>176</c:v>
                </c:pt>
                <c:pt idx="230">
                  <c:v>176.25200000000001</c:v>
                </c:pt>
                <c:pt idx="231">
                  <c:v>176.92</c:v>
                </c:pt>
                <c:pt idx="232">
                  <c:v>177</c:v>
                </c:pt>
                <c:pt idx="233">
                  <c:v>176.435</c:v>
                </c:pt>
                <c:pt idx="234">
                  <c:v>176.88</c:v>
                </c:pt>
                <c:pt idx="235">
                  <c:v>176.435</c:v>
                </c:pt>
                <c:pt idx="236">
                  <c:v>177</c:v>
                </c:pt>
                <c:pt idx="237">
                  <c:v>176.92</c:v>
                </c:pt>
                <c:pt idx="238">
                  <c:v>176.25200000000001</c:v>
                </c:pt>
                <c:pt idx="239">
                  <c:v>176.25800000000001</c:v>
                </c:pt>
                <c:pt idx="240">
                  <c:v>176.77199999999999</c:v>
                </c:pt>
                <c:pt idx="241">
                  <c:v>176.8</c:v>
                </c:pt>
                <c:pt idx="242">
                  <c:v>176.8</c:v>
                </c:pt>
                <c:pt idx="243">
                  <c:v>176.8</c:v>
                </c:pt>
                <c:pt idx="244">
                  <c:v>176.82599999999999</c:v>
                </c:pt>
                <c:pt idx="245">
                  <c:v>176.96</c:v>
                </c:pt>
                <c:pt idx="246">
                  <c:v>176.922</c:v>
                </c:pt>
                <c:pt idx="247">
                  <c:v>177.14500000000001</c:v>
                </c:pt>
                <c:pt idx="248">
                  <c:v>177.29300000000001</c:v>
                </c:pt>
                <c:pt idx="249">
                  <c:v>177.31399999999999</c:v>
                </c:pt>
                <c:pt idx="250">
                  <c:v>177.87899999999999</c:v>
                </c:pt>
                <c:pt idx="251">
                  <c:v>177.98400000000001</c:v>
                </c:pt>
                <c:pt idx="252">
                  <c:v>177.96600000000001</c:v>
                </c:pt>
                <c:pt idx="253">
                  <c:v>177.90899999999999</c:v>
                </c:pt>
                <c:pt idx="254">
                  <c:v>177.833</c:v>
                </c:pt>
                <c:pt idx="255">
                  <c:v>177.80799999999999</c:v>
                </c:pt>
                <c:pt idx="256">
                  <c:v>177.726</c:v>
                </c:pt>
                <c:pt idx="257">
                  <c:v>177.69</c:v>
                </c:pt>
                <c:pt idx="258">
                  <c:v>177.642</c:v>
                </c:pt>
                <c:pt idx="259">
                  <c:v>177.65600000000001</c:v>
                </c:pt>
                <c:pt idx="260">
                  <c:v>177.524</c:v>
                </c:pt>
                <c:pt idx="261">
                  <c:v>177.351</c:v>
                </c:pt>
                <c:pt idx="262">
                  <c:v>177</c:v>
                </c:pt>
                <c:pt idx="263">
                  <c:v>176.911</c:v>
                </c:pt>
                <c:pt idx="264">
                  <c:v>176.84399999999999</c:v>
                </c:pt>
                <c:pt idx="265">
                  <c:v>176.55500000000001</c:v>
                </c:pt>
                <c:pt idx="266">
                  <c:v>176.28299999999999</c:v>
                </c:pt>
                <c:pt idx="267">
                  <c:v>176.09</c:v>
                </c:pt>
                <c:pt idx="268">
                  <c:v>175.83699999999999</c:v>
                </c:pt>
                <c:pt idx="269">
                  <c:v>175.511</c:v>
                </c:pt>
                <c:pt idx="270">
                  <c:v>175.39400000000001</c:v>
                </c:pt>
                <c:pt idx="271">
                  <c:v>175.28800000000001</c:v>
                </c:pt>
                <c:pt idx="272">
                  <c:v>175.15899999999999</c:v>
                </c:pt>
                <c:pt idx="273">
                  <c:v>174.98</c:v>
                </c:pt>
                <c:pt idx="274">
                  <c:v>174.55</c:v>
                </c:pt>
                <c:pt idx="275">
                  <c:v>175.17699999999999</c:v>
                </c:pt>
                <c:pt idx="276">
                  <c:v>175.554</c:v>
                </c:pt>
                <c:pt idx="277">
                  <c:v>175.84700000000001</c:v>
                </c:pt>
                <c:pt idx="278">
                  <c:v>177.79300000000001</c:v>
                </c:pt>
                <c:pt idx="279">
                  <c:v>178.953</c:v>
                </c:pt>
                <c:pt idx="280">
                  <c:v>179.32400000000001</c:v>
                </c:pt>
                <c:pt idx="281">
                  <c:v>179.892</c:v>
                </c:pt>
                <c:pt idx="282">
                  <c:v>179.404</c:v>
                </c:pt>
                <c:pt idx="283">
                  <c:v>179.66300000000001</c:v>
                </c:pt>
                <c:pt idx="284">
                  <c:v>184.953</c:v>
                </c:pt>
                <c:pt idx="285">
                  <c:v>185.655</c:v>
                </c:pt>
                <c:pt idx="286">
                  <c:v>186.125</c:v>
                </c:pt>
                <c:pt idx="287">
                  <c:v>186.511</c:v>
                </c:pt>
                <c:pt idx="288">
                  <c:v>184.929</c:v>
                </c:pt>
                <c:pt idx="289">
                  <c:v>184.18799999999999</c:v>
                </c:pt>
                <c:pt idx="290">
                  <c:v>183.59</c:v>
                </c:pt>
                <c:pt idx="291">
                  <c:v>182.28700000000001</c:v>
                </c:pt>
                <c:pt idx="292">
                  <c:v>180.04499999999999</c:v>
                </c:pt>
                <c:pt idx="293">
                  <c:v>180</c:v>
                </c:pt>
                <c:pt idx="294">
                  <c:v>177.99600000000001</c:v>
                </c:pt>
                <c:pt idx="295">
                  <c:v>178.19300000000001</c:v>
                </c:pt>
                <c:pt idx="296">
                  <c:v>177.16200000000001</c:v>
                </c:pt>
                <c:pt idx="297">
                  <c:v>177.08099999999999</c:v>
                </c:pt>
                <c:pt idx="298">
                  <c:v>176.798</c:v>
                </c:pt>
                <c:pt idx="299">
                  <c:v>176.749</c:v>
                </c:pt>
                <c:pt idx="300">
                  <c:v>176.83600000000001</c:v>
                </c:pt>
                <c:pt idx="301">
                  <c:v>176.63800000000001</c:v>
                </c:pt>
                <c:pt idx="302">
                  <c:v>175.82400000000001</c:v>
                </c:pt>
                <c:pt idx="303">
                  <c:v>174.839</c:v>
                </c:pt>
                <c:pt idx="304">
                  <c:v>174.25800000000001</c:v>
                </c:pt>
                <c:pt idx="305">
                  <c:v>173.64099999999999</c:v>
                </c:pt>
                <c:pt idx="306">
                  <c:v>172.113</c:v>
                </c:pt>
                <c:pt idx="307">
                  <c:v>171.80699999999999</c:v>
                </c:pt>
                <c:pt idx="308">
                  <c:v>177.06800000000001</c:v>
                </c:pt>
                <c:pt idx="309">
                  <c:v>176.767</c:v>
                </c:pt>
                <c:pt idx="310">
                  <c:v>176.655</c:v>
                </c:pt>
                <c:pt idx="311">
                  <c:v>176.63</c:v>
                </c:pt>
                <c:pt idx="312">
                  <c:v>176.91200000000001</c:v>
                </c:pt>
                <c:pt idx="313">
                  <c:v>177.18700000000001</c:v>
                </c:pt>
                <c:pt idx="314">
                  <c:v>177.255</c:v>
                </c:pt>
                <c:pt idx="315">
                  <c:v>177.02799999999999</c:v>
                </c:pt>
                <c:pt idx="316">
                  <c:v>176.90700000000001</c:v>
                </c:pt>
                <c:pt idx="317">
                  <c:v>176.78200000000001</c:v>
                </c:pt>
                <c:pt idx="318">
                  <c:v>174.94499999999999</c:v>
                </c:pt>
                <c:pt idx="319">
                  <c:v>176.72900000000001</c:v>
                </c:pt>
                <c:pt idx="320">
                  <c:v>177.065</c:v>
                </c:pt>
                <c:pt idx="321">
                  <c:v>175.57599999999999</c:v>
                </c:pt>
                <c:pt idx="322">
                  <c:v>177.45099999999999</c:v>
                </c:pt>
                <c:pt idx="323">
                  <c:v>177.96</c:v>
                </c:pt>
                <c:pt idx="324">
                  <c:v>178.40299999999999</c:v>
                </c:pt>
                <c:pt idx="325">
                  <c:v>178.816</c:v>
                </c:pt>
                <c:pt idx="326">
                  <c:v>179.75</c:v>
                </c:pt>
                <c:pt idx="327">
                  <c:v>181.21</c:v>
                </c:pt>
                <c:pt idx="328">
                  <c:v>182.72399999999999</c:v>
                </c:pt>
                <c:pt idx="329">
                  <c:v>182.52199999999999</c:v>
                </c:pt>
                <c:pt idx="330">
                  <c:v>182.80500000000001</c:v>
                </c:pt>
                <c:pt idx="331">
                  <c:v>183.47499999999999</c:v>
                </c:pt>
                <c:pt idx="332">
                  <c:v>184.98500000000001</c:v>
                </c:pt>
                <c:pt idx="333">
                  <c:v>185.29400000000001</c:v>
                </c:pt>
                <c:pt idx="334">
                  <c:v>186.11699999999999</c:v>
                </c:pt>
                <c:pt idx="335">
                  <c:v>186.1</c:v>
                </c:pt>
                <c:pt idx="336">
                  <c:v>185.863</c:v>
                </c:pt>
                <c:pt idx="337">
                  <c:v>185.72</c:v>
                </c:pt>
                <c:pt idx="338">
                  <c:v>185.61799999999999</c:v>
                </c:pt>
                <c:pt idx="339">
                  <c:v>185.76599999999999</c:v>
                </c:pt>
                <c:pt idx="340">
                  <c:v>185.73</c:v>
                </c:pt>
                <c:pt idx="341">
                  <c:v>185.84899999999999</c:v>
                </c:pt>
                <c:pt idx="342">
                  <c:v>186.34100000000001</c:v>
                </c:pt>
                <c:pt idx="343">
                  <c:v>186.49</c:v>
                </c:pt>
                <c:pt idx="344">
                  <c:v>184.489</c:v>
                </c:pt>
                <c:pt idx="345">
                  <c:v>183.26</c:v>
                </c:pt>
                <c:pt idx="346">
                  <c:v>182.34700000000001</c:v>
                </c:pt>
                <c:pt idx="347">
                  <c:v>187.92500000000001</c:v>
                </c:pt>
                <c:pt idx="348">
                  <c:v>189.166</c:v>
                </c:pt>
                <c:pt idx="349">
                  <c:v>192.233</c:v>
                </c:pt>
                <c:pt idx="350">
                  <c:v>192.858</c:v>
                </c:pt>
                <c:pt idx="351">
                  <c:v>191.988</c:v>
                </c:pt>
                <c:pt idx="352">
                  <c:v>188.548</c:v>
                </c:pt>
                <c:pt idx="353">
                  <c:v>188.952</c:v>
                </c:pt>
                <c:pt idx="354">
                  <c:v>188.37299999999999</c:v>
                </c:pt>
                <c:pt idx="355">
                  <c:v>197.226</c:v>
                </c:pt>
                <c:pt idx="356">
                  <c:v>198.44300000000001</c:v>
                </c:pt>
                <c:pt idx="357">
                  <c:v>198.90899999999999</c:v>
                </c:pt>
                <c:pt idx="358">
                  <c:v>196.232</c:v>
                </c:pt>
                <c:pt idx="359">
                  <c:v>192.714</c:v>
                </c:pt>
                <c:pt idx="360">
                  <c:v>193.42</c:v>
                </c:pt>
                <c:pt idx="361">
                  <c:v>187.874</c:v>
                </c:pt>
                <c:pt idx="362">
                  <c:v>186.89599999999999</c:v>
                </c:pt>
                <c:pt idx="363">
                  <c:v>185.52</c:v>
                </c:pt>
                <c:pt idx="364">
                  <c:v>180.25200000000001</c:v>
                </c:pt>
                <c:pt idx="365">
                  <c:v>178.65600000000001</c:v>
                </c:pt>
                <c:pt idx="366">
                  <c:v>178.511</c:v>
                </c:pt>
                <c:pt idx="367">
                  <c:v>178.43600000000001</c:v>
                </c:pt>
                <c:pt idx="368">
                  <c:v>178.65199999999999</c:v>
                </c:pt>
                <c:pt idx="369">
                  <c:v>179.38900000000001</c:v>
                </c:pt>
                <c:pt idx="370">
                  <c:v>179.88399999999999</c:v>
                </c:pt>
                <c:pt idx="371">
                  <c:v>181.15799999999999</c:v>
                </c:pt>
                <c:pt idx="372">
                  <c:v>181.071</c:v>
                </c:pt>
                <c:pt idx="373">
                  <c:v>180.89699999999999</c:v>
                </c:pt>
                <c:pt idx="374">
                  <c:v>181.09299999999999</c:v>
                </c:pt>
                <c:pt idx="375">
                  <c:v>181.239</c:v>
                </c:pt>
                <c:pt idx="376">
                  <c:v>181.346</c:v>
                </c:pt>
                <c:pt idx="377">
                  <c:v>181.672</c:v>
                </c:pt>
                <c:pt idx="378">
                  <c:v>182.001</c:v>
                </c:pt>
                <c:pt idx="379">
                  <c:v>186.43</c:v>
                </c:pt>
                <c:pt idx="380">
                  <c:v>187.93299999999999</c:v>
                </c:pt>
                <c:pt idx="381">
                  <c:v>191.06100000000001</c:v>
                </c:pt>
                <c:pt idx="382">
                  <c:v>191.74799999999999</c:v>
                </c:pt>
                <c:pt idx="383">
                  <c:v>186.81200000000001</c:v>
                </c:pt>
                <c:pt idx="384">
                  <c:v>186.66800000000001</c:v>
                </c:pt>
                <c:pt idx="385">
                  <c:v>190.244</c:v>
                </c:pt>
                <c:pt idx="386">
                  <c:v>191.01900000000001</c:v>
                </c:pt>
                <c:pt idx="387">
                  <c:v>189.77799999999999</c:v>
                </c:pt>
                <c:pt idx="388">
                  <c:v>186.73400000000001</c:v>
                </c:pt>
                <c:pt idx="389">
                  <c:v>181.37700000000001</c:v>
                </c:pt>
                <c:pt idx="390">
                  <c:v>180.27</c:v>
                </c:pt>
                <c:pt idx="391">
                  <c:v>181.08699999999999</c:v>
                </c:pt>
                <c:pt idx="392">
                  <c:v>180.91800000000001</c:v>
                </c:pt>
                <c:pt idx="393">
                  <c:v>180.25200000000001</c:v>
                </c:pt>
                <c:pt idx="394">
                  <c:v>179.77799999999999</c:v>
                </c:pt>
                <c:pt idx="395">
                  <c:v>178.57300000000001</c:v>
                </c:pt>
                <c:pt idx="396">
                  <c:v>182.607</c:v>
                </c:pt>
                <c:pt idx="397">
                  <c:v>183.73099999999999</c:v>
                </c:pt>
                <c:pt idx="398">
                  <c:v>185.321</c:v>
                </c:pt>
                <c:pt idx="399">
                  <c:v>186.81899999999999</c:v>
                </c:pt>
                <c:pt idx="400">
                  <c:v>188.53299999999999</c:v>
                </c:pt>
                <c:pt idx="401">
                  <c:v>188.70599999999999</c:v>
                </c:pt>
                <c:pt idx="402">
                  <c:v>187.00299999999999</c:v>
                </c:pt>
                <c:pt idx="403">
                  <c:v>185.46299999999999</c:v>
                </c:pt>
                <c:pt idx="404">
                  <c:v>183.083</c:v>
                </c:pt>
                <c:pt idx="405">
                  <c:v>181.93799999999999</c:v>
                </c:pt>
                <c:pt idx="406">
                  <c:v>183.95500000000001</c:v>
                </c:pt>
                <c:pt idx="407">
                  <c:v>183.982</c:v>
                </c:pt>
                <c:pt idx="408">
                  <c:v>184.392</c:v>
                </c:pt>
                <c:pt idx="409">
                  <c:v>184.60400000000001</c:v>
                </c:pt>
                <c:pt idx="410">
                  <c:v>184.10400000000001</c:v>
                </c:pt>
                <c:pt idx="411">
                  <c:v>180.572</c:v>
                </c:pt>
                <c:pt idx="412">
                  <c:v>179.636</c:v>
                </c:pt>
                <c:pt idx="413">
                  <c:v>178.626</c:v>
                </c:pt>
                <c:pt idx="414">
                  <c:v>177.488</c:v>
                </c:pt>
                <c:pt idx="415">
                  <c:v>177.03200000000001</c:v>
                </c:pt>
                <c:pt idx="416">
                  <c:v>174.79900000000001</c:v>
                </c:pt>
                <c:pt idx="417">
                  <c:v>172.94399999999999</c:v>
                </c:pt>
                <c:pt idx="418">
                  <c:v>173.178</c:v>
                </c:pt>
                <c:pt idx="419">
                  <c:v>173.11500000000001</c:v>
                </c:pt>
                <c:pt idx="420">
                  <c:v>171.636</c:v>
                </c:pt>
                <c:pt idx="421">
                  <c:v>170.876</c:v>
                </c:pt>
                <c:pt idx="422">
                  <c:v>171.191</c:v>
                </c:pt>
                <c:pt idx="423">
                  <c:v>172.52799999999999</c:v>
                </c:pt>
                <c:pt idx="424">
                  <c:v>172.41499999999999</c:v>
                </c:pt>
                <c:pt idx="425">
                  <c:v>172.17099999999999</c:v>
                </c:pt>
                <c:pt idx="426">
                  <c:v>172.06100000000001</c:v>
                </c:pt>
                <c:pt idx="427">
                  <c:v>173.71799999999999</c:v>
                </c:pt>
                <c:pt idx="428">
                  <c:v>175.197</c:v>
                </c:pt>
                <c:pt idx="429">
                  <c:v>174.66300000000001</c:v>
                </c:pt>
                <c:pt idx="430">
                  <c:v>172.803</c:v>
                </c:pt>
                <c:pt idx="431">
                  <c:v>171.089</c:v>
                </c:pt>
                <c:pt idx="432">
                  <c:v>170.60599999999999</c:v>
                </c:pt>
                <c:pt idx="433">
                  <c:v>170.24299999999999</c:v>
                </c:pt>
                <c:pt idx="434">
                  <c:v>173.38200000000001</c:v>
                </c:pt>
                <c:pt idx="435">
                  <c:v>173.679</c:v>
                </c:pt>
                <c:pt idx="436">
                  <c:v>173.7</c:v>
                </c:pt>
                <c:pt idx="437">
                  <c:v>173.89400000000001</c:v>
                </c:pt>
                <c:pt idx="438">
                  <c:v>173.92400000000001</c:v>
                </c:pt>
                <c:pt idx="439">
                  <c:v>173.77799999999999</c:v>
                </c:pt>
                <c:pt idx="440">
                  <c:v>173.77500000000001</c:v>
                </c:pt>
                <c:pt idx="441">
                  <c:v>174.298</c:v>
                </c:pt>
                <c:pt idx="442">
                  <c:v>173.80199999999999</c:v>
                </c:pt>
                <c:pt idx="443">
                  <c:v>174.642</c:v>
                </c:pt>
                <c:pt idx="444">
                  <c:v>174.44499999999999</c:v>
                </c:pt>
                <c:pt idx="445">
                  <c:v>173.37299999999999</c:v>
                </c:pt>
                <c:pt idx="446">
                  <c:v>173.107</c:v>
                </c:pt>
                <c:pt idx="447">
                  <c:v>172.95599999999999</c:v>
                </c:pt>
                <c:pt idx="448">
                  <c:v>173.142</c:v>
                </c:pt>
                <c:pt idx="449">
                  <c:v>173.08600000000001</c:v>
                </c:pt>
                <c:pt idx="450">
                  <c:v>173.226</c:v>
                </c:pt>
                <c:pt idx="451">
                  <c:v>173.45599999999999</c:v>
                </c:pt>
                <c:pt idx="452">
                  <c:v>173.78899999999999</c:v>
                </c:pt>
                <c:pt idx="453">
                  <c:v>173.8</c:v>
                </c:pt>
                <c:pt idx="454">
                  <c:v>173.8</c:v>
                </c:pt>
                <c:pt idx="455">
                  <c:v>173.732</c:v>
                </c:pt>
                <c:pt idx="456">
                  <c:v>173.416</c:v>
                </c:pt>
                <c:pt idx="457">
                  <c:v>172.72900000000001</c:v>
                </c:pt>
                <c:pt idx="458">
                  <c:v>170.726</c:v>
                </c:pt>
                <c:pt idx="459">
                  <c:v>171.05199999999999</c:v>
                </c:pt>
                <c:pt idx="460">
                  <c:v>171.17</c:v>
                </c:pt>
                <c:pt idx="461">
                  <c:v>171.22399999999999</c:v>
                </c:pt>
                <c:pt idx="462">
                  <c:v>171.50299999999999</c:v>
                </c:pt>
                <c:pt idx="463">
                  <c:v>171.47399999999999</c:v>
                </c:pt>
                <c:pt idx="464">
                  <c:v>171.452</c:v>
                </c:pt>
                <c:pt idx="465">
                  <c:v>171.40199999999999</c:v>
                </c:pt>
                <c:pt idx="466">
                  <c:v>171.34399999999999</c:v>
                </c:pt>
                <c:pt idx="467">
                  <c:v>170.965</c:v>
                </c:pt>
                <c:pt idx="468">
                  <c:v>170.708</c:v>
                </c:pt>
                <c:pt idx="469">
                  <c:v>170.572</c:v>
                </c:pt>
                <c:pt idx="470">
                  <c:v>170.453</c:v>
                </c:pt>
                <c:pt idx="471">
                  <c:v>170.422</c:v>
                </c:pt>
                <c:pt idx="472">
                  <c:v>170.7</c:v>
                </c:pt>
                <c:pt idx="473">
                  <c:v>170.58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09752"/>
        <c:axId val="383009360"/>
      </c:lineChart>
      <c:catAx>
        <c:axId val="38300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09360"/>
        <c:crosses val="autoZero"/>
        <c:auto val="1"/>
        <c:lblAlgn val="ctr"/>
        <c:lblOffset val="100"/>
        <c:noMultiLvlLbl val="0"/>
      </c:catAx>
      <c:valAx>
        <c:axId val="3830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0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47625</xdr:rowOff>
    </xdr:from>
    <xdr:to>
      <xdr:col>21</xdr:col>
      <xdr:colOff>19050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cketman Course with Elevation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B7" sqref="B7"/>
    </sheetView>
  </sheetViews>
  <sheetFormatPr defaultRowHeight="15" x14ac:dyDescent="0.25"/>
  <cols>
    <col min="1" max="1" width="12.85546875" bestFit="1" customWidth="1"/>
    <col min="2" max="2" width="11.5703125" bestFit="1" customWidth="1"/>
  </cols>
  <sheetData>
    <row r="2" spans="1:2" x14ac:dyDescent="0.25">
      <c r="A2" t="s">
        <v>867</v>
      </c>
      <c r="B2" s="7">
        <v>1.0416666666666667E-3</v>
      </c>
    </row>
    <row r="4" spans="1:2" x14ac:dyDescent="0.25">
      <c r="A4" t="s">
        <v>868</v>
      </c>
      <c r="B4">
        <v>236</v>
      </c>
    </row>
    <row r="6" spans="1:2" x14ac:dyDescent="0.25">
      <c r="A6" t="s">
        <v>869</v>
      </c>
      <c r="B6" s="7">
        <v>4.6527777777777774E-3</v>
      </c>
    </row>
    <row r="8" spans="1:2" x14ac:dyDescent="0.25">
      <c r="A8" t="s">
        <v>883</v>
      </c>
      <c r="B8" s="8">
        <v>7.0000000000000007E-2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6" sqref="B6"/>
    </sheetView>
  </sheetViews>
  <sheetFormatPr defaultRowHeight="15" x14ac:dyDescent="0.25"/>
  <cols>
    <col min="1" max="1" width="15" bestFit="1" customWidth="1"/>
    <col min="2" max="2" width="9.5703125" style="2" bestFit="1" customWidth="1"/>
  </cols>
  <sheetData>
    <row r="1" spans="1:4" x14ac:dyDescent="0.25">
      <c r="A1" t="s">
        <v>867</v>
      </c>
      <c r="B1" s="2">
        <f>'Athlete Data'!B2*24*60</f>
        <v>1.5</v>
      </c>
    </row>
    <row r="2" spans="1:4" x14ac:dyDescent="0.25">
      <c r="A2" t="s">
        <v>874</v>
      </c>
      <c r="B2" s="2">
        <f>100/B1</f>
        <v>66.666666666666671</v>
      </c>
    </row>
    <row r="3" spans="1:4" x14ac:dyDescent="0.25">
      <c r="A3" t="s">
        <v>871</v>
      </c>
      <c r="B3" s="2">
        <f>B6^4*100*B5</f>
        <v>31.408495875</v>
      </c>
      <c r="C3">
        <v>30</v>
      </c>
      <c r="D3">
        <v>40</v>
      </c>
    </row>
    <row r="4" spans="1:4" x14ac:dyDescent="0.25">
      <c r="A4" t="s">
        <v>877</v>
      </c>
      <c r="B4" s="2">
        <f>B2*B6</f>
        <v>61.000000000000007</v>
      </c>
    </row>
    <row r="5" spans="1:4" x14ac:dyDescent="0.25">
      <c r="A5" t="s">
        <v>876</v>
      </c>
      <c r="B5" s="2">
        <f>1640/(B4*60)</f>
        <v>0.44808743169398901</v>
      </c>
    </row>
    <row r="6" spans="1:4" x14ac:dyDescent="0.25">
      <c r="A6" t="s">
        <v>875</v>
      </c>
      <c r="B6" s="9">
        <v>0.91500000000000004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4" sqref="G14"/>
    </sheetView>
  </sheetViews>
  <sheetFormatPr defaultRowHeight="15" x14ac:dyDescent="0.25"/>
  <cols>
    <col min="1" max="1" width="14.5703125" bestFit="1" customWidth="1"/>
    <col min="2" max="2" width="9.140625" style="2"/>
  </cols>
  <sheetData>
    <row r="1" spans="1:4" x14ac:dyDescent="0.25">
      <c r="A1" t="s">
        <v>868</v>
      </c>
      <c r="B1" s="2">
        <f>'Athlete Data'!B4</f>
        <v>236</v>
      </c>
    </row>
    <row r="2" spans="1:4" x14ac:dyDescent="0.25">
      <c r="A2" t="s">
        <v>872</v>
      </c>
      <c r="B2" s="2">
        <f>B6^2*100*B4</f>
        <v>94.811854962162585</v>
      </c>
      <c r="C2">
        <v>90</v>
      </c>
      <c r="D2">
        <v>110</v>
      </c>
    </row>
    <row r="3" spans="1:4" x14ac:dyDescent="0.25">
      <c r="A3" t="s">
        <v>878</v>
      </c>
      <c r="B3" s="2">
        <f>24.9/B4</f>
        <v>21.987653873368011</v>
      </c>
    </row>
    <row r="4" spans="1:4" x14ac:dyDescent="0.25">
      <c r="A4" t="s">
        <v>876</v>
      </c>
      <c r="B4" s="2">
        <f>'Bike Course'!AK476*24</f>
        <v>1.1324537007633859</v>
      </c>
    </row>
    <row r="5" spans="1:4" x14ac:dyDescent="0.25">
      <c r="A5" t="s">
        <v>879</v>
      </c>
      <c r="B5" s="2">
        <f>B6*B1</f>
        <v>215.94</v>
      </c>
    </row>
    <row r="6" spans="1:4" x14ac:dyDescent="0.25">
      <c r="A6" t="s">
        <v>875</v>
      </c>
      <c r="B6" s="9">
        <v>0.91500000000000004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RowHeight="15" x14ac:dyDescent="0.25"/>
  <cols>
    <col min="1" max="1" width="11.42578125" bestFit="1" customWidth="1"/>
    <col min="2" max="2" width="9.140625" style="2"/>
  </cols>
  <sheetData>
    <row r="1" spans="1:4" x14ac:dyDescent="0.25">
      <c r="A1" t="s">
        <v>869</v>
      </c>
      <c r="B1" s="2">
        <f>'Athlete Data'!B6*24*60</f>
        <v>6.7</v>
      </c>
    </row>
    <row r="2" spans="1:4" x14ac:dyDescent="0.25">
      <c r="A2" t="s">
        <v>868</v>
      </c>
      <c r="B2" s="2">
        <f>60/B1</f>
        <v>8.9552238805970141</v>
      </c>
    </row>
    <row r="3" spans="1:4" x14ac:dyDescent="0.25">
      <c r="A3" t="s">
        <v>873</v>
      </c>
      <c r="B3" s="2">
        <f>B6^2*100*B5</f>
        <v>63.348500000000008</v>
      </c>
      <c r="C3">
        <v>50</v>
      </c>
      <c r="D3">
        <v>70</v>
      </c>
    </row>
    <row r="4" spans="1:4" x14ac:dyDescent="0.25">
      <c r="A4" t="s">
        <v>878</v>
      </c>
      <c r="B4" s="2">
        <f>B2*B6</f>
        <v>8.1940298507462686</v>
      </c>
    </row>
    <row r="5" spans="1:4" x14ac:dyDescent="0.25">
      <c r="A5" t="s">
        <v>876</v>
      </c>
      <c r="B5" s="2">
        <f>6.2/B4</f>
        <v>0.75664845173041895</v>
      </c>
    </row>
    <row r="6" spans="1:4" x14ac:dyDescent="0.25">
      <c r="A6" t="s">
        <v>875</v>
      </c>
      <c r="B6" s="9">
        <v>0.91500000000000004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8" sqref="C28"/>
    </sheetView>
  </sheetViews>
  <sheetFormatPr defaultRowHeight="15" x14ac:dyDescent="0.25"/>
  <sheetData>
    <row r="1" spans="1:6" x14ac:dyDescent="0.25">
      <c r="A1" t="s">
        <v>870</v>
      </c>
      <c r="B1" s="2">
        <f>'Swim Calc'!B5</f>
        <v>0.44808743169398901</v>
      </c>
      <c r="C1" s="2">
        <f>100/'Swim Calc'!B4</f>
        <v>1.6393442622950818</v>
      </c>
      <c r="D1" t="s">
        <v>884</v>
      </c>
    </row>
    <row r="2" spans="1:6" x14ac:dyDescent="0.25">
      <c r="A2" t="s">
        <v>880</v>
      </c>
      <c r="B2" s="2">
        <f>'Bike Calc'!B4</f>
        <v>1.1324537007633859</v>
      </c>
      <c r="C2">
        <f>'Bike Calc'!B5</f>
        <v>215.94</v>
      </c>
      <c r="D2" t="s">
        <v>846</v>
      </c>
    </row>
    <row r="3" spans="1:6" x14ac:dyDescent="0.25">
      <c r="A3" t="s">
        <v>881</v>
      </c>
      <c r="B3" s="2">
        <f>'Run Calc'!B5</f>
        <v>0.75664845173041895</v>
      </c>
      <c r="C3" s="2">
        <f>60/'Run Calc'!B4</f>
        <v>7.3224043715846996</v>
      </c>
      <c r="D3" t="s">
        <v>885</v>
      </c>
    </row>
    <row r="4" spans="1:6" x14ac:dyDescent="0.25">
      <c r="A4" t="s">
        <v>882</v>
      </c>
      <c r="B4" s="2">
        <f>SUM(B1:B3)</f>
        <v>2.3371895841877941</v>
      </c>
      <c r="C4" s="2">
        <f>_xlfn.FLOOR.MATH(B4)</f>
        <v>2</v>
      </c>
      <c r="D4" t="s">
        <v>886</v>
      </c>
      <c r="E4" s="2">
        <f>(B4-C4)*60</f>
        <v>20.231375051267648</v>
      </c>
      <c r="F4" t="s">
        <v>887</v>
      </c>
    </row>
    <row r="5" spans="1:6" x14ac:dyDescent="0.25">
      <c r="A5" t="s">
        <v>875</v>
      </c>
      <c r="B5" s="9">
        <f>B4^(-'Athlete Data'!B8*3/2)</f>
        <v>0.91471781206127867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78"/>
  <sheetViews>
    <sheetView workbookViewId="0">
      <selection activeCell="H470" sqref="H470"/>
    </sheetView>
  </sheetViews>
  <sheetFormatPr defaultRowHeight="15" x14ac:dyDescent="0.25"/>
  <cols>
    <col min="1" max="1" width="5" bestFit="1" customWidth="1"/>
    <col min="2" max="2" width="18.42578125" bestFit="1" customWidth="1"/>
    <col min="3" max="3" width="13.7109375" bestFit="1" customWidth="1"/>
    <col min="4" max="4" width="16" bestFit="1" customWidth="1"/>
    <col min="5" max="5" width="9.28515625" bestFit="1" customWidth="1"/>
    <col min="6" max="6" width="8.5703125" bestFit="1" customWidth="1"/>
    <col min="7" max="7" width="9.85546875" bestFit="1" customWidth="1"/>
    <col min="8" max="9" width="12" bestFit="1" customWidth="1"/>
    <col min="10" max="13" width="12.7109375" bestFit="1" customWidth="1"/>
    <col min="14" max="14" width="12" bestFit="1" customWidth="1"/>
    <col min="15" max="15" width="7.42578125" bestFit="1" customWidth="1"/>
    <col min="16" max="16" width="8.42578125" style="1" bestFit="1" customWidth="1"/>
    <col min="17" max="17" width="4.5703125" style="3" bestFit="1" customWidth="1"/>
    <col min="18" max="20" width="5.5703125" style="3" bestFit="1" customWidth="1"/>
    <col min="21" max="21" width="8.5703125" style="3" bestFit="1" customWidth="1"/>
    <col min="22" max="23" width="8.5703125" style="3" customWidth="1"/>
    <col min="24" max="24" width="6.5703125" style="2" bestFit="1" customWidth="1"/>
    <col min="25" max="25" width="8.42578125" bestFit="1" customWidth="1"/>
    <col min="26" max="26" width="5.5703125" style="2" bestFit="1" customWidth="1"/>
    <col min="27" max="27" width="8.42578125" style="2" bestFit="1" customWidth="1"/>
    <col min="28" max="28" width="4.5703125" style="2" bestFit="1" customWidth="1"/>
    <col min="29" max="29" width="8.42578125" style="2" bestFit="1" customWidth="1"/>
    <col min="30" max="30" width="6.5703125" style="2" bestFit="1" customWidth="1"/>
    <col min="31" max="31" width="5.5703125" style="2" bestFit="1" customWidth="1"/>
    <col min="32" max="32" width="7.5703125" style="2" bestFit="1" customWidth="1"/>
    <col min="33" max="33" width="8.42578125" style="2" bestFit="1" customWidth="1"/>
    <col min="34" max="34" width="8.28515625" style="2" bestFit="1" customWidth="1"/>
    <col min="35" max="35" width="8.42578125" style="2" bestFit="1" customWidth="1"/>
    <col min="36" max="36" width="5.5703125" style="2" bestFit="1" customWidth="1"/>
    <col min="37" max="37" width="12" bestFit="1" customWidth="1"/>
    <col min="48" max="49" width="12" bestFit="1" customWidth="1"/>
    <col min="50" max="51" width="11" bestFit="1" customWidth="1"/>
    <col min="52" max="52" width="12" bestFit="1" customWidth="1"/>
    <col min="54" max="54" width="12" bestFit="1" customWidth="1"/>
  </cols>
  <sheetData>
    <row r="1" spans="1:54" x14ac:dyDescent="0.25">
      <c r="E1" t="s">
        <v>824</v>
      </c>
      <c r="F1" t="s">
        <v>825</v>
      </c>
      <c r="G1" t="s">
        <v>826</v>
      </c>
      <c r="H1" t="s">
        <v>829</v>
      </c>
      <c r="I1" t="s">
        <v>830</v>
      </c>
      <c r="J1" t="s">
        <v>827</v>
      </c>
      <c r="K1" t="s">
        <v>828</v>
      </c>
      <c r="L1" t="s">
        <v>831</v>
      </c>
      <c r="M1" t="s">
        <v>832</v>
      </c>
      <c r="N1" t="s">
        <v>833</v>
      </c>
      <c r="O1" t="s">
        <v>838</v>
      </c>
      <c r="P1" s="1" t="s">
        <v>839</v>
      </c>
      <c r="Q1" s="3" t="s">
        <v>851</v>
      </c>
      <c r="R1" s="3" t="s">
        <v>842</v>
      </c>
      <c r="S1" s="3" t="s">
        <v>841</v>
      </c>
      <c r="T1" s="3" t="s">
        <v>843</v>
      </c>
      <c r="U1" s="3" t="s">
        <v>844</v>
      </c>
      <c r="V1" s="3" t="s">
        <v>840</v>
      </c>
      <c r="W1" s="3" t="s">
        <v>855</v>
      </c>
      <c r="X1" s="2" t="s">
        <v>848</v>
      </c>
      <c r="Y1" t="s">
        <v>847</v>
      </c>
      <c r="Z1" s="2" t="s">
        <v>845</v>
      </c>
      <c r="AA1" s="2" t="s">
        <v>849</v>
      </c>
      <c r="AB1" s="2" t="s">
        <v>852</v>
      </c>
      <c r="AC1" s="2" t="s">
        <v>853</v>
      </c>
      <c r="AD1" s="2" t="s">
        <v>850</v>
      </c>
      <c r="AE1" s="2" t="s">
        <v>859</v>
      </c>
      <c r="AF1" s="2" t="s">
        <v>856</v>
      </c>
      <c r="AG1" s="2" t="s">
        <v>857</v>
      </c>
      <c r="AH1" s="2" t="s">
        <v>858</v>
      </c>
      <c r="AI1" s="2" t="s">
        <v>860</v>
      </c>
      <c r="AJ1" s="2" t="s">
        <v>854</v>
      </c>
      <c r="AK1" s="2" t="s">
        <v>861</v>
      </c>
      <c r="AL1" s="2" t="s">
        <v>862</v>
      </c>
      <c r="AM1" s="2" t="s">
        <v>863</v>
      </c>
      <c r="AN1" s="2" t="s">
        <v>864</v>
      </c>
      <c r="AO1" s="2" t="s">
        <v>865</v>
      </c>
      <c r="AP1" s="2" t="s">
        <v>861</v>
      </c>
      <c r="AQ1" s="2" t="s">
        <v>866</v>
      </c>
      <c r="AV1" t="s">
        <v>834</v>
      </c>
      <c r="AW1" t="s">
        <v>835</v>
      </c>
      <c r="AX1" t="s">
        <v>836</v>
      </c>
      <c r="AY1" t="s">
        <v>837</v>
      </c>
      <c r="AZ1" t="s">
        <v>833</v>
      </c>
      <c r="BB1" t="s">
        <v>833</v>
      </c>
    </row>
    <row r="2" spans="1:54" x14ac:dyDescent="0.25">
      <c r="A2">
        <v>1</v>
      </c>
      <c r="B2" t="s">
        <v>3</v>
      </c>
      <c r="C2" t="s">
        <v>1</v>
      </c>
      <c r="D2" t="s">
        <v>2</v>
      </c>
      <c r="E2" t="str">
        <f>MID(B2, 6,LEN(B2)-11)</f>
        <v>170.58</v>
      </c>
      <c r="F2" t="str">
        <f>MID(C2, 6,LEN(C2)-6)</f>
        <v>34.57513</v>
      </c>
      <c r="G2" t="str">
        <f>MID(D2, 6,LEN(D2)-7)</f>
        <v>-86.55967</v>
      </c>
    </row>
    <row r="3" spans="1:54" x14ac:dyDescent="0.25">
      <c r="A3">
        <v>2</v>
      </c>
      <c r="B3" t="s">
        <v>6</v>
      </c>
      <c r="C3" t="s">
        <v>4</v>
      </c>
      <c r="D3" t="s">
        <v>5</v>
      </c>
      <c r="E3" t="str">
        <f t="shared" ref="E3:E66" si="0">MID(B3, 6,LEN(B3)-11)</f>
        <v>170.7</v>
      </c>
      <c r="F3" t="str">
        <f t="shared" ref="F3:F66" si="1">MID(C3, 6,LEN(C3)-6)</f>
        <v>34.57541</v>
      </c>
      <c r="G3" t="str">
        <f t="shared" ref="G3:G66" si="2">MID(D3, 6,LEN(D3)-7)</f>
        <v>-86.55956</v>
      </c>
      <c r="H3">
        <f>F2*PI()/180</f>
        <v>0.60344985780506699</v>
      </c>
      <c r="I3">
        <f>F3*PI()/180</f>
        <v>0.60345474472697258</v>
      </c>
      <c r="J3">
        <f>G2*PI()/180</f>
        <v>-1.5107512409397601</v>
      </c>
      <c r="K3">
        <f>G3*PI()/180</f>
        <v>-1.5107493210775829</v>
      </c>
      <c r="L3">
        <f>(K3-J3)*COS((H3+I3)/2)</f>
        <v>1.5807787775940921E-6</v>
      </c>
      <c r="M3">
        <f>I3-H3</f>
        <v>4.8869219055891477E-6</v>
      </c>
      <c r="N3">
        <f>3959*SQRT(L3^2+M3^2)*5280</f>
        <v>107.36530411552306</v>
      </c>
      <c r="O3">
        <f>E3-E2</f>
        <v>0.11999999999997613</v>
      </c>
      <c r="P3" s="1">
        <f>O3/N3</f>
        <v>1.117679505390851E-3</v>
      </c>
      <c r="Q3" s="3">
        <v>9.81</v>
      </c>
      <c r="R3" s="3">
        <v>20</v>
      </c>
      <c r="S3" s="3">
        <v>68</v>
      </c>
      <c r="T3" s="3">
        <f>R3+S3</f>
        <v>88</v>
      </c>
      <c r="U3" s="5">
        <v>2.4750000000000002E-3</v>
      </c>
      <c r="V3" s="5">
        <v>0.32</v>
      </c>
      <c r="W3" s="5">
        <v>1.29</v>
      </c>
      <c r="X3" s="4">
        <f>T3*U3*Q3</f>
        <v>2.1366180000000004</v>
      </c>
      <c r="Y3" s="4">
        <f>SIN(ATAN(P3))*T3*Q3</f>
        <v>0.96486976075274244</v>
      </c>
      <c r="Z3" s="3">
        <f>0.5*W3*AE3^2*V3</f>
        <v>19.255410572019148</v>
      </c>
      <c r="AA3" s="3">
        <f>X3+Y3+Z3</f>
        <v>22.356898332771891</v>
      </c>
      <c r="AB3" s="3">
        <f>0.5*W3*V3</f>
        <v>0.2064</v>
      </c>
      <c r="AC3" s="3">
        <f>T3*Q3*(U3+SIN(ATAN(P3)))</f>
        <v>3.1014877607527431</v>
      </c>
      <c r="AD3" s="2">
        <f>'Bike Calc'!B5</f>
        <v>215.94</v>
      </c>
      <c r="AE3" s="2">
        <f>AP3</f>
        <v>9.6587637867218632</v>
      </c>
      <c r="AF3" s="2">
        <f>AE3^3</f>
        <v>901.08266633468929</v>
      </c>
      <c r="AG3" s="2">
        <f>(AC3/AB3)*AE3</f>
        <v>145.13826389786664</v>
      </c>
      <c r="AH3" s="2">
        <f>-AD3/AB3</f>
        <v>-1046.2209302325582</v>
      </c>
      <c r="AI3" s="2">
        <f>SUM(AF3:AH3)</f>
        <v>-2.2737367544323206E-12</v>
      </c>
      <c r="AJ3" s="2">
        <f>AE3*3.6*0.621371</f>
        <v>21.606032566508944</v>
      </c>
      <c r="AK3">
        <f>(N3/5280)/AJ3</f>
        <v>9.411416852248513E-4</v>
      </c>
      <c r="AL3">
        <f>AC3/AB3</f>
        <v>15.026587988143135</v>
      </c>
      <c r="AM3">
        <f>-AD3/AB3</f>
        <v>-1046.2209302325582</v>
      </c>
      <c r="AN3">
        <f>SQRT((AM3^2)/4+(AL3^3)/27)+(-AM3/2)</f>
        <v>1046.3410305391826</v>
      </c>
      <c r="AO3">
        <f>-SQRT((AM3^2)/4+(AL3^3)/27)+(-AM3/2)</f>
        <v>-0.12010030662452209</v>
      </c>
      <c r="AP3">
        <f>AN3^(1/3)+AO3^(1/3)</f>
        <v>9.6587637867218632</v>
      </c>
      <c r="AQ3">
        <f>AM3^2/4+AL3^3/27</f>
        <v>273770.22459277138</v>
      </c>
      <c r="AV3">
        <f>I3-H3</f>
        <v>4.8869219055891477E-6</v>
      </c>
      <c r="AW3">
        <f>K3-J3</f>
        <v>1.9198621772353874E-6</v>
      </c>
      <c r="AX3">
        <f>SIN(AV3/2)*SIN(AV3/2)+COS(H3)*COS(I3)*SIN(AW3/2)*SIN(AW3/2)</f>
        <v>6.5952168137371597E-12</v>
      </c>
      <c r="AY3">
        <f>2*ATAN2(SQRT(AX3), SQRT(1-AX3))</f>
        <v>3.141587517358952</v>
      </c>
      <c r="AZ3">
        <f>3959*AY3</f>
        <v>12437.544981224091</v>
      </c>
      <c r="BB3">
        <f>ACOS(SIN(H3)*SIN(I3)+COS(H3)*COS(I3)*COS(AW3))*3959*5280</f>
        <v>107.36491375064361</v>
      </c>
    </row>
    <row r="4" spans="1:54" x14ac:dyDescent="0.25">
      <c r="A4">
        <v>3</v>
      </c>
      <c r="B4" t="s">
        <v>9</v>
      </c>
      <c r="C4" t="s">
        <v>7</v>
      </c>
      <c r="D4" t="s">
        <v>8</v>
      </c>
      <c r="E4" t="str">
        <f t="shared" si="0"/>
        <v>170.422</v>
      </c>
      <c r="F4" t="str">
        <f t="shared" si="1"/>
        <v>34.57594</v>
      </c>
      <c r="G4" t="str">
        <f t="shared" si="2"/>
        <v>-86.55952</v>
      </c>
      <c r="H4">
        <f t="shared" ref="H4:H67" si="3">F3*PI()/180</f>
        <v>0.60345474472697258</v>
      </c>
      <c r="I4">
        <f t="shared" ref="I4:I67" si="4">F4*PI()/180</f>
        <v>0.6034639949720082</v>
      </c>
      <c r="J4">
        <f t="shared" ref="J4:J67" si="5">G3*PI()/180</f>
        <v>-1.5107493210775829</v>
      </c>
      <c r="K4">
        <f t="shared" ref="K4:K67" si="6">G4*PI()/180</f>
        <v>-1.5107486229458822</v>
      </c>
      <c r="L4">
        <f t="shared" ref="L4:L67" si="7">(K4-J4)*COS((H4+I4)/2)</f>
        <v>5.7482584582409194E-7</v>
      </c>
      <c r="M4">
        <f t="shared" ref="M4:M67" si="8">I4-H4</f>
        <v>9.250245035619109E-6</v>
      </c>
      <c r="N4">
        <f t="shared" ref="N4:N67" si="9">3959*SQRT(L4^2+M4^2)*5280</f>
        <v>193.73566602316555</v>
      </c>
      <c r="O4">
        <f t="shared" ref="O4:O67" si="10">E4-E3</f>
        <v>-0.27799999999999159</v>
      </c>
      <c r="P4" s="1">
        <f t="shared" ref="P4:P67" si="11">O4/N4</f>
        <v>-1.4349448695045665E-3</v>
      </c>
      <c r="Q4" s="3">
        <v>9.81</v>
      </c>
      <c r="R4" s="3">
        <v>20</v>
      </c>
      <c r="S4" s="3">
        <v>68</v>
      </c>
      <c r="T4" s="3">
        <f t="shared" ref="T4:T67" si="12">R4+S4</f>
        <v>88</v>
      </c>
      <c r="U4" s="5">
        <v>2.4750000000000002E-3</v>
      </c>
      <c r="V4" s="5">
        <v>0.32</v>
      </c>
      <c r="W4" s="5">
        <v>1.29</v>
      </c>
      <c r="X4" s="4">
        <f t="shared" ref="X4:X67" si="13">T4*U4*Q4</f>
        <v>2.1366180000000004</v>
      </c>
      <c r="Y4" s="4">
        <f t="shared" ref="Y4:Y67" si="14">SIN(ATAN(P4))*T4*Q4</f>
        <v>-1.238757931603907</v>
      </c>
      <c r="Z4" s="3">
        <f t="shared" ref="Z4:Z67" si="15">0.5*W4*AE4^2*V4</f>
        <v>20.676875684570973</v>
      </c>
      <c r="AA4" s="3">
        <f t="shared" ref="AA4:AA67" si="16">X4+Y4+Z4</f>
        <v>21.574735752967065</v>
      </c>
      <c r="AB4" s="3">
        <f t="shared" ref="AB4:AB67" si="17">0.5*W4*V4</f>
        <v>0.2064</v>
      </c>
      <c r="AC4" s="3">
        <f t="shared" ref="AC4:AC67" si="18">T4*Q4*(U4+SIN(ATAN(P4)))</f>
        <v>0.89786006839609322</v>
      </c>
      <c r="AD4" s="2">
        <f>AD3</f>
        <v>215.94</v>
      </c>
      <c r="AE4" s="2">
        <f t="shared" ref="AE4:AE67" si="19">AP4</f>
        <v>10.008929076702275</v>
      </c>
      <c r="AF4" s="2">
        <f t="shared" ref="AF4:AF67" si="20">AE4^3</f>
        <v>1002.6811155749062</v>
      </c>
      <c r="AG4" s="2">
        <f t="shared" ref="AG4:AG67" si="21">(AC4/AB4)*AE4</f>
        <v>43.539814657846662</v>
      </c>
      <c r="AH4" s="2">
        <f t="shared" ref="AH4:AH67" si="22">-AD4/AB4</f>
        <v>-1046.2209302325582</v>
      </c>
      <c r="AI4" s="2">
        <f t="shared" ref="AI4:AI67" si="23">SUM(AF4:AH4)</f>
        <v>1.9463186617940664E-10</v>
      </c>
      <c r="AJ4" s="2">
        <f t="shared" ref="AJ4:AJ67" si="24">AE4*3.6*0.621371</f>
        <v>22.38932976955045</v>
      </c>
      <c r="AK4">
        <f t="shared" ref="AK4:AK67" si="25">(N4/5280)/AJ4</f>
        <v>1.6388324870330693E-3</v>
      </c>
      <c r="AL4">
        <f t="shared" ref="AL4:AL67" si="26">AC4/AB4</f>
        <v>4.3500972306012269</v>
      </c>
      <c r="AM4">
        <f t="shared" ref="AM4:AM67" si="27">-AD4/AB4</f>
        <v>-1046.2209302325582</v>
      </c>
      <c r="AN4">
        <f t="shared" ref="AN4:AN67" si="28">SQRT((AM4^2)/4+(AL4^3)/27)+(-AM4/2)</f>
        <v>1046.2238443598249</v>
      </c>
      <c r="AO4">
        <f t="shared" ref="AO4:AO67" si="29">-SQRT((AM4^2)/4+(AL4^3)/27)+(-AM4/2)</f>
        <v>-2.9141272666493023E-3</v>
      </c>
      <c r="AP4">
        <f t="shared" ref="AP4:AP67" si="30">AN4^(1/3)+AO4^(1/3)</f>
        <v>10.008929076702275</v>
      </c>
      <c r="AQ4">
        <f t="shared" ref="AQ4:AQ67" si="31">AM4^2/4+AL4^3/27</f>
        <v>273647.60754360177</v>
      </c>
    </row>
    <row r="5" spans="1:54" x14ac:dyDescent="0.25">
      <c r="A5">
        <v>4</v>
      </c>
      <c r="B5" t="s">
        <v>12</v>
      </c>
      <c r="C5" t="s">
        <v>10</v>
      </c>
      <c r="D5" t="s">
        <v>11</v>
      </c>
      <c r="E5" t="str">
        <f t="shared" si="0"/>
        <v>170.453</v>
      </c>
      <c r="F5" t="str">
        <f t="shared" si="1"/>
        <v>34.57609</v>
      </c>
      <c r="G5" t="str">
        <f t="shared" si="2"/>
        <v>-86.55953</v>
      </c>
      <c r="H5">
        <f t="shared" si="3"/>
        <v>0.6034639949720082</v>
      </c>
      <c r="I5">
        <f t="shared" si="4"/>
        <v>0.60346661296588622</v>
      </c>
      <c r="J5">
        <f t="shared" si="5"/>
        <v>-1.5107486229458822</v>
      </c>
      <c r="K5">
        <f t="shared" si="6"/>
        <v>-1.5107487974788074</v>
      </c>
      <c r="L5">
        <f t="shared" si="7"/>
        <v>-1.4370587374586356E-7</v>
      </c>
      <c r="M5">
        <f t="shared" si="8"/>
        <v>2.6179938780179768E-6</v>
      </c>
      <c r="N5">
        <f t="shared" si="9"/>
        <v>54.807671425794688</v>
      </c>
      <c r="O5">
        <f t="shared" si="10"/>
        <v>3.1000000000005912E-2</v>
      </c>
      <c r="P5" s="1">
        <f t="shared" si="11"/>
        <v>5.6561425058857852E-4</v>
      </c>
      <c r="Q5" s="3">
        <v>9.81</v>
      </c>
      <c r="R5" s="3">
        <v>20</v>
      </c>
      <c r="S5" s="3">
        <v>68</v>
      </c>
      <c r="T5" s="3">
        <f t="shared" si="12"/>
        <v>88</v>
      </c>
      <c r="U5" s="5">
        <v>2.4750000000000002E-3</v>
      </c>
      <c r="V5" s="5">
        <v>0.32</v>
      </c>
      <c r="W5" s="5">
        <v>1.29</v>
      </c>
      <c r="X5" s="4">
        <f t="shared" si="13"/>
        <v>2.1366180000000004</v>
      </c>
      <c r="Y5" s="4">
        <f t="shared" si="14"/>
        <v>0.48828339214242977</v>
      </c>
      <c r="Z5" s="3">
        <f t="shared" si="15"/>
        <v>19.558240346631766</v>
      </c>
      <c r="AA5" s="3">
        <f t="shared" si="16"/>
        <v>22.183141738774196</v>
      </c>
      <c r="AB5" s="3">
        <f t="shared" si="17"/>
        <v>0.2064</v>
      </c>
      <c r="AC5" s="3">
        <f t="shared" si="18"/>
        <v>2.62490139214243</v>
      </c>
      <c r="AD5" s="2">
        <f t="shared" ref="AD5:AD68" si="32">AD4</f>
        <v>215.94</v>
      </c>
      <c r="AE5" s="2">
        <f t="shared" si="19"/>
        <v>9.7344191613110453</v>
      </c>
      <c r="AF5" s="2">
        <f t="shared" si="20"/>
        <v>922.42301158807675</v>
      </c>
      <c r="AG5" s="2">
        <f t="shared" si="21"/>
        <v>123.79791864449277</v>
      </c>
      <c r="AH5" s="2">
        <f t="shared" si="22"/>
        <v>-1046.2209302325582</v>
      </c>
      <c r="AI5" s="2">
        <f t="shared" si="23"/>
        <v>1.1368683772161603E-11</v>
      </c>
      <c r="AJ5" s="2">
        <f t="shared" si="24"/>
        <v>21.775268767258819</v>
      </c>
      <c r="AK5">
        <f t="shared" si="25"/>
        <v>4.7669863051002056E-4</v>
      </c>
      <c r="AL5">
        <f t="shared" si="26"/>
        <v>12.717545504566036</v>
      </c>
      <c r="AM5">
        <f t="shared" si="27"/>
        <v>-1046.2209302325582</v>
      </c>
      <c r="AN5">
        <f t="shared" si="28"/>
        <v>1046.2937404804165</v>
      </c>
      <c r="AO5">
        <f t="shared" si="29"/>
        <v>-7.2810247858342336E-2</v>
      </c>
      <c r="AP5">
        <f t="shared" si="30"/>
        <v>9.7344191613110453</v>
      </c>
      <c r="AQ5">
        <f t="shared" si="31"/>
        <v>273720.73962074687</v>
      </c>
    </row>
    <row r="6" spans="1:54" x14ac:dyDescent="0.25">
      <c r="A6">
        <v>5</v>
      </c>
      <c r="B6" t="s">
        <v>15</v>
      </c>
      <c r="C6" t="s">
        <v>13</v>
      </c>
      <c r="D6" t="s">
        <v>14</v>
      </c>
      <c r="E6" t="str">
        <f t="shared" si="0"/>
        <v>170.572</v>
      </c>
      <c r="F6" t="str">
        <f t="shared" si="1"/>
        <v>34.57628</v>
      </c>
      <c r="G6" t="str">
        <f t="shared" si="2"/>
        <v>-86.55949</v>
      </c>
      <c r="H6">
        <f t="shared" si="3"/>
        <v>0.60346661296588622</v>
      </c>
      <c r="I6">
        <f t="shared" si="4"/>
        <v>0.60346992909146491</v>
      </c>
      <c r="J6">
        <f t="shared" si="5"/>
        <v>-1.5107487974788074</v>
      </c>
      <c r="K6">
        <f t="shared" si="6"/>
        <v>-1.5107480993471063</v>
      </c>
      <c r="L6">
        <f t="shared" si="7"/>
        <v>5.7482231964695694E-7</v>
      </c>
      <c r="M6">
        <f t="shared" si="8"/>
        <v>3.3161255786895438E-6</v>
      </c>
      <c r="N6">
        <f t="shared" si="9"/>
        <v>70.352409267192982</v>
      </c>
      <c r="O6">
        <f t="shared" si="10"/>
        <v>0.11899999999999977</v>
      </c>
      <c r="P6" s="1">
        <f t="shared" si="11"/>
        <v>1.6914843605148903E-3</v>
      </c>
      <c r="Q6" s="3">
        <v>9.81</v>
      </c>
      <c r="R6" s="3">
        <v>20</v>
      </c>
      <c r="S6" s="3">
        <v>68</v>
      </c>
      <c r="T6" s="3">
        <f t="shared" si="12"/>
        <v>88</v>
      </c>
      <c r="U6" s="5">
        <v>2.4750000000000002E-3</v>
      </c>
      <c r="V6" s="5">
        <v>0.32</v>
      </c>
      <c r="W6" s="5">
        <v>1.29</v>
      </c>
      <c r="X6" s="4">
        <f t="shared" si="13"/>
        <v>2.1366180000000004</v>
      </c>
      <c r="Y6" s="4">
        <f t="shared" si="14"/>
        <v>1.4602225298113272</v>
      </c>
      <c r="Z6" s="3">
        <f t="shared" si="15"/>
        <v>18.943414074194383</v>
      </c>
      <c r="AA6" s="3">
        <f t="shared" si="16"/>
        <v>22.54025460400571</v>
      </c>
      <c r="AB6" s="3">
        <f t="shared" si="17"/>
        <v>0.2064</v>
      </c>
      <c r="AC6" s="3">
        <f t="shared" si="18"/>
        <v>3.5968405298113275</v>
      </c>
      <c r="AD6" s="2">
        <f t="shared" si="32"/>
        <v>215.94</v>
      </c>
      <c r="AE6" s="2">
        <f t="shared" si="19"/>
        <v>9.5801934713562122</v>
      </c>
      <c r="AF6" s="2">
        <f t="shared" si="20"/>
        <v>879.27118138950777</v>
      </c>
      <c r="AG6" s="2">
        <f t="shared" si="21"/>
        <v>166.94974884306154</v>
      </c>
      <c r="AH6" s="2">
        <f t="shared" si="22"/>
        <v>-1046.2209302325582</v>
      </c>
      <c r="AI6" s="2">
        <f t="shared" si="23"/>
        <v>1.1141310096718371E-11</v>
      </c>
      <c r="AJ6" s="2">
        <f t="shared" si="24"/>
        <v>21.430275830964291</v>
      </c>
      <c r="AK6">
        <f t="shared" si="25"/>
        <v>6.217521436525915E-4</v>
      </c>
      <c r="AL6">
        <f t="shared" si="26"/>
        <v>17.426552954512246</v>
      </c>
      <c r="AM6">
        <f t="shared" si="27"/>
        <v>-1046.2209302325582</v>
      </c>
      <c r="AN6">
        <f t="shared" si="28"/>
        <v>1046.408243937638</v>
      </c>
      <c r="AO6">
        <f t="shared" si="29"/>
        <v>-0.18731370507975953</v>
      </c>
      <c r="AP6">
        <f t="shared" si="30"/>
        <v>9.5801934713562122</v>
      </c>
      <c r="AQ6">
        <f t="shared" si="31"/>
        <v>273840.56531936786</v>
      </c>
    </row>
    <row r="7" spans="1:54" x14ac:dyDescent="0.25">
      <c r="A7">
        <v>6</v>
      </c>
      <c r="B7" t="s">
        <v>18</v>
      </c>
      <c r="C7" t="s">
        <v>16</v>
      </c>
      <c r="D7" t="s">
        <v>17</v>
      </c>
      <c r="E7" t="str">
        <f t="shared" si="0"/>
        <v>170.708</v>
      </c>
      <c r="F7" t="str">
        <f t="shared" si="1"/>
        <v>34.57644</v>
      </c>
      <c r="G7" t="str">
        <f t="shared" si="2"/>
        <v>-86.55935</v>
      </c>
      <c r="H7">
        <f t="shared" si="3"/>
        <v>0.60346992909146491</v>
      </c>
      <c r="I7">
        <f t="shared" si="4"/>
        <v>0.60347272161826804</v>
      </c>
      <c r="J7">
        <f t="shared" si="5"/>
        <v>-1.5107480993471063</v>
      </c>
      <c r="K7">
        <f t="shared" si="6"/>
        <v>-1.5107456558861536</v>
      </c>
      <c r="L7">
        <f t="shared" si="7"/>
        <v>2.0118738824133386E-6</v>
      </c>
      <c r="M7">
        <f t="shared" si="8"/>
        <v>2.7925268031303574E-6</v>
      </c>
      <c r="N7">
        <f t="shared" si="9"/>
        <v>71.945295494294683</v>
      </c>
      <c r="O7">
        <f t="shared" si="10"/>
        <v>0.13599999999999568</v>
      </c>
      <c r="P7" s="1">
        <f t="shared" si="11"/>
        <v>1.890325129191812E-3</v>
      </c>
      <c r="Q7" s="3">
        <v>9.81</v>
      </c>
      <c r="R7" s="3">
        <v>20</v>
      </c>
      <c r="S7" s="3">
        <v>68</v>
      </c>
      <c r="T7" s="3">
        <f t="shared" si="12"/>
        <v>88</v>
      </c>
      <c r="U7" s="5">
        <v>2.4750000000000002E-3</v>
      </c>
      <c r="V7" s="5">
        <v>0.32</v>
      </c>
      <c r="W7" s="5">
        <v>1.29</v>
      </c>
      <c r="X7" s="4">
        <f t="shared" si="13"/>
        <v>2.1366180000000004</v>
      </c>
      <c r="Y7" s="4">
        <f t="shared" si="14"/>
        <v>1.631876961914599</v>
      </c>
      <c r="Z7" s="3">
        <f t="shared" si="15"/>
        <v>18.835960779523827</v>
      </c>
      <c r="AA7" s="3">
        <f t="shared" si="16"/>
        <v>22.604455741438425</v>
      </c>
      <c r="AB7" s="3">
        <f t="shared" si="17"/>
        <v>0.2064</v>
      </c>
      <c r="AC7" s="3">
        <f t="shared" si="18"/>
        <v>3.7684949619146</v>
      </c>
      <c r="AD7" s="2">
        <f t="shared" si="32"/>
        <v>215.94</v>
      </c>
      <c r="AE7" s="2">
        <f t="shared" si="19"/>
        <v>9.5529838218639167</v>
      </c>
      <c r="AF7" s="2">
        <f t="shared" si="20"/>
        <v>871.80052614367423</v>
      </c>
      <c r="AG7" s="2">
        <f t="shared" si="21"/>
        <v>174.42040408888494</v>
      </c>
      <c r="AH7" s="2">
        <f t="shared" si="22"/>
        <v>-1046.2209302325582</v>
      </c>
      <c r="AI7" s="2">
        <f t="shared" si="23"/>
        <v>0</v>
      </c>
      <c r="AJ7" s="2">
        <f t="shared" si="24"/>
        <v>21.369409597351453</v>
      </c>
      <c r="AK7">
        <f t="shared" si="25"/>
        <v>6.3764058957503113E-4</v>
      </c>
      <c r="AL7">
        <f t="shared" si="26"/>
        <v>18.25821202478004</v>
      </c>
      <c r="AM7">
        <f t="shared" si="27"/>
        <v>-1046.2209302325582</v>
      </c>
      <c r="AN7">
        <f t="shared" si="28"/>
        <v>1046.4363562506533</v>
      </c>
      <c r="AO7">
        <f t="shared" si="29"/>
        <v>-0.21542601809505868</v>
      </c>
      <c r="AP7">
        <f t="shared" si="30"/>
        <v>9.5529838218639167</v>
      </c>
      <c r="AQ7">
        <f t="shared" si="31"/>
        <v>273869.98833158682</v>
      </c>
    </row>
    <row r="8" spans="1:54" x14ac:dyDescent="0.25">
      <c r="A8">
        <v>7</v>
      </c>
      <c r="B8" t="s">
        <v>21</v>
      </c>
      <c r="C8" t="s">
        <v>19</v>
      </c>
      <c r="D8" t="s">
        <v>20</v>
      </c>
      <c r="E8" t="str">
        <f t="shared" si="0"/>
        <v>170.965</v>
      </c>
      <c r="F8" t="str">
        <f t="shared" si="1"/>
        <v>34.57627</v>
      </c>
      <c r="G8" t="str">
        <f t="shared" si="2"/>
        <v>-86.55893</v>
      </c>
      <c r="H8">
        <f t="shared" si="3"/>
        <v>0.60347272161826804</v>
      </c>
      <c r="I8">
        <f t="shared" si="4"/>
        <v>0.60346975455853979</v>
      </c>
      <c r="J8">
        <f t="shared" si="5"/>
        <v>-1.5107456558861536</v>
      </c>
      <c r="K8">
        <f t="shared" si="6"/>
        <v>-1.5107383255032951</v>
      </c>
      <c r="L8">
        <f t="shared" si="7"/>
        <v>6.0356220106360577E-6</v>
      </c>
      <c r="M8">
        <f t="shared" si="8"/>
        <v>-2.967059728242738E-6</v>
      </c>
      <c r="N8">
        <f t="shared" si="9"/>
        <v>140.58635372224521</v>
      </c>
      <c r="O8">
        <f t="shared" si="10"/>
        <v>0.257000000000005</v>
      </c>
      <c r="P8" s="1">
        <f t="shared" si="11"/>
        <v>1.8280579387367629E-3</v>
      </c>
      <c r="Q8" s="3">
        <v>9.81</v>
      </c>
      <c r="R8" s="3">
        <v>20</v>
      </c>
      <c r="S8" s="3">
        <v>68</v>
      </c>
      <c r="T8" s="3">
        <f t="shared" si="12"/>
        <v>88</v>
      </c>
      <c r="U8" s="5">
        <v>2.4750000000000002E-3</v>
      </c>
      <c r="V8" s="5">
        <v>0.32</v>
      </c>
      <c r="W8" s="5">
        <v>1.29</v>
      </c>
      <c r="X8" s="4">
        <f t="shared" si="13"/>
        <v>2.1366180000000004</v>
      </c>
      <c r="Y8" s="4">
        <f t="shared" si="14"/>
        <v>1.5781232204720792</v>
      </c>
      <c r="Z8" s="3">
        <f t="shared" si="15"/>
        <v>18.869572986712406</v>
      </c>
      <c r="AA8" s="3">
        <f t="shared" si="16"/>
        <v>22.584314207184484</v>
      </c>
      <c r="AB8" s="3">
        <f t="shared" si="17"/>
        <v>0.2064</v>
      </c>
      <c r="AC8" s="3">
        <f t="shared" si="18"/>
        <v>3.7147412204720798</v>
      </c>
      <c r="AD8" s="2">
        <f t="shared" si="32"/>
        <v>215.94</v>
      </c>
      <c r="AE8" s="2">
        <f t="shared" si="19"/>
        <v>9.5615035293526756</v>
      </c>
      <c r="AF8" s="2">
        <f t="shared" si="20"/>
        <v>874.1351197181616</v>
      </c>
      <c r="AG8" s="2">
        <f t="shared" si="21"/>
        <v>172.08581051441695</v>
      </c>
      <c r="AH8" s="2">
        <f t="shared" si="22"/>
        <v>-1046.2209302325582</v>
      </c>
      <c r="AI8" s="2">
        <f t="shared" si="23"/>
        <v>2.0463630789890885E-11</v>
      </c>
      <c r="AJ8" s="2">
        <f t="shared" si="24"/>
        <v>21.388467634334646</v>
      </c>
      <c r="AK8">
        <f t="shared" si="25"/>
        <v>1.2448859736797187E-3</v>
      </c>
      <c r="AL8">
        <f t="shared" si="26"/>
        <v>17.99777723096938</v>
      </c>
      <c r="AM8">
        <f t="shared" si="27"/>
        <v>-1046.2209302325582</v>
      </c>
      <c r="AN8">
        <f t="shared" si="28"/>
        <v>1046.427270411471</v>
      </c>
      <c r="AO8">
        <f t="shared" si="29"/>
        <v>-0.20634017891268286</v>
      </c>
      <c r="AP8">
        <f t="shared" si="30"/>
        <v>9.5615035293526756</v>
      </c>
      <c r="AQ8">
        <f t="shared" si="31"/>
        <v>273860.47870436573</v>
      </c>
    </row>
    <row r="9" spans="1:54" x14ac:dyDescent="0.25">
      <c r="A9">
        <v>8</v>
      </c>
      <c r="B9" t="s">
        <v>24</v>
      </c>
      <c r="C9" t="s">
        <v>22</v>
      </c>
      <c r="D9" t="s">
        <v>23</v>
      </c>
      <c r="E9" t="str">
        <f t="shared" si="0"/>
        <v>171.344</v>
      </c>
      <c r="F9" t="str">
        <f t="shared" si="1"/>
        <v>34.57593</v>
      </c>
      <c r="G9" t="str">
        <f t="shared" si="2"/>
        <v>-86.55833</v>
      </c>
      <c r="H9">
        <f t="shared" si="3"/>
        <v>0.60346975455853979</v>
      </c>
      <c r="I9">
        <f t="shared" si="4"/>
        <v>0.60346382043908298</v>
      </c>
      <c r="J9">
        <f t="shared" si="5"/>
        <v>-1.5107383255032951</v>
      </c>
      <c r="K9">
        <f t="shared" si="6"/>
        <v>-1.510727853527783</v>
      </c>
      <c r="L9">
        <f t="shared" si="7"/>
        <v>8.6223436072694275E-6</v>
      </c>
      <c r="M9">
        <f t="shared" si="8"/>
        <v>-5.9341194568185429E-6</v>
      </c>
      <c r="N9">
        <f t="shared" si="9"/>
        <v>218.79763712977601</v>
      </c>
      <c r="O9">
        <f t="shared" si="10"/>
        <v>0.37899999999999068</v>
      </c>
      <c r="P9" s="1">
        <f t="shared" si="11"/>
        <v>1.7321942090955645E-3</v>
      </c>
      <c r="Q9" s="3">
        <v>9.81</v>
      </c>
      <c r="R9" s="3">
        <v>20</v>
      </c>
      <c r="S9" s="3">
        <v>68</v>
      </c>
      <c r="T9" s="3">
        <f t="shared" si="12"/>
        <v>88</v>
      </c>
      <c r="U9" s="5">
        <v>2.4750000000000002E-3</v>
      </c>
      <c r="V9" s="5">
        <v>0.32</v>
      </c>
      <c r="W9" s="5">
        <v>1.29</v>
      </c>
      <c r="X9" s="4">
        <f t="shared" si="13"/>
        <v>2.1366180000000004</v>
      </c>
      <c r="Y9" s="4">
        <f t="shared" si="14"/>
        <v>1.4953663734087093</v>
      </c>
      <c r="Z9" s="3">
        <f t="shared" si="15"/>
        <v>18.921386611021905</v>
      </c>
      <c r="AA9" s="3">
        <f t="shared" si="16"/>
        <v>22.553370984430614</v>
      </c>
      <c r="AB9" s="3">
        <f t="shared" si="17"/>
        <v>0.2064</v>
      </c>
      <c r="AC9" s="3">
        <f t="shared" si="18"/>
        <v>3.6319843734087098</v>
      </c>
      <c r="AD9" s="2">
        <f t="shared" si="32"/>
        <v>215.94</v>
      </c>
      <c r="AE9" s="2">
        <f t="shared" si="19"/>
        <v>9.5746219112465827</v>
      </c>
      <c r="AF9" s="2">
        <f t="shared" si="20"/>
        <v>877.73799824156015</v>
      </c>
      <c r="AG9" s="2">
        <f t="shared" si="21"/>
        <v>168.48293199100883</v>
      </c>
      <c r="AH9" s="2">
        <f t="shared" si="22"/>
        <v>-1046.2209302325582</v>
      </c>
      <c r="AI9" s="2">
        <f t="shared" si="23"/>
        <v>1.0686562745831907E-11</v>
      </c>
      <c r="AJ9" s="2">
        <f t="shared" si="24"/>
        <v>21.41781260980752</v>
      </c>
      <c r="AK9">
        <f t="shared" si="25"/>
        <v>1.9347889152377055E-3</v>
      </c>
      <c r="AL9">
        <f t="shared" si="26"/>
        <v>17.596823514577082</v>
      </c>
      <c r="AM9">
        <f t="shared" si="27"/>
        <v>-1046.2209302325582</v>
      </c>
      <c r="AN9">
        <f t="shared" si="28"/>
        <v>1046.4137873262193</v>
      </c>
      <c r="AO9">
        <f t="shared" si="29"/>
        <v>-0.19285709366113224</v>
      </c>
      <c r="AP9">
        <f t="shared" si="30"/>
        <v>9.5746219112465827</v>
      </c>
      <c r="AQ9">
        <f t="shared" si="31"/>
        <v>273846.36703596055</v>
      </c>
    </row>
    <row r="10" spans="1:54" x14ac:dyDescent="0.25">
      <c r="A10">
        <v>9</v>
      </c>
      <c r="B10" t="s">
        <v>27</v>
      </c>
      <c r="C10" t="s">
        <v>25</v>
      </c>
      <c r="D10" t="s">
        <v>26</v>
      </c>
      <c r="E10" t="str">
        <f t="shared" si="0"/>
        <v>171.402</v>
      </c>
      <c r="F10" t="str">
        <f t="shared" si="1"/>
        <v>34.57584</v>
      </c>
      <c r="G10" t="str">
        <f t="shared" si="2"/>
        <v>-86.55819</v>
      </c>
      <c r="H10">
        <f t="shared" si="3"/>
        <v>0.60346382043908298</v>
      </c>
      <c r="I10">
        <f t="shared" si="4"/>
        <v>0.60346224964275619</v>
      </c>
      <c r="J10">
        <f t="shared" si="5"/>
        <v>-1.510727853527783</v>
      </c>
      <c r="K10">
        <f t="shared" si="6"/>
        <v>-1.5107254100668304</v>
      </c>
      <c r="L10">
        <f t="shared" si="7"/>
        <v>2.0118853783073805E-6</v>
      </c>
      <c r="M10">
        <f t="shared" si="8"/>
        <v>-1.5707963267885816E-6</v>
      </c>
      <c r="N10">
        <f t="shared" si="9"/>
        <v>53.355528971700238</v>
      </c>
      <c r="O10">
        <f t="shared" si="10"/>
        <v>5.7999999999992724E-2</v>
      </c>
      <c r="P10" s="1">
        <f t="shared" si="11"/>
        <v>1.0870476053335711E-3</v>
      </c>
      <c r="Q10" s="3">
        <v>9.81</v>
      </c>
      <c r="R10" s="3">
        <v>20</v>
      </c>
      <c r="S10" s="3">
        <v>68</v>
      </c>
      <c r="T10" s="3">
        <f t="shared" si="12"/>
        <v>88</v>
      </c>
      <c r="U10" s="5">
        <v>2.4750000000000002E-3</v>
      </c>
      <c r="V10" s="5">
        <v>0.32</v>
      </c>
      <c r="W10" s="5">
        <v>1.29</v>
      </c>
      <c r="X10" s="4">
        <f t="shared" si="13"/>
        <v>2.1366180000000004</v>
      </c>
      <c r="Y10" s="4">
        <f t="shared" si="14"/>
        <v>0.93842590227648981</v>
      </c>
      <c r="Z10" s="3">
        <f t="shared" si="15"/>
        <v>19.272145524673096</v>
      </c>
      <c r="AA10" s="3">
        <f t="shared" si="16"/>
        <v>22.347189426949587</v>
      </c>
      <c r="AB10" s="3">
        <f t="shared" si="17"/>
        <v>0.2064</v>
      </c>
      <c r="AC10" s="3">
        <f t="shared" si="18"/>
        <v>3.0750439022764904</v>
      </c>
      <c r="AD10" s="2">
        <f t="shared" si="32"/>
        <v>215.94</v>
      </c>
      <c r="AE10" s="2">
        <f t="shared" si="19"/>
        <v>9.6629601098553888</v>
      </c>
      <c r="AF10" s="2">
        <f t="shared" si="20"/>
        <v>902.25762323761705</v>
      </c>
      <c r="AG10" s="2">
        <f t="shared" si="21"/>
        <v>143.9633069949214</v>
      </c>
      <c r="AH10" s="2">
        <f t="shared" si="22"/>
        <v>-1046.2209302325582</v>
      </c>
      <c r="AI10" s="2">
        <f t="shared" si="23"/>
        <v>-1.9781509763561189E-11</v>
      </c>
      <c r="AJ10" s="2">
        <f t="shared" si="24"/>
        <v>21.61541947111543</v>
      </c>
      <c r="AK10">
        <f t="shared" si="25"/>
        <v>4.6750024138561438E-4</v>
      </c>
      <c r="AL10">
        <f t="shared" si="26"/>
        <v>14.898468518781446</v>
      </c>
      <c r="AM10">
        <f t="shared" si="27"/>
        <v>-1046.2209302325582</v>
      </c>
      <c r="AN10">
        <f t="shared" si="28"/>
        <v>1046.337985005518</v>
      </c>
      <c r="AO10">
        <f t="shared" si="29"/>
        <v>-0.11705477295993205</v>
      </c>
      <c r="AP10">
        <f t="shared" si="30"/>
        <v>9.6629601098553888</v>
      </c>
      <c r="AQ10">
        <f t="shared" si="31"/>
        <v>273767.03756944399</v>
      </c>
    </row>
    <row r="11" spans="1:54" x14ac:dyDescent="0.25">
      <c r="A11">
        <v>10</v>
      </c>
      <c r="B11" t="s">
        <v>30</v>
      </c>
      <c r="C11" t="s">
        <v>28</v>
      </c>
      <c r="D11" t="s">
        <v>29</v>
      </c>
      <c r="E11" t="str">
        <f t="shared" si="0"/>
        <v>171.452</v>
      </c>
      <c r="F11" t="str">
        <f t="shared" si="1"/>
        <v>34.57582</v>
      </c>
      <c r="G11" t="str">
        <f t="shared" si="2"/>
        <v>-86.55805</v>
      </c>
      <c r="H11">
        <f t="shared" si="3"/>
        <v>0.60346224964275619</v>
      </c>
      <c r="I11">
        <f t="shared" si="4"/>
        <v>0.60346190057690574</v>
      </c>
      <c r="J11">
        <f t="shared" si="5"/>
        <v>-1.5107254100668304</v>
      </c>
      <c r="K11">
        <f t="shared" si="6"/>
        <v>-1.5107229666058777</v>
      </c>
      <c r="L11">
        <f t="shared" si="7"/>
        <v>2.0118867094019685E-6</v>
      </c>
      <c r="M11">
        <f t="shared" si="8"/>
        <v>-3.4906585044680583E-7</v>
      </c>
      <c r="N11">
        <f t="shared" si="9"/>
        <v>42.683816220608577</v>
      </c>
      <c r="O11">
        <f t="shared" si="10"/>
        <v>5.0000000000011369E-2</v>
      </c>
      <c r="P11" s="1">
        <f t="shared" si="11"/>
        <v>1.171404162682867E-3</v>
      </c>
      <c r="Q11" s="3">
        <v>9.81</v>
      </c>
      <c r="R11" s="3">
        <v>20</v>
      </c>
      <c r="S11" s="3">
        <v>68</v>
      </c>
      <c r="T11" s="3">
        <f t="shared" si="12"/>
        <v>88</v>
      </c>
      <c r="U11" s="5">
        <v>2.4750000000000002E-3</v>
      </c>
      <c r="V11" s="5">
        <v>0.32</v>
      </c>
      <c r="W11" s="5">
        <v>1.29</v>
      </c>
      <c r="X11" s="4">
        <f t="shared" si="13"/>
        <v>2.1366180000000004</v>
      </c>
      <c r="Y11" s="4">
        <f t="shared" si="14"/>
        <v>1.0112490917493147</v>
      </c>
      <c r="Z11" s="3">
        <f t="shared" si="15"/>
        <v>19.226078834481662</v>
      </c>
      <c r="AA11" s="3">
        <f t="shared" si="16"/>
        <v>22.373945926230977</v>
      </c>
      <c r="AB11" s="3">
        <f t="shared" si="17"/>
        <v>0.2064</v>
      </c>
      <c r="AC11" s="3">
        <f t="shared" si="18"/>
        <v>3.147867091749315</v>
      </c>
      <c r="AD11" s="2">
        <f t="shared" si="32"/>
        <v>215.94</v>
      </c>
      <c r="AE11" s="2">
        <f t="shared" si="19"/>
        <v>9.6514043929476703</v>
      </c>
      <c r="AF11" s="2">
        <f t="shared" si="20"/>
        <v>899.02452384822925</v>
      </c>
      <c r="AG11" s="2">
        <f t="shared" si="21"/>
        <v>147.19640638432531</v>
      </c>
      <c r="AH11" s="2">
        <f t="shared" si="22"/>
        <v>-1046.2209302325582</v>
      </c>
      <c r="AI11" s="2">
        <f t="shared" si="23"/>
        <v>-3.637978807091713E-12</v>
      </c>
      <c r="AJ11" s="2">
        <f t="shared" si="24"/>
        <v>21.589570076581033</v>
      </c>
      <c r="AK11">
        <f t="shared" si="25"/>
        <v>3.7444266253161974E-4</v>
      </c>
      <c r="AL11">
        <f t="shared" si="26"/>
        <v>15.251294049173039</v>
      </c>
      <c r="AM11">
        <f t="shared" si="27"/>
        <v>-1046.2209302325582</v>
      </c>
      <c r="AN11">
        <f t="shared" si="28"/>
        <v>1046.3464987578545</v>
      </c>
      <c r="AO11">
        <f t="shared" si="29"/>
        <v>-0.12556852529633034</v>
      </c>
      <c r="AP11">
        <f t="shared" si="30"/>
        <v>9.6514043929476703</v>
      </c>
      <c r="AQ11">
        <f t="shared" si="31"/>
        <v>273775.94690096786</v>
      </c>
    </row>
    <row r="12" spans="1:54" x14ac:dyDescent="0.25">
      <c r="A12">
        <v>11</v>
      </c>
      <c r="B12" t="s">
        <v>33</v>
      </c>
      <c r="C12" t="s">
        <v>31</v>
      </c>
      <c r="D12" t="s">
        <v>32</v>
      </c>
      <c r="E12" t="str">
        <f t="shared" si="0"/>
        <v>171.474</v>
      </c>
      <c r="F12" t="str">
        <f t="shared" si="1"/>
        <v>34.57578</v>
      </c>
      <c r="G12" t="str">
        <f t="shared" si="2"/>
        <v>-86.55799</v>
      </c>
      <c r="H12">
        <f t="shared" si="3"/>
        <v>0.60346190057690574</v>
      </c>
      <c r="I12">
        <f t="shared" si="4"/>
        <v>0.60346120244520507</v>
      </c>
      <c r="J12">
        <f t="shared" si="5"/>
        <v>-1.5107229666058777</v>
      </c>
      <c r="K12">
        <f t="shared" si="6"/>
        <v>-1.5107219194083266</v>
      </c>
      <c r="L12">
        <f t="shared" si="7"/>
        <v>8.622374723107881E-7</v>
      </c>
      <c r="M12">
        <f t="shared" si="8"/>
        <v>-6.9813170067156705E-7</v>
      </c>
      <c r="N12">
        <f t="shared" si="9"/>
        <v>23.191052536243163</v>
      </c>
      <c r="O12">
        <f t="shared" si="10"/>
        <v>2.199999999999136E-2</v>
      </c>
      <c r="P12" s="1">
        <f t="shared" si="11"/>
        <v>9.4864172144017969E-4</v>
      </c>
      <c r="Q12" s="3">
        <v>9.81</v>
      </c>
      <c r="R12" s="3">
        <v>20</v>
      </c>
      <c r="S12" s="3">
        <v>68</v>
      </c>
      <c r="T12" s="3">
        <f t="shared" si="12"/>
        <v>88</v>
      </c>
      <c r="U12" s="5">
        <v>2.4750000000000002E-3</v>
      </c>
      <c r="V12" s="5">
        <v>0.32</v>
      </c>
      <c r="W12" s="5">
        <v>1.29</v>
      </c>
      <c r="X12" s="4">
        <f t="shared" si="13"/>
        <v>2.1366180000000004</v>
      </c>
      <c r="Y12" s="4">
        <f t="shared" si="14"/>
        <v>0.81894305679288659</v>
      </c>
      <c r="Z12" s="3">
        <f t="shared" si="15"/>
        <v>19.347859742369259</v>
      </c>
      <c r="AA12" s="3">
        <f t="shared" si="16"/>
        <v>22.303420799162147</v>
      </c>
      <c r="AB12" s="3">
        <f t="shared" si="17"/>
        <v>0.2064</v>
      </c>
      <c r="AC12" s="3">
        <f t="shared" si="18"/>
        <v>2.9555610567928872</v>
      </c>
      <c r="AD12" s="2">
        <f t="shared" si="32"/>
        <v>215.94</v>
      </c>
      <c r="AE12" s="2">
        <f t="shared" si="19"/>
        <v>9.6819228738270162</v>
      </c>
      <c r="AF12" s="2">
        <f t="shared" si="20"/>
        <v>907.57987305834217</v>
      </c>
      <c r="AG12" s="2">
        <f t="shared" si="21"/>
        <v>138.64105717420253</v>
      </c>
      <c r="AH12" s="2">
        <f t="shared" si="22"/>
        <v>-1046.2209302325582</v>
      </c>
      <c r="AI12" s="2">
        <f t="shared" si="23"/>
        <v>-1.3415046851150692E-11</v>
      </c>
      <c r="AJ12" s="2">
        <f t="shared" si="24"/>
        <v>21.657837952917962</v>
      </c>
      <c r="AK12">
        <f t="shared" si="25"/>
        <v>2.0280162812554126E-4</v>
      </c>
      <c r="AL12">
        <f t="shared" si="26"/>
        <v>14.31957876353143</v>
      </c>
      <c r="AM12">
        <f t="shared" si="27"/>
        <v>-1046.2209302325582</v>
      </c>
      <c r="AN12">
        <f t="shared" si="28"/>
        <v>1046.3248648968452</v>
      </c>
      <c r="AO12">
        <f t="shared" si="29"/>
        <v>-0.10393466428695319</v>
      </c>
      <c r="AP12">
        <f t="shared" si="30"/>
        <v>9.6819228738270162</v>
      </c>
      <c r="AQ12">
        <f t="shared" si="31"/>
        <v>273753.30813773797</v>
      </c>
    </row>
    <row r="13" spans="1:54" x14ac:dyDescent="0.25">
      <c r="A13">
        <v>12</v>
      </c>
      <c r="B13" t="s">
        <v>36</v>
      </c>
      <c r="C13" t="s">
        <v>34</v>
      </c>
      <c r="D13" t="s">
        <v>35</v>
      </c>
      <c r="E13" t="str">
        <f t="shared" si="0"/>
        <v>171.503</v>
      </c>
      <c r="F13" t="str">
        <f t="shared" si="1"/>
        <v>34.57585</v>
      </c>
      <c r="G13" t="str">
        <f t="shared" si="2"/>
        <v>-86.5579</v>
      </c>
      <c r="H13">
        <f t="shared" si="3"/>
        <v>0.60346120244520507</v>
      </c>
      <c r="I13">
        <f t="shared" si="4"/>
        <v>0.60346242417568141</v>
      </c>
      <c r="J13">
        <f t="shared" si="5"/>
        <v>-1.5107219194083266</v>
      </c>
      <c r="K13">
        <f t="shared" si="6"/>
        <v>-1.510720348612</v>
      </c>
      <c r="L13">
        <f t="shared" si="7"/>
        <v>1.2933559750013377E-6</v>
      </c>
      <c r="M13">
        <f t="shared" si="8"/>
        <v>1.2217304763417758E-6</v>
      </c>
      <c r="N13">
        <f t="shared" si="9"/>
        <v>37.190616934603234</v>
      </c>
      <c r="O13">
        <f t="shared" si="10"/>
        <v>2.8999999999996362E-2</v>
      </c>
      <c r="P13" s="1">
        <f t="shared" si="11"/>
        <v>7.7976657528942242E-4</v>
      </c>
      <c r="Q13" s="3">
        <v>9.81</v>
      </c>
      <c r="R13" s="3">
        <v>20</v>
      </c>
      <c r="S13" s="3">
        <v>68</v>
      </c>
      <c r="T13" s="3">
        <f t="shared" si="12"/>
        <v>88</v>
      </c>
      <c r="U13" s="5">
        <v>2.4750000000000002E-3</v>
      </c>
      <c r="V13" s="5">
        <v>0.32</v>
      </c>
      <c r="W13" s="5">
        <v>1.29</v>
      </c>
      <c r="X13" s="4">
        <f t="shared" si="13"/>
        <v>2.1366180000000004</v>
      </c>
      <c r="Y13" s="4">
        <f t="shared" si="14"/>
        <v>0.67315668446416443</v>
      </c>
      <c r="Z13" s="3">
        <f t="shared" si="15"/>
        <v>19.440462572873994</v>
      </c>
      <c r="AA13" s="3">
        <f t="shared" si="16"/>
        <v>22.25023725733816</v>
      </c>
      <c r="AB13" s="3">
        <f t="shared" si="17"/>
        <v>0.2064</v>
      </c>
      <c r="AC13" s="3">
        <f t="shared" si="18"/>
        <v>2.8097746844641649</v>
      </c>
      <c r="AD13" s="2">
        <f t="shared" si="32"/>
        <v>215.94</v>
      </c>
      <c r="AE13" s="2">
        <f t="shared" si="19"/>
        <v>9.705065051779572</v>
      </c>
      <c r="AF13" s="2">
        <f t="shared" si="20"/>
        <v>914.10345884897379</v>
      </c>
      <c r="AG13" s="2">
        <f t="shared" si="21"/>
        <v>132.11747138356657</v>
      </c>
      <c r="AH13" s="2">
        <f t="shared" si="22"/>
        <v>-1046.2209302325582</v>
      </c>
      <c r="AI13" s="2">
        <f t="shared" si="23"/>
        <v>-1.7735146684572101E-11</v>
      </c>
      <c r="AJ13" s="2">
        <f t="shared" si="24"/>
        <v>21.70960551464157</v>
      </c>
      <c r="AK13">
        <f t="shared" si="25"/>
        <v>3.2444981300949971E-4</v>
      </c>
      <c r="AL13">
        <f t="shared" si="26"/>
        <v>13.613249440233357</v>
      </c>
      <c r="AM13">
        <f t="shared" si="27"/>
        <v>-1046.2209302325582</v>
      </c>
      <c r="AN13">
        <f t="shared" si="28"/>
        <v>1046.3102322294569</v>
      </c>
      <c r="AO13">
        <f t="shared" si="29"/>
        <v>-8.9301996898711877E-2</v>
      </c>
      <c r="AP13">
        <f t="shared" si="30"/>
        <v>9.705065051779572</v>
      </c>
      <c r="AQ13">
        <f t="shared" si="31"/>
        <v>273737.99630728347</v>
      </c>
    </row>
    <row r="14" spans="1:54" x14ac:dyDescent="0.25">
      <c r="A14">
        <v>13</v>
      </c>
      <c r="B14" t="s">
        <v>0</v>
      </c>
      <c r="C14" t="s">
        <v>37</v>
      </c>
      <c r="D14" t="s">
        <v>38</v>
      </c>
      <c r="E14" t="str">
        <f t="shared" si="0"/>
        <v>171.3</v>
      </c>
      <c r="F14" t="str">
        <f t="shared" si="1"/>
        <v>34.57625</v>
      </c>
      <c r="G14" t="str">
        <f t="shared" si="2"/>
        <v>-86.55755</v>
      </c>
      <c r="H14">
        <f t="shared" si="3"/>
        <v>0.60346242417568141</v>
      </c>
      <c r="I14">
        <f t="shared" si="4"/>
        <v>0.60346940549268946</v>
      </c>
      <c r="J14">
        <f t="shared" si="5"/>
        <v>-1.510720348612</v>
      </c>
      <c r="K14">
        <f t="shared" si="6"/>
        <v>-1.5107142399596176</v>
      </c>
      <c r="L14">
        <f t="shared" si="7"/>
        <v>5.0297034630797065E-6</v>
      </c>
      <c r="M14">
        <f t="shared" si="8"/>
        <v>6.9813170080479381E-6</v>
      </c>
      <c r="N14">
        <f t="shared" si="9"/>
        <v>179.86346793294396</v>
      </c>
      <c r="O14">
        <f t="shared" si="10"/>
        <v>-0.20299999999997453</v>
      </c>
      <c r="P14" s="1">
        <f t="shared" si="11"/>
        <v>-1.1286338595209132E-3</v>
      </c>
      <c r="Q14" s="3">
        <v>9.81</v>
      </c>
      <c r="R14" s="3">
        <v>20</v>
      </c>
      <c r="S14" s="3">
        <v>68</v>
      </c>
      <c r="T14" s="3">
        <f t="shared" si="12"/>
        <v>88</v>
      </c>
      <c r="U14" s="5">
        <v>2.4750000000000002E-3</v>
      </c>
      <c r="V14" s="5">
        <v>0.32</v>
      </c>
      <c r="W14" s="5">
        <v>1.29</v>
      </c>
      <c r="X14" s="4">
        <f t="shared" si="13"/>
        <v>2.1366180000000004</v>
      </c>
      <c r="Y14" s="4">
        <f t="shared" si="14"/>
        <v>-0.97432641769190653</v>
      </c>
      <c r="Z14" s="3">
        <f t="shared" si="15"/>
        <v>20.503479800482605</v>
      </c>
      <c r="AA14" s="3">
        <f t="shared" si="16"/>
        <v>21.665771382790698</v>
      </c>
      <c r="AB14" s="3">
        <f t="shared" si="17"/>
        <v>0.2064</v>
      </c>
      <c r="AC14" s="3">
        <f t="shared" si="18"/>
        <v>1.1622915823080939</v>
      </c>
      <c r="AD14" s="2">
        <f t="shared" si="32"/>
        <v>215.94</v>
      </c>
      <c r="AE14" s="2">
        <f t="shared" si="19"/>
        <v>9.9668733775853102</v>
      </c>
      <c r="AF14" s="2">
        <f t="shared" si="20"/>
        <v>990.09489811670653</v>
      </c>
      <c r="AG14" s="2">
        <f t="shared" si="21"/>
        <v>56.126032115785108</v>
      </c>
      <c r="AH14" s="2">
        <f t="shared" si="22"/>
        <v>-1046.2209302325582</v>
      </c>
      <c r="AI14" s="2">
        <f t="shared" si="23"/>
        <v>-6.6620486904866993E-11</v>
      </c>
      <c r="AJ14" s="2">
        <f t="shared" si="24"/>
        <v>22.295253879012826</v>
      </c>
      <c r="AK14">
        <f t="shared" si="25"/>
        <v>1.5279059359329466E-3</v>
      </c>
      <c r="AL14">
        <f t="shared" si="26"/>
        <v>5.6312576662213853</v>
      </c>
      <c r="AM14">
        <f t="shared" si="27"/>
        <v>-1046.2209302325582</v>
      </c>
      <c r="AN14">
        <f t="shared" si="28"/>
        <v>1046.2272518237369</v>
      </c>
      <c r="AO14">
        <f t="shared" si="29"/>
        <v>-6.3215911785619028E-3</v>
      </c>
      <c r="AP14">
        <f t="shared" si="30"/>
        <v>9.9668733775853102</v>
      </c>
      <c r="AQ14">
        <f t="shared" si="31"/>
        <v>273651.1725351357</v>
      </c>
    </row>
    <row r="15" spans="1:54" x14ac:dyDescent="0.25">
      <c r="A15">
        <v>14</v>
      </c>
      <c r="B15" t="s">
        <v>41</v>
      </c>
      <c r="C15" t="s">
        <v>39</v>
      </c>
      <c r="D15" t="s">
        <v>40</v>
      </c>
      <c r="E15" t="str">
        <f t="shared" si="0"/>
        <v>171.224</v>
      </c>
      <c r="F15" t="str">
        <f t="shared" si="1"/>
        <v>34.57632</v>
      </c>
      <c r="G15" t="str">
        <f t="shared" si="2"/>
        <v>-86.55748</v>
      </c>
      <c r="H15">
        <f t="shared" si="3"/>
        <v>0.60346940549268946</v>
      </c>
      <c r="I15">
        <f t="shared" si="4"/>
        <v>0.6034706272231658</v>
      </c>
      <c r="J15">
        <f t="shared" si="5"/>
        <v>-1.5107142399596176</v>
      </c>
      <c r="K15">
        <f t="shared" si="6"/>
        <v>-1.5107130182291413</v>
      </c>
      <c r="L15">
        <f t="shared" si="7"/>
        <v>1.0059378487818477E-6</v>
      </c>
      <c r="M15">
        <f t="shared" si="8"/>
        <v>1.2217304763417758E-6</v>
      </c>
      <c r="N15">
        <f t="shared" si="9"/>
        <v>33.081339832622191</v>
      </c>
      <c r="O15">
        <f t="shared" si="10"/>
        <v>-7.6000000000021828E-2</v>
      </c>
      <c r="P15" s="1">
        <f t="shared" si="11"/>
        <v>-2.2973676515083787E-3</v>
      </c>
      <c r="Q15" s="3">
        <v>9.81</v>
      </c>
      <c r="R15" s="3">
        <v>20</v>
      </c>
      <c r="S15" s="3">
        <v>68</v>
      </c>
      <c r="T15" s="3">
        <f t="shared" si="12"/>
        <v>88</v>
      </c>
      <c r="U15" s="5">
        <v>2.4750000000000002E-3</v>
      </c>
      <c r="V15" s="5">
        <v>0.32</v>
      </c>
      <c r="W15" s="5">
        <v>1.29</v>
      </c>
      <c r="X15" s="4">
        <f t="shared" si="13"/>
        <v>2.1366180000000004</v>
      </c>
      <c r="Y15" s="4">
        <f t="shared" si="14"/>
        <v>-1.983266312462282</v>
      </c>
      <c r="Z15" s="3">
        <f t="shared" si="15"/>
        <v>21.169087174910651</v>
      </c>
      <c r="AA15" s="3">
        <f t="shared" si="16"/>
        <v>21.322438862448369</v>
      </c>
      <c r="AB15" s="3">
        <f t="shared" si="17"/>
        <v>0.2064</v>
      </c>
      <c r="AC15" s="3">
        <f t="shared" si="18"/>
        <v>0.15335168753771825</v>
      </c>
      <c r="AD15" s="2">
        <f t="shared" si="32"/>
        <v>215.94</v>
      </c>
      <c r="AE15" s="2">
        <f t="shared" si="19"/>
        <v>10.12735932290285</v>
      </c>
      <c r="AF15" s="2">
        <f t="shared" si="20"/>
        <v>1038.6964746035587</v>
      </c>
      <c r="AG15" s="2">
        <f t="shared" si="21"/>
        <v>7.5244556321123817</v>
      </c>
      <c r="AH15" s="2">
        <f t="shared" si="22"/>
        <v>-1046.2209302325582</v>
      </c>
      <c r="AI15" s="2">
        <f t="shared" si="23"/>
        <v>3.1129729904932901E-9</v>
      </c>
      <c r="AJ15" s="2">
        <f t="shared" si="24"/>
        <v>22.65425060339328</v>
      </c>
      <c r="AK15">
        <f t="shared" si="25"/>
        <v>2.7656643254363454E-4</v>
      </c>
      <c r="AL15">
        <f t="shared" si="26"/>
        <v>0.74298298225638681</v>
      </c>
      <c r="AM15">
        <f t="shared" si="27"/>
        <v>-1046.2209302325582</v>
      </c>
      <c r="AN15">
        <f t="shared" si="28"/>
        <v>1046.2209447519836</v>
      </c>
      <c r="AO15">
        <f t="shared" si="29"/>
        <v>-1.451942523544858E-5</v>
      </c>
      <c r="AP15">
        <f t="shared" si="30"/>
        <v>10.12735932290285</v>
      </c>
      <c r="AQ15">
        <f t="shared" si="31"/>
        <v>273644.57390469662</v>
      </c>
    </row>
    <row r="16" spans="1:54" x14ac:dyDescent="0.25">
      <c r="A16">
        <v>15</v>
      </c>
      <c r="B16" t="s">
        <v>44</v>
      </c>
      <c r="C16" t="s">
        <v>42</v>
      </c>
      <c r="D16" t="s">
        <v>43</v>
      </c>
      <c r="E16" t="str">
        <f t="shared" si="0"/>
        <v>171.17</v>
      </c>
      <c r="F16" t="str">
        <f t="shared" si="1"/>
        <v>34.57637</v>
      </c>
      <c r="G16" t="str">
        <f t="shared" si="2"/>
        <v>-86.55753</v>
      </c>
      <c r="H16">
        <f t="shared" si="3"/>
        <v>0.6034706272231658</v>
      </c>
      <c r="I16">
        <f t="shared" si="4"/>
        <v>0.6034714998877917</v>
      </c>
      <c r="J16">
        <f t="shared" si="5"/>
        <v>-1.5107130182291413</v>
      </c>
      <c r="K16">
        <f t="shared" si="6"/>
        <v>-1.5107138908937672</v>
      </c>
      <c r="L16">
        <f t="shared" si="7"/>
        <v>-7.1852651617765196E-7</v>
      </c>
      <c r="M16">
        <f t="shared" si="8"/>
        <v>8.7266462589496996E-7</v>
      </c>
      <c r="N16">
        <f t="shared" si="9"/>
        <v>23.629521559329039</v>
      </c>
      <c r="O16">
        <f t="shared" si="10"/>
        <v>-5.4000000000002046E-2</v>
      </c>
      <c r="P16" s="1">
        <f t="shared" si="11"/>
        <v>-2.2852769094126074E-3</v>
      </c>
      <c r="Q16" s="3">
        <v>9.81</v>
      </c>
      <c r="R16" s="3">
        <v>20</v>
      </c>
      <c r="S16" s="3">
        <v>68</v>
      </c>
      <c r="T16" s="3">
        <f t="shared" si="12"/>
        <v>88</v>
      </c>
      <c r="U16" s="5">
        <v>2.4750000000000002E-3</v>
      </c>
      <c r="V16" s="5">
        <v>0.32</v>
      </c>
      <c r="W16" s="5">
        <v>1.29</v>
      </c>
      <c r="X16" s="4">
        <f t="shared" si="13"/>
        <v>2.1366180000000004</v>
      </c>
      <c r="Y16" s="4">
        <f t="shared" si="14"/>
        <v>-1.9728286988248209</v>
      </c>
      <c r="Z16" s="3">
        <f t="shared" si="15"/>
        <v>21.16214609974929</v>
      </c>
      <c r="AA16" s="3">
        <f t="shared" si="16"/>
        <v>21.325935400924468</v>
      </c>
      <c r="AB16" s="3">
        <f t="shared" si="17"/>
        <v>0.2064</v>
      </c>
      <c r="AC16" s="3">
        <f t="shared" si="18"/>
        <v>0.16378930117517934</v>
      </c>
      <c r="AD16" s="2">
        <f t="shared" si="32"/>
        <v>215.94</v>
      </c>
      <c r="AE16" s="2">
        <f t="shared" si="19"/>
        <v>10.125698870451579</v>
      </c>
      <c r="AF16" s="2">
        <f t="shared" si="20"/>
        <v>1038.1856533845091</v>
      </c>
      <c r="AG16" s="2">
        <f t="shared" si="21"/>
        <v>8.0352768502982901</v>
      </c>
      <c r="AH16" s="2">
        <f t="shared" si="22"/>
        <v>-1046.2209302325582</v>
      </c>
      <c r="AI16" s="2">
        <f t="shared" si="23"/>
        <v>2.2491803974844515E-9</v>
      </c>
      <c r="AJ16" s="2">
        <f t="shared" si="24"/>
        <v>22.650536278192924</v>
      </c>
      <c r="AK16">
        <f t="shared" si="25"/>
        <v>1.9757978880279253E-4</v>
      </c>
      <c r="AL16">
        <f t="shared" si="26"/>
        <v>0.79355281577121772</v>
      </c>
      <c r="AM16">
        <f t="shared" si="27"/>
        <v>-1046.2209302325582</v>
      </c>
      <c r="AN16">
        <f t="shared" si="28"/>
        <v>1046.2209479230673</v>
      </c>
      <c r="AO16">
        <f t="shared" si="29"/>
        <v>-1.7690509253043274E-5</v>
      </c>
      <c r="AP16">
        <f t="shared" si="30"/>
        <v>10.125698870451579</v>
      </c>
      <c r="AQ16">
        <f t="shared" si="31"/>
        <v>273644.57722235122</v>
      </c>
    </row>
    <row r="17" spans="1:43" x14ac:dyDescent="0.25">
      <c r="A17">
        <v>16</v>
      </c>
      <c r="B17" t="s">
        <v>47</v>
      </c>
      <c r="C17" t="s">
        <v>45</v>
      </c>
      <c r="D17" t="s">
        <v>46</v>
      </c>
      <c r="E17" t="str">
        <f t="shared" si="0"/>
        <v>171.052</v>
      </c>
      <c r="F17" t="str">
        <f t="shared" si="1"/>
        <v>34.57648</v>
      </c>
      <c r="G17" t="str">
        <f t="shared" si="2"/>
        <v>-86.55743</v>
      </c>
      <c r="H17">
        <f t="shared" si="3"/>
        <v>0.6034714998877917</v>
      </c>
      <c r="I17">
        <f t="shared" si="4"/>
        <v>0.60347341974996893</v>
      </c>
      <c r="J17">
        <f t="shared" si="5"/>
        <v>-1.5107138908937672</v>
      </c>
      <c r="K17">
        <f t="shared" si="6"/>
        <v>-1.5107121455645152</v>
      </c>
      <c r="L17">
        <f t="shared" si="7"/>
        <v>1.4370516495642394E-6</v>
      </c>
      <c r="M17">
        <f t="shared" si="8"/>
        <v>1.9198621772353874E-6</v>
      </c>
      <c r="N17">
        <f t="shared" si="9"/>
        <v>50.129187250443835</v>
      </c>
      <c r="O17">
        <f t="shared" si="10"/>
        <v>-0.117999999999995</v>
      </c>
      <c r="P17" s="1">
        <f t="shared" si="11"/>
        <v>-2.353918075919937E-3</v>
      </c>
      <c r="Q17" s="3">
        <v>9.81</v>
      </c>
      <c r="R17" s="3">
        <v>20</v>
      </c>
      <c r="S17" s="3">
        <v>68</v>
      </c>
      <c r="T17" s="3">
        <f t="shared" si="12"/>
        <v>88</v>
      </c>
      <c r="U17" s="5">
        <v>2.4750000000000002E-3</v>
      </c>
      <c r="V17" s="5">
        <v>0.32</v>
      </c>
      <c r="W17" s="5">
        <v>1.29</v>
      </c>
      <c r="X17" s="4">
        <f t="shared" si="13"/>
        <v>2.1366180000000004</v>
      </c>
      <c r="Y17" s="4">
        <f t="shared" si="14"/>
        <v>-2.0320847667679258</v>
      </c>
      <c r="Z17" s="3">
        <f t="shared" si="15"/>
        <v>21.201566914609483</v>
      </c>
      <c r="AA17" s="3">
        <f t="shared" si="16"/>
        <v>21.306100147841558</v>
      </c>
      <c r="AB17" s="3">
        <f t="shared" si="17"/>
        <v>0.2064</v>
      </c>
      <c r="AC17" s="3">
        <f t="shared" si="18"/>
        <v>0.10453323323207475</v>
      </c>
      <c r="AD17" s="2">
        <f t="shared" si="32"/>
        <v>215.94</v>
      </c>
      <c r="AE17" s="2">
        <f t="shared" si="19"/>
        <v>10.135125551029127</v>
      </c>
      <c r="AF17" s="2">
        <f t="shared" si="20"/>
        <v>1041.0878999908543</v>
      </c>
      <c r="AG17" s="2">
        <f t="shared" si="21"/>
        <v>5.1330302473938367</v>
      </c>
      <c r="AH17" s="2">
        <f t="shared" si="22"/>
        <v>-1046.2209302325582</v>
      </c>
      <c r="AI17" s="2">
        <f t="shared" si="23"/>
        <v>5.6900262279668823E-9</v>
      </c>
      <c r="AJ17" s="2">
        <f t="shared" si="24"/>
        <v>22.671623155566675</v>
      </c>
      <c r="AK17">
        <f t="shared" si="25"/>
        <v>4.1876861602857269E-4</v>
      </c>
      <c r="AL17">
        <f t="shared" si="26"/>
        <v>0.50645946333369551</v>
      </c>
      <c r="AM17">
        <f t="shared" si="27"/>
        <v>-1046.2209302325582</v>
      </c>
      <c r="AN17">
        <f t="shared" si="28"/>
        <v>1046.2209348313834</v>
      </c>
      <c r="AO17">
        <f t="shared" si="29"/>
        <v>-4.5988251713424688E-6</v>
      </c>
      <c r="AP17">
        <f t="shared" si="30"/>
        <v>10.135125551029127</v>
      </c>
      <c r="AQ17">
        <f t="shared" si="31"/>
        <v>273644.56352555699</v>
      </c>
    </row>
    <row r="18" spans="1:43" x14ac:dyDescent="0.25">
      <c r="A18">
        <v>17</v>
      </c>
      <c r="B18" t="s">
        <v>50</v>
      </c>
      <c r="C18" t="s">
        <v>48</v>
      </c>
      <c r="D18" t="s">
        <v>49</v>
      </c>
      <c r="E18" t="str">
        <f t="shared" si="0"/>
        <v>170.726</v>
      </c>
      <c r="F18" t="str">
        <f t="shared" si="1"/>
        <v>34.57667</v>
      </c>
      <c r="G18" t="str">
        <f t="shared" si="2"/>
        <v>-86.55688</v>
      </c>
      <c r="H18">
        <f t="shared" si="3"/>
        <v>0.60347341974996893</v>
      </c>
      <c r="I18">
        <f t="shared" si="4"/>
        <v>0.60347673587554773</v>
      </c>
      <c r="J18">
        <f t="shared" si="5"/>
        <v>-1.5107121455645152</v>
      </c>
      <c r="K18">
        <f t="shared" si="6"/>
        <v>-1.5107025462536294</v>
      </c>
      <c r="L18">
        <f t="shared" si="7"/>
        <v>7.9037698103693098E-6</v>
      </c>
      <c r="M18">
        <f t="shared" si="8"/>
        <v>3.3161255788005661E-6</v>
      </c>
      <c r="N18">
        <f t="shared" si="9"/>
        <v>179.169222035198</v>
      </c>
      <c r="O18">
        <f t="shared" si="10"/>
        <v>-0.32599999999999341</v>
      </c>
      <c r="P18" s="1">
        <f t="shared" si="11"/>
        <v>-1.8195089329346439E-3</v>
      </c>
      <c r="Q18" s="3">
        <v>9.81</v>
      </c>
      <c r="R18" s="3">
        <v>20</v>
      </c>
      <c r="S18" s="3">
        <v>68</v>
      </c>
      <c r="T18" s="3">
        <f t="shared" si="12"/>
        <v>88</v>
      </c>
      <c r="U18" s="5">
        <v>2.4750000000000002E-3</v>
      </c>
      <c r="V18" s="5">
        <v>0.32</v>
      </c>
      <c r="W18" s="5">
        <v>1.29</v>
      </c>
      <c r="X18" s="4">
        <f t="shared" si="13"/>
        <v>2.1366180000000004</v>
      </c>
      <c r="Y18" s="4">
        <f t="shared" si="14"/>
        <v>-1.5707430715649462</v>
      </c>
      <c r="Z18" s="3">
        <f t="shared" si="15"/>
        <v>20.895631186094079</v>
      </c>
      <c r="AA18" s="3">
        <f t="shared" si="16"/>
        <v>21.461506114529133</v>
      </c>
      <c r="AB18" s="3">
        <f t="shared" si="17"/>
        <v>0.2064</v>
      </c>
      <c r="AC18" s="3">
        <f t="shared" si="18"/>
        <v>0.56587492843505427</v>
      </c>
      <c r="AD18" s="2">
        <f t="shared" si="32"/>
        <v>215.94</v>
      </c>
      <c r="AE18" s="2">
        <f t="shared" si="19"/>
        <v>10.061735595236058</v>
      </c>
      <c r="AF18" s="2">
        <f t="shared" si="20"/>
        <v>1018.635252374261</v>
      </c>
      <c r="AG18" s="2">
        <f t="shared" si="21"/>
        <v>27.58567785797792</v>
      </c>
      <c r="AH18" s="2">
        <f t="shared" si="22"/>
        <v>-1046.2209302325582</v>
      </c>
      <c r="AI18" s="2">
        <f t="shared" si="23"/>
        <v>-3.1923264032229781E-10</v>
      </c>
      <c r="AJ18" s="2">
        <f t="shared" si="24"/>
        <v>22.507454550770731</v>
      </c>
      <c r="AK18">
        <f t="shared" si="25"/>
        <v>1.5076589270834077E-3</v>
      </c>
      <c r="AL18">
        <f t="shared" si="26"/>
        <v>2.7416420951310769</v>
      </c>
      <c r="AM18">
        <f t="shared" si="27"/>
        <v>-1046.2209302325582</v>
      </c>
      <c r="AN18">
        <f t="shared" si="28"/>
        <v>1046.2216597653332</v>
      </c>
      <c r="AO18">
        <f t="shared" si="29"/>
        <v>-7.2953277503984282E-4</v>
      </c>
      <c r="AP18">
        <f t="shared" si="30"/>
        <v>10.061735595236058</v>
      </c>
      <c r="AQ18">
        <f t="shared" si="31"/>
        <v>273645.32196716056</v>
      </c>
    </row>
    <row r="19" spans="1:43" x14ac:dyDescent="0.25">
      <c r="A19">
        <v>18</v>
      </c>
      <c r="B19" t="s">
        <v>53</v>
      </c>
      <c r="C19" t="s">
        <v>51</v>
      </c>
      <c r="D19" t="s">
        <v>52</v>
      </c>
      <c r="E19" t="str">
        <f t="shared" si="0"/>
        <v>172.729</v>
      </c>
      <c r="F19" t="str">
        <f t="shared" si="1"/>
        <v>34.57685</v>
      </c>
      <c r="G19" t="str">
        <f t="shared" si="2"/>
        <v>-86.55603</v>
      </c>
      <c r="H19">
        <f t="shared" si="3"/>
        <v>0.60347673587554773</v>
      </c>
      <c r="I19">
        <f t="shared" si="4"/>
        <v>0.60347987746820131</v>
      </c>
      <c r="J19">
        <f t="shared" si="5"/>
        <v>-1.5107025462536294</v>
      </c>
      <c r="K19">
        <f t="shared" si="6"/>
        <v>-1.5106877109549874</v>
      </c>
      <c r="L19">
        <f t="shared" si="7"/>
        <v>1.2214889795719089E-5</v>
      </c>
      <c r="M19">
        <f t="shared" si="8"/>
        <v>3.1415926535771632E-6</v>
      </c>
      <c r="N19">
        <f t="shared" si="9"/>
        <v>263.64397277881068</v>
      </c>
      <c r="O19">
        <f t="shared" si="10"/>
        <v>2.0030000000000143</v>
      </c>
      <c r="P19" s="1">
        <f t="shared" si="11"/>
        <v>7.5973669296831251E-3</v>
      </c>
      <c r="Q19" s="3">
        <v>9.81</v>
      </c>
      <c r="R19" s="3">
        <v>20</v>
      </c>
      <c r="S19" s="3">
        <v>68</v>
      </c>
      <c r="T19" s="3">
        <f t="shared" si="12"/>
        <v>88</v>
      </c>
      <c r="U19" s="5">
        <v>2.4750000000000002E-3</v>
      </c>
      <c r="V19" s="5">
        <v>0.32</v>
      </c>
      <c r="W19" s="5">
        <v>1.29</v>
      </c>
      <c r="X19" s="4">
        <f t="shared" si="13"/>
        <v>2.1366180000000004</v>
      </c>
      <c r="Y19" s="4">
        <f t="shared" si="14"/>
        <v>6.5584656485210244</v>
      </c>
      <c r="Z19" s="3">
        <f t="shared" si="15"/>
        <v>15.904505641207857</v>
      </c>
      <c r="AA19" s="3">
        <f t="shared" si="16"/>
        <v>24.599589289728883</v>
      </c>
      <c r="AB19" s="3">
        <f t="shared" si="17"/>
        <v>0.2064</v>
      </c>
      <c r="AC19" s="3">
        <f t="shared" si="18"/>
        <v>8.6950836485210257</v>
      </c>
      <c r="AD19" s="2">
        <f t="shared" si="32"/>
        <v>215.94</v>
      </c>
      <c r="AE19" s="2">
        <f t="shared" si="19"/>
        <v>8.7781953371946013</v>
      </c>
      <c r="AF19" s="2">
        <f t="shared" si="20"/>
        <v>676.41888207381805</v>
      </c>
      <c r="AG19" s="2">
        <f t="shared" si="21"/>
        <v>369.80204815874168</v>
      </c>
      <c r="AH19" s="2">
        <f t="shared" si="22"/>
        <v>-1046.2209302325582</v>
      </c>
      <c r="AI19" s="2">
        <f t="shared" si="23"/>
        <v>0</v>
      </c>
      <c r="AJ19" s="2">
        <f t="shared" si="24"/>
        <v>19.636257653524609</v>
      </c>
      <c r="AK19">
        <f t="shared" si="25"/>
        <v>2.5428761163706179E-3</v>
      </c>
      <c r="AL19">
        <f t="shared" si="26"/>
        <v>42.1273432583383</v>
      </c>
      <c r="AM19">
        <f t="shared" si="27"/>
        <v>-1046.2209302325582</v>
      </c>
      <c r="AN19">
        <f t="shared" si="28"/>
        <v>1048.8609703422646</v>
      </c>
      <c r="AO19">
        <f t="shared" si="29"/>
        <v>-2.6400401097064332</v>
      </c>
      <c r="AP19">
        <f t="shared" si="30"/>
        <v>8.7781953371946013</v>
      </c>
      <c r="AQ19">
        <f t="shared" si="31"/>
        <v>276413.59374537907</v>
      </c>
    </row>
    <row r="20" spans="1:43" x14ac:dyDescent="0.25">
      <c r="A20">
        <v>19</v>
      </c>
      <c r="B20" t="s">
        <v>56</v>
      </c>
      <c r="C20" t="s">
        <v>54</v>
      </c>
      <c r="D20" t="s">
        <v>55</v>
      </c>
      <c r="E20" t="str">
        <f t="shared" si="0"/>
        <v>173.416</v>
      </c>
      <c r="F20" t="str">
        <f t="shared" si="1"/>
        <v>34.57691</v>
      </c>
      <c r="G20" t="str">
        <f t="shared" si="2"/>
        <v>-86.55583</v>
      </c>
      <c r="H20">
        <f t="shared" si="3"/>
        <v>0.60347987746820131</v>
      </c>
      <c r="I20">
        <f t="shared" si="4"/>
        <v>0.60348092466575243</v>
      </c>
      <c r="J20">
        <f t="shared" si="5"/>
        <v>-1.5106877109549874</v>
      </c>
      <c r="K20">
        <f t="shared" si="6"/>
        <v>-1.5106842202964834</v>
      </c>
      <c r="L20">
        <f t="shared" si="7"/>
        <v>2.8740875676939242E-6</v>
      </c>
      <c r="M20">
        <f t="shared" si="8"/>
        <v>1.0471975511183729E-6</v>
      </c>
      <c r="N20">
        <f t="shared" si="9"/>
        <v>63.942231245690436</v>
      </c>
      <c r="O20">
        <f t="shared" si="10"/>
        <v>0.6869999999999834</v>
      </c>
      <c r="P20" s="1">
        <f t="shared" si="11"/>
        <v>1.0744072995517898E-2</v>
      </c>
      <c r="Q20" s="3">
        <v>9.81</v>
      </c>
      <c r="R20" s="3">
        <v>20</v>
      </c>
      <c r="S20" s="3">
        <v>68</v>
      </c>
      <c r="T20" s="3">
        <f t="shared" si="12"/>
        <v>88</v>
      </c>
      <c r="U20" s="5">
        <v>2.4750000000000002E-3</v>
      </c>
      <c r="V20" s="5">
        <v>0.32</v>
      </c>
      <c r="W20" s="5">
        <v>1.29</v>
      </c>
      <c r="X20" s="4">
        <f t="shared" si="13"/>
        <v>2.1366180000000004</v>
      </c>
      <c r="Y20" s="4">
        <f t="shared" si="14"/>
        <v>9.2746080433436315</v>
      </c>
      <c r="Z20" s="3">
        <f t="shared" si="15"/>
        <v>14.421891861371742</v>
      </c>
      <c r="AA20" s="3">
        <f t="shared" si="16"/>
        <v>25.833117904715373</v>
      </c>
      <c r="AB20" s="3">
        <f t="shared" si="17"/>
        <v>0.2064</v>
      </c>
      <c r="AC20" s="3">
        <f t="shared" si="18"/>
        <v>11.411226043343632</v>
      </c>
      <c r="AD20" s="2">
        <f t="shared" si="32"/>
        <v>215.94</v>
      </c>
      <c r="AE20" s="2">
        <f t="shared" si="19"/>
        <v>8.3590374493891009</v>
      </c>
      <c r="AF20" s="2">
        <f t="shared" si="20"/>
        <v>584.07526240429399</v>
      </c>
      <c r="AG20" s="2">
        <f t="shared" si="21"/>
        <v>462.1456678282637</v>
      </c>
      <c r="AH20" s="2">
        <f t="shared" si="22"/>
        <v>-1046.2209302325582</v>
      </c>
      <c r="AI20" s="2">
        <f t="shared" si="23"/>
        <v>0</v>
      </c>
      <c r="AJ20" s="2">
        <f t="shared" si="24"/>
        <v>18.698628452271681</v>
      </c>
      <c r="AK20">
        <f t="shared" si="25"/>
        <v>6.4765558073797043E-4</v>
      </c>
      <c r="AL20">
        <f t="shared" si="26"/>
        <v>55.286947884416819</v>
      </c>
      <c r="AM20">
        <f t="shared" si="27"/>
        <v>-1046.2209302325582</v>
      </c>
      <c r="AN20">
        <f t="shared" si="28"/>
        <v>1052.169579187535</v>
      </c>
      <c r="AO20">
        <f t="shared" si="29"/>
        <v>-5.9486489549767612</v>
      </c>
      <c r="AP20">
        <f t="shared" si="30"/>
        <v>8.3590374493891009</v>
      </c>
      <c r="AQ20">
        <f t="shared" si="31"/>
        <v>279903.54618186213</v>
      </c>
    </row>
    <row r="21" spans="1:43" x14ac:dyDescent="0.25">
      <c r="A21">
        <v>20</v>
      </c>
      <c r="B21" t="s">
        <v>59</v>
      </c>
      <c r="C21" t="s">
        <v>57</v>
      </c>
      <c r="D21" t="s">
        <v>58</v>
      </c>
      <c r="E21" t="str">
        <f t="shared" si="0"/>
        <v>173.732</v>
      </c>
      <c r="F21" t="str">
        <f t="shared" si="1"/>
        <v>34.57695</v>
      </c>
      <c r="G21" t="str">
        <f t="shared" si="2"/>
        <v>-86.55572</v>
      </c>
      <c r="H21">
        <f t="shared" si="3"/>
        <v>0.60348092466575243</v>
      </c>
      <c r="I21">
        <f t="shared" si="4"/>
        <v>0.60348162279745321</v>
      </c>
      <c r="J21">
        <f t="shared" si="5"/>
        <v>-1.5106842202964834</v>
      </c>
      <c r="K21">
        <f t="shared" si="6"/>
        <v>-1.5106823004343062</v>
      </c>
      <c r="L21">
        <f t="shared" si="7"/>
        <v>1.580747211442872E-6</v>
      </c>
      <c r="M21">
        <f t="shared" si="8"/>
        <v>6.9813170078258935E-7</v>
      </c>
      <c r="N21">
        <f t="shared" si="9"/>
        <v>36.122284282720464</v>
      </c>
      <c r="O21">
        <f t="shared" si="10"/>
        <v>0.3160000000000025</v>
      </c>
      <c r="P21" s="1">
        <f t="shared" si="11"/>
        <v>8.7480624848292037E-3</v>
      </c>
      <c r="Q21" s="3">
        <v>9.81</v>
      </c>
      <c r="R21" s="3">
        <v>20</v>
      </c>
      <c r="S21" s="3">
        <v>68</v>
      </c>
      <c r="T21" s="3">
        <f t="shared" si="12"/>
        <v>88</v>
      </c>
      <c r="U21" s="5">
        <v>2.4750000000000002E-3</v>
      </c>
      <c r="V21" s="5">
        <v>0.32</v>
      </c>
      <c r="W21" s="5">
        <v>1.29</v>
      </c>
      <c r="X21" s="4">
        <f t="shared" si="13"/>
        <v>2.1366180000000004</v>
      </c>
      <c r="Y21" s="4">
        <f t="shared" si="14"/>
        <v>7.551738425457402</v>
      </c>
      <c r="Z21" s="3">
        <f t="shared" si="15"/>
        <v>15.350887121426577</v>
      </c>
      <c r="AA21" s="3">
        <f t="shared" si="16"/>
        <v>25.039243546883981</v>
      </c>
      <c r="AB21" s="3">
        <f t="shared" si="17"/>
        <v>0.2064</v>
      </c>
      <c r="AC21" s="3">
        <f t="shared" si="18"/>
        <v>9.6883564254574015</v>
      </c>
      <c r="AD21" s="2">
        <f t="shared" si="32"/>
        <v>215.94</v>
      </c>
      <c r="AE21" s="2">
        <f t="shared" si="19"/>
        <v>8.6240624480396075</v>
      </c>
      <c r="AF21" s="2">
        <f t="shared" si="20"/>
        <v>641.40992813948526</v>
      </c>
      <c r="AG21" s="2">
        <f t="shared" si="21"/>
        <v>404.81100209307374</v>
      </c>
      <c r="AH21" s="2">
        <f t="shared" si="22"/>
        <v>-1046.2209302325582</v>
      </c>
      <c r="AI21" s="2">
        <f t="shared" si="23"/>
        <v>0</v>
      </c>
      <c r="AJ21" s="2">
        <f t="shared" si="24"/>
        <v>19.291472306642948</v>
      </c>
      <c r="AK21">
        <f t="shared" si="25"/>
        <v>3.5463035746921285E-4</v>
      </c>
      <c r="AL21">
        <f t="shared" si="26"/>
        <v>46.939711363650204</v>
      </c>
      <c r="AM21">
        <f t="shared" si="27"/>
        <v>-1046.2209302325582</v>
      </c>
      <c r="AN21">
        <f t="shared" si="28"/>
        <v>1049.8694958626052</v>
      </c>
      <c r="AO21">
        <f t="shared" si="29"/>
        <v>-3.6485656300468463</v>
      </c>
      <c r="AP21">
        <f t="shared" si="30"/>
        <v>8.6240624480396075</v>
      </c>
      <c r="AQ21">
        <f t="shared" si="31"/>
        <v>277475.07647280878</v>
      </c>
    </row>
    <row r="22" spans="1:43" x14ac:dyDescent="0.25">
      <c r="A22">
        <v>21</v>
      </c>
      <c r="B22" t="s">
        <v>62</v>
      </c>
      <c r="C22" t="s">
        <v>60</v>
      </c>
      <c r="D22" t="s">
        <v>61</v>
      </c>
      <c r="E22" t="str">
        <f t="shared" si="0"/>
        <v>173.8</v>
      </c>
      <c r="F22" t="str">
        <f t="shared" si="1"/>
        <v>34.57703</v>
      </c>
      <c r="G22" t="str">
        <f t="shared" si="2"/>
        <v>-86.55559</v>
      </c>
      <c r="H22">
        <f t="shared" si="3"/>
        <v>0.60348162279745321</v>
      </c>
      <c r="I22">
        <f t="shared" si="4"/>
        <v>0.60348301906085489</v>
      </c>
      <c r="J22">
        <f t="shared" si="5"/>
        <v>-1.5106823004343062</v>
      </c>
      <c r="K22">
        <f t="shared" si="6"/>
        <v>-1.5106800315062787</v>
      </c>
      <c r="L22">
        <f t="shared" si="7"/>
        <v>1.8681544467728177E-6</v>
      </c>
      <c r="M22">
        <f t="shared" si="8"/>
        <v>1.396263401676201E-6</v>
      </c>
      <c r="N22">
        <f t="shared" si="9"/>
        <v>48.752962569925472</v>
      </c>
      <c r="O22">
        <f t="shared" si="10"/>
        <v>6.8000000000012051E-2</v>
      </c>
      <c r="P22" s="1">
        <f t="shared" si="11"/>
        <v>1.3947870327363371E-3</v>
      </c>
      <c r="Q22" s="3">
        <v>9.81</v>
      </c>
      <c r="R22" s="3">
        <v>20</v>
      </c>
      <c r="S22" s="3">
        <v>68</v>
      </c>
      <c r="T22" s="3">
        <f t="shared" si="12"/>
        <v>88</v>
      </c>
      <c r="U22" s="5">
        <v>2.4750000000000002E-3</v>
      </c>
      <c r="V22" s="5">
        <v>0.32</v>
      </c>
      <c r="W22" s="5">
        <v>1.29</v>
      </c>
      <c r="X22" s="4">
        <f t="shared" si="13"/>
        <v>2.1366180000000004</v>
      </c>
      <c r="Y22" s="4">
        <f t="shared" si="14"/>
        <v>1.2040905783837059</v>
      </c>
      <c r="Z22" s="3">
        <f t="shared" si="15"/>
        <v>19.104384749004982</v>
      </c>
      <c r="AA22" s="3">
        <f t="shared" si="16"/>
        <v>22.44509332738869</v>
      </c>
      <c r="AB22" s="3">
        <f t="shared" si="17"/>
        <v>0.2064</v>
      </c>
      <c r="AC22" s="3">
        <f t="shared" si="18"/>
        <v>3.3407085783837065</v>
      </c>
      <c r="AD22" s="2">
        <f t="shared" si="32"/>
        <v>215.94</v>
      </c>
      <c r="AE22" s="2">
        <f t="shared" si="19"/>
        <v>9.6208109652409295</v>
      </c>
      <c r="AF22" s="2">
        <f t="shared" si="20"/>
        <v>890.50229785566239</v>
      </c>
      <c r="AG22" s="2">
        <f t="shared" si="21"/>
        <v>155.7186323768818</v>
      </c>
      <c r="AH22" s="2">
        <f t="shared" si="22"/>
        <v>-1046.2209302325582</v>
      </c>
      <c r="AI22" s="2">
        <f t="shared" si="23"/>
        <v>-1.4097167877480388E-11</v>
      </c>
      <c r="AJ22" s="2">
        <f t="shared" si="24"/>
        <v>21.521134549017798</v>
      </c>
      <c r="AK22">
        <f t="shared" si="25"/>
        <v>4.2904409231830524E-4</v>
      </c>
      <c r="AL22">
        <f t="shared" si="26"/>
        <v>16.185603577440439</v>
      </c>
      <c r="AM22">
        <f t="shared" si="27"/>
        <v>-1046.2209302325582</v>
      </c>
      <c r="AN22">
        <f t="shared" si="28"/>
        <v>1046.3710152129208</v>
      </c>
      <c r="AO22">
        <f t="shared" si="29"/>
        <v>-0.15008498036263518</v>
      </c>
      <c r="AP22">
        <f t="shared" si="30"/>
        <v>9.6208109652409295</v>
      </c>
      <c r="AQ22">
        <f t="shared" si="31"/>
        <v>273801.60328744008</v>
      </c>
    </row>
    <row r="23" spans="1:43" x14ac:dyDescent="0.25">
      <c r="A23">
        <v>22</v>
      </c>
      <c r="B23" t="s">
        <v>62</v>
      </c>
      <c r="C23" t="s">
        <v>63</v>
      </c>
      <c r="D23" t="s">
        <v>64</v>
      </c>
      <c r="E23" t="str">
        <f t="shared" si="0"/>
        <v>173.8</v>
      </c>
      <c r="F23" t="str">
        <f t="shared" si="1"/>
        <v>34.57712</v>
      </c>
      <c r="G23" t="str">
        <f t="shared" si="2"/>
        <v>-86.55551</v>
      </c>
      <c r="H23">
        <f t="shared" si="3"/>
        <v>0.60348301906085489</v>
      </c>
      <c r="I23">
        <f t="shared" si="4"/>
        <v>0.60348458985718179</v>
      </c>
      <c r="J23">
        <f t="shared" si="5"/>
        <v>-1.5106800315062787</v>
      </c>
      <c r="K23">
        <f t="shared" si="6"/>
        <v>-1.5106786352428769</v>
      </c>
      <c r="L23">
        <f t="shared" si="7"/>
        <v>1.1496323303842825E-6</v>
      </c>
      <c r="M23">
        <f t="shared" si="8"/>
        <v>1.5707963268996039E-6</v>
      </c>
      <c r="N23">
        <f t="shared" si="9"/>
        <v>40.689739839115958</v>
      </c>
      <c r="O23">
        <f t="shared" si="10"/>
        <v>0</v>
      </c>
      <c r="P23" s="1">
        <f t="shared" si="11"/>
        <v>0</v>
      </c>
      <c r="Q23" s="3">
        <v>9.81</v>
      </c>
      <c r="R23" s="3">
        <v>20</v>
      </c>
      <c r="S23" s="3">
        <v>68</v>
      </c>
      <c r="T23" s="3">
        <f t="shared" si="12"/>
        <v>88</v>
      </c>
      <c r="U23" s="5">
        <v>2.4750000000000002E-3</v>
      </c>
      <c r="V23" s="5">
        <v>0.32</v>
      </c>
      <c r="W23" s="5">
        <v>1.29</v>
      </c>
      <c r="X23" s="4">
        <f t="shared" si="13"/>
        <v>2.1366180000000004</v>
      </c>
      <c r="Y23" s="4">
        <f t="shared" si="14"/>
        <v>0</v>
      </c>
      <c r="Z23" s="3">
        <f t="shared" si="15"/>
        <v>19.871164463677239</v>
      </c>
      <c r="AA23" s="3">
        <f t="shared" si="16"/>
        <v>22.007782463677238</v>
      </c>
      <c r="AB23" s="3">
        <f t="shared" si="17"/>
        <v>0.2064</v>
      </c>
      <c r="AC23" s="3">
        <f t="shared" si="18"/>
        <v>2.1366180000000004</v>
      </c>
      <c r="AD23" s="2">
        <f t="shared" si="32"/>
        <v>215.94</v>
      </c>
      <c r="AE23" s="2">
        <f t="shared" si="19"/>
        <v>9.811983572466028</v>
      </c>
      <c r="AF23" s="2">
        <f t="shared" si="20"/>
        <v>944.64893063649106</v>
      </c>
      <c r="AG23" s="2">
        <f t="shared" si="21"/>
        <v>101.57199959610088</v>
      </c>
      <c r="AH23" s="2">
        <f t="shared" si="22"/>
        <v>-1046.2209302325582</v>
      </c>
      <c r="AI23" s="2">
        <f t="shared" si="23"/>
        <v>3.3651303965598345E-11</v>
      </c>
      <c r="AJ23" s="2">
        <f t="shared" si="24"/>
        <v>21.948775359864438</v>
      </c>
      <c r="AK23">
        <f t="shared" si="25"/>
        <v>3.5110797731050658E-4</v>
      </c>
      <c r="AL23">
        <f t="shared" si="26"/>
        <v>10.351831395348839</v>
      </c>
      <c r="AM23">
        <f t="shared" si="27"/>
        <v>-1046.2209302325582</v>
      </c>
      <c r="AN23">
        <f t="shared" si="28"/>
        <v>1046.2601990751241</v>
      </c>
      <c r="AO23">
        <f t="shared" si="29"/>
        <v>-3.9268842565888917E-2</v>
      </c>
      <c r="AP23">
        <f t="shared" si="30"/>
        <v>9.811983572466028</v>
      </c>
      <c r="AQ23">
        <f t="shared" si="31"/>
        <v>273685.6441412103</v>
      </c>
    </row>
    <row r="24" spans="1:43" x14ac:dyDescent="0.25">
      <c r="A24">
        <v>23</v>
      </c>
      <c r="B24" t="s">
        <v>67</v>
      </c>
      <c r="C24" t="s">
        <v>65</v>
      </c>
      <c r="D24" t="s">
        <v>66</v>
      </c>
      <c r="E24" t="str">
        <f t="shared" si="0"/>
        <v>173.789</v>
      </c>
      <c r="F24" t="str">
        <f t="shared" si="1"/>
        <v>34.57776</v>
      </c>
      <c r="G24" t="str">
        <f t="shared" si="2"/>
        <v>-86.55521</v>
      </c>
      <c r="H24">
        <f t="shared" si="3"/>
        <v>0.60348458985718179</v>
      </c>
      <c r="I24">
        <f t="shared" si="4"/>
        <v>0.60349575996439442</v>
      </c>
      <c r="J24">
        <f t="shared" si="5"/>
        <v>-1.5106786352428769</v>
      </c>
      <c r="K24">
        <f t="shared" si="6"/>
        <v>-1.5106733992551211</v>
      </c>
      <c r="L24">
        <f t="shared" si="7"/>
        <v>4.3111023083364309E-6</v>
      </c>
      <c r="M24">
        <f t="shared" si="8"/>
        <v>1.1170107212632452E-5</v>
      </c>
      <c r="N24">
        <f t="shared" si="9"/>
        <v>250.28148445988438</v>
      </c>
      <c r="O24">
        <f t="shared" si="10"/>
        <v>-1.1000000000024102E-2</v>
      </c>
      <c r="P24" s="1">
        <f t="shared" si="11"/>
        <v>-4.395051445280685E-5</v>
      </c>
      <c r="Q24" s="3">
        <v>9.81</v>
      </c>
      <c r="R24" s="3">
        <v>20</v>
      </c>
      <c r="S24" s="3">
        <v>68</v>
      </c>
      <c r="T24" s="3">
        <f t="shared" si="12"/>
        <v>88</v>
      </c>
      <c r="U24" s="5">
        <v>2.4750000000000002E-3</v>
      </c>
      <c r="V24" s="5">
        <v>0.32</v>
      </c>
      <c r="W24" s="5">
        <v>1.29</v>
      </c>
      <c r="X24" s="4">
        <f t="shared" si="13"/>
        <v>2.1366180000000004</v>
      </c>
      <c r="Y24" s="4">
        <f t="shared" si="14"/>
        <v>-3.79416000801742E-2</v>
      </c>
      <c r="Z24" s="3">
        <f t="shared" si="15"/>
        <v>19.895591669459215</v>
      </c>
      <c r="AA24" s="3">
        <f t="shared" si="16"/>
        <v>21.994268069379039</v>
      </c>
      <c r="AB24" s="3">
        <f t="shared" si="17"/>
        <v>0.2064</v>
      </c>
      <c r="AC24" s="3">
        <f t="shared" si="18"/>
        <v>2.0986763999198259</v>
      </c>
      <c r="AD24" s="2">
        <f t="shared" si="32"/>
        <v>215.94</v>
      </c>
      <c r="AE24" s="2">
        <f t="shared" si="19"/>
        <v>9.8180125530356683</v>
      </c>
      <c r="AF24" s="2">
        <f t="shared" si="20"/>
        <v>946.39132151561262</v>
      </c>
      <c r="AG24" s="2">
        <f t="shared" si="21"/>
        <v>99.829608716921285</v>
      </c>
      <c r="AH24" s="2">
        <f t="shared" si="22"/>
        <v>-1046.2209302325582</v>
      </c>
      <c r="AI24" s="2">
        <f t="shared" si="23"/>
        <v>-2.432898327242583E-11</v>
      </c>
      <c r="AJ24" s="2">
        <f t="shared" si="24"/>
        <v>21.962261801132378</v>
      </c>
      <c r="AK24">
        <f t="shared" si="25"/>
        <v>2.158329443863404E-3</v>
      </c>
      <c r="AL24">
        <f t="shared" si="26"/>
        <v>10.168005813565047</v>
      </c>
      <c r="AM24">
        <f t="shared" si="27"/>
        <v>-1046.2209302325582</v>
      </c>
      <c r="AN24">
        <f t="shared" si="28"/>
        <v>1046.258144094475</v>
      </c>
      <c r="AO24">
        <f t="shared" si="29"/>
        <v>-3.7213861916711721E-2</v>
      </c>
      <c r="AP24">
        <f t="shared" si="30"/>
        <v>9.8180125530356683</v>
      </c>
      <c r="AQ24">
        <f t="shared" si="31"/>
        <v>273683.49402027339</v>
      </c>
    </row>
    <row r="25" spans="1:43" x14ac:dyDescent="0.25">
      <c r="A25">
        <v>24</v>
      </c>
      <c r="B25" t="s">
        <v>70</v>
      </c>
      <c r="C25" t="s">
        <v>68</v>
      </c>
      <c r="D25" t="s">
        <v>69</v>
      </c>
      <c r="E25" t="str">
        <f t="shared" si="0"/>
        <v>173.226</v>
      </c>
      <c r="F25" t="str">
        <f t="shared" si="1"/>
        <v>34.57842</v>
      </c>
      <c r="G25" t="str">
        <f t="shared" si="2"/>
        <v>-86.5549</v>
      </c>
      <c r="H25">
        <f t="shared" si="3"/>
        <v>0.60349575996439442</v>
      </c>
      <c r="I25">
        <f t="shared" si="4"/>
        <v>0.60350727913745772</v>
      </c>
      <c r="J25">
        <f t="shared" si="5"/>
        <v>-1.5106733992551211</v>
      </c>
      <c r="K25">
        <f t="shared" si="6"/>
        <v>-1.5106679887344399</v>
      </c>
      <c r="L25">
        <f t="shared" si="7"/>
        <v>4.4547708839494211E-6</v>
      </c>
      <c r="M25">
        <f t="shared" si="8"/>
        <v>1.1519173063301302E-5</v>
      </c>
      <c r="N25">
        <f t="shared" si="9"/>
        <v>258.17017744412499</v>
      </c>
      <c r="O25">
        <f t="shared" si="10"/>
        <v>-0.56299999999998818</v>
      </c>
      <c r="P25" s="1">
        <f t="shared" si="11"/>
        <v>-2.1807321262806842E-3</v>
      </c>
      <c r="Q25" s="3">
        <v>9.81</v>
      </c>
      <c r="R25" s="3">
        <v>20</v>
      </c>
      <c r="S25" s="3">
        <v>68</v>
      </c>
      <c r="T25" s="3">
        <f t="shared" si="12"/>
        <v>88</v>
      </c>
      <c r="U25" s="5">
        <v>2.4750000000000002E-3</v>
      </c>
      <c r="V25" s="5">
        <v>0.32</v>
      </c>
      <c r="W25" s="5">
        <v>1.29</v>
      </c>
      <c r="X25" s="4">
        <f t="shared" si="13"/>
        <v>2.1366180000000004</v>
      </c>
      <c r="Y25" s="4">
        <f t="shared" si="14"/>
        <v>-1.8825779535940124</v>
      </c>
      <c r="Z25" s="3">
        <f t="shared" si="15"/>
        <v>21.10217656798806</v>
      </c>
      <c r="AA25" s="3">
        <f t="shared" si="16"/>
        <v>21.356216614394047</v>
      </c>
      <c r="AB25" s="3">
        <f t="shared" si="17"/>
        <v>0.2064</v>
      </c>
      <c r="AC25" s="3">
        <f t="shared" si="18"/>
        <v>0.25404004640598776</v>
      </c>
      <c r="AD25" s="2">
        <f t="shared" si="32"/>
        <v>215.94</v>
      </c>
      <c r="AE25" s="2">
        <f t="shared" si="19"/>
        <v>10.111341531076956</v>
      </c>
      <c r="AF25" s="2">
        <f t="shared" si="20"/>
        <v>1033.7757477132589</v>
      </c>
      <c r="AG25" s="2">
        <f t="shared" si="21"/>
        <v>12.445182518321616</v>
      </c>
      <c r="AH25" s="2">
        <f t="shared" si="22"/>
        <v>-1046.2209302325582</v>
      </c>
      <c r="AI25" s="2">
        <f t="shared" si="23"/>
        <v>-9.7770680440589786E-10</v>
      </c>
      <c r="AJ25" s="2">
        <f t="shared" si="24"/>
        <v>22.61841983462455</v>
      </c>
      <c r="AK25">
        <f t="shared" si="25"/>
        <v>2.1617720113818384E-3</v>
      </c>
      <c r="AL25">
        <f t="shared" si="26"/>
        <v>1.2308141783235842</v>
      </c>
      <c r="AM25">
        <f t="shared" si="27"/>
        <v>-1046.2209302325582</v>
      </c>
      <c r="AN25">
        <f t="shared" si="28"/>
        <v>1046.2209962396009</v>
      </c>
      <c r="AO25">
        <f t="shared" si="29"/>
        <v>-6.6007042732962873E-5</v>
      </c>
      <c r="AP25">
        <f t="shared" si="30"/>
        <v>10.111341531076956</v>
      </c>
      <c r="AQ25">
        <f t="shared" si="31"/>
        <v>273644.62777212384</v>
      </c>
    </row>
    <row r="26" spans="1:43" x14ac:dyDescent="0.25">
      <c r="A26">
        <v>25</v>
      </c>
      <c r="B26" t="s">
        <v>73</v>
      </c>
      <c r="C26" t="s">
        <v>71</v>
      </c>
      <c r="D26" t="s">
        <v>72</v>
      </c>
      <c r="E26" t="str">
        <f t="shared" si="0"/>
        <v>173.086</v>
      </c>
      <c r="F26" t="str">
        <f t="shared" si="1"/>
        <v>34.57848</v>
      </c>
      <c r="G26" t="str">
        <f t="shared" si="2"/>
        <v>-86.55487</v>
      </c>
      <c r="H26">
        <f t="shared" si="3"/>
        <v>0.60350727913745772</v>
      </c>
      <c r="I26">
        <f t="shared" si="4"/>
        <v>0.60350832633500873</v>
      </c>
      <c r="J26">
        <f t="shared" si="5"/>
        <v>-1.5106679887344399</v>
      </c>
      <c r="K26">
        <f t="shared" si="6"/>
        <v>-1.5106674651356644</v>
      </c>
      <c r="L26">
        <f t="shared" si="7"/>
        <v>4.3110499250342979E-7</v>
      </c>
      <c r="M26">
        <f t="shared" si="8"/>
        <v>1.0471975510073506E-6</v>
      </c>
      <c r="N26">
        <f t="shared" si="9"/>
        <v>23.672479388812164</v>
      </c>
      <c r="O26">
        <f t="shared" si="10"/>
        <v>-0.13999999999998636</v>
      </c>
      <c r="P26" s="1">
        <f t="shared" si="11"/>
        <v>-5.9140404222361121E-3</v>
      </c>
      <c r="Q26" s="3">
        <v>9.81</v>
      </c>
      <c r="R26" s="3">
        <v>20</v>
      </c>
      <c r="S26" s="3">
        <v>68</v>
      </c>
      <c r="T26" s="3">
        <f t="shared" si="12"/>
        <v>88</v>
      </c>
      <c r="U26" s="5">
        <v>2.4750000000000002E-3</v>
      </c>
      <c r="V26" s="5">
        <v>0.32</v>
      </c>
      <c r="W26" s="5">
        <v>1.29</v>
      </c>
      <c r="X26" s="4">
        <f t="shared" si="13"/>
        <v>2.1366180000000004</v>
      </c>
      <c r="Y26" s="4">
        <f t="shared" si="14"/>
        <v>-5.1053835338627653</v>
      </c>
      <c r="Z26" s="3">
        <f t="shared" si="15"/>
        <v>23.294988764246956</v>
      </c>
      <c r="AA26" s="3">
        <f t="shared" si="16"/>
        <v>20.326223230384191</v>
      </c>
      <c r="AB26" s="3">
        <f t="shared" si="17"/>
        <v>0.2064</v>
      </c>
      <c r="AC26" s="3">
        <f t="shared" si="18"/>
        <v>-2.9687655338627654</v>
      </c>
      <c r="AD26" s="2">
        <f t="shared" si="32"/>
        <v>215.94</v>
      </c>
      <c r="AE26" s="2">
        <f t="shared" si="19"/>
        <v>10.623714870808387</v>
      </c>
      <c r="AF26" s="2">
        <f t="shared" si="20"/>
        <v>1199.0277061533172</v>
      </c>
      <c r="AG26" s="2">
        <f t="shared" si="21"/>
        <v>-152.80677592074252</v>
      </c>
      <c r="AH26" s="2">
        <f t="shared" si="22"/>
        <v>-1046.2209302325582</v>
      </c>
      <c r="AI26" s="2">
        <f t="shared" si="23"/>
        <v>1.659827830735594E-11</v>
      </c>
      <c r="AJ26" s="2">
        <f t="shared" si="24"/>
        <v>23.764565998760681</v>
      </c>
      <c r="AK26">
        <f t="shared" si="25"/>
        <v>1.8866004651222246E-4</v>
      </c>
      <c r="AL26">
        <f t="shared" si="26"/>
        <v>-14.383553943133553</v>
      </c>
      <c r="AM26">
        <f t="shared" si="27"/>
        <v>-1046.2209302325582</v>
      </c>
      <c r="AN26">
        <f t="shared" si="28"/>
        <v>1046.1155752239417</v>
      </c>
      <c r="AO26">
        <f t="shared" si="29"/>
        <v>0.10535500861647051</v>
      </c>
      <c r="AP26">
        <f t="shared" si="30"/>
        <v>10.623714870808387</v>
      </c>
      <c r="AQ26">
        <f t="shared" si="31"/>
        <v>273534.34519872832</v>
      </c>
    </row>
    <row r="27" spans="1:43" x14ac:dyDescent="0.25">
      <c r="A27">
        <v>26</v>
      </c>
      <c r="B27" t="s">
        <v>76</v>
      </c>
      <c r="C27" t="s">
        <v>74</v>
      </c>
      <c r="D27" t="s">
        <v>75</v>
      </c>
      <c r="E27" t="str">
        <f t="shared" si="0"/>
        <v>173.142</v>
      </c>
      <c r="F27" t="str">
        <f t="shared" si="1"/>
        <v>34.57847</v>
      </c>
      <c r="G27" t="str">
        <f t="shared" si="2"/>
        <v>-86.55481</v>
      </c>
      <c r="H27">
        <f t="shared" si="3"/>
        <v>0.60350832633500873</v>
      </c>
      <c r="I27">
        <f t="shared" si="4"/>
        <v>0.60350815180208373</v>
      </c>
      <c r="J27">
        <f t="shared" si="5"/>
        <v>-1.5106674651356644</v>
      </c>
      <c r="K27">
        <f t="shared" si="6"/>
        <v>-1.5106664179381133</v>
      </c>
      <c r="L27">
        <f t="shared" si="7"/>
        <v>8.622097258684345E-7</v>
      </c>
      <c r="M27">
        <f t="shared" si="8"/>
        <v>-1.7453292500135831E-7</v>
      </c>
      <c r="N27">
        <f t="shared" si="9"/>
        <v>18.388770266843459</v>
      </c>
      <c r="O27">
        <f t="shared" si="10"/>
        <v>5.5999999999983174E-2</v>
      </c>
      <c r="P27" s="1">
        <f t="shared" si="11"/>
        <v>3.045336865236498E-3</v>
      </c>
      <c r="Q27" s="3">
        <v>9.81</v>
      </c>
      <c r="R27" s="3">
        <v>20</v>
      </c>
      <c r="S27" s="3">
        <v>68</v>
      </c>
      <c r="T27" s="3">
        <f t="shared" si="12"/>
        <v>88</v>
      </c>
      <c r="U27" s="5">
        <v>2.4750000000000002E-3</v>
      </c>
      <c r="V27" s="5">
        <v>0.32</v>
      </c>
      <c r="W27" s="5">
        <v>1.29</v>
      </c>
      <c r="X27" s="4">
        <f t="shared" si="13"/>
        <v>2.1366180000000004</v>
      </c>
      <c r="Y27" s="4">
        <f t="shared" si="14"/>
        <v>2.628966218432554</v>
      </c>
      <c r="Z27" s="3">
        <f t="shared" si="15"/>
        <v>18.21864378689892</v>
      </c>
      <c r="AA27" s="3">
        <f t="shared" si="16"/>
        <v>22.984228005331474</v>
      </c>
      <c r="AB27" s="3">
        <f t="shared" si="17"/>
        <v>0.2064</v>
      </c>
      <c r="AC27" s="3">
        <f t="shared" si="18"/>
        <v>4.7655842184325543</v>
      </c>
      <c r="AD27" s="2">
        <f t="shared" si="32"/>
        <v>215.94</v>
      </c>
      <c r="AE27" s="2">
        <f t="shared" si="19"/>
        <v>9.3951382639395611</v>
      </c>
      <c r="AF27" s="2">
        <f t="shared" si="20"/>
        <v>829.29591743885067</v>
      </c>
      <c r="AG27" s="2">
        <f t="shared" si="21"/>
        <v>216.92501279371223</v>
      </c>
      <c r="AH27" s="2">
        <f t="shared" si="22"/>
        <v>-1046.2209302325582</v>
      </c>
      <c r="AI27" s="2">
        <f t="shared" si="23"/>
        <v>4.7748471843078732E-12</v>
      </c>
      <c r="AJ27" s="2">
        <f t="shared" si="24"/>
        <v>21.016319249528603</v>
      </c>
      <c r="AK27">
        <f t="shared" si="25"/>
        <v>1.6571510929658828E-4</v>
      </c>
      <c r="AL27">
        <f t="shared" si="26"/>
        <v>23.089070825739121</v>
      </c>
      <c r="AM27">
        <f t="shared" si="27"/>
        <v>-1046.2209302325582</v>
      </c>
      <c r="AN27">
        <f t="shared" si="28"/>
        <v>1046.6564936848854</v>
      </c>
      <c r="AO27">
        <f t="shared" si="29"/>
        <v>-0.43556345232707372</v>
      </c>
      <c r="AP27">
        <f t="shared" si="30"/>
        <v>9.3951382639395611</v>
      </c>
      <c r="AQ27">
        <f t="shared" si="31"/>
        <v>274100.44402995979</v>
      </c>
    </row>
    <row r="28" spans="1:43" x14ac:dyDescent="0.25">
      <c r="A28">
        <v>27</v>
      </c>
      <c r="B28" t="s">
        <v>79</v>
      </c>
      <c r="C28" t="s">
        <v>77</v>
      </c>
      <c r="D28" t="s">
        <v>78</v>
      </c>
      <c r="E28" t="str">
        <f t="shared" si="0"/>
        <v>172.956</v>
      </c>
      <c r="F28" t="str">
        <f t="shared" si="1"/>
        <v>34.57884</v>
      </c>
      <c r="G28" t="str">
        <f t="shared" si="2"/>
        <v>-86.55459</v>
      </c>
      <c r="H28">
        <f t="shared" si="3"/>
        <v>0.60350815180208373</v>
      </c>
      <c r="I28">
        <f t="shared" si="4"/>
        <v>0.60351460952031599</v>
      </c>
      <c r="J28">
        <f t="shared" si="5"/>
        <v>-1.5106664179381133</v>
      </c>
      <c r="K28">
        <f t="shared" si="6"/>
        <v>-1.5106625782137588</v>
      </c>
      <c r="L28">
        <f t="shared" si="7"/>
        <v>3.1614288157236431E-6</v>
      </c>
      <c r="M28">
        <f t="shared" si="8"/>
        <v>6.457718232266707E-6</v>
      </c>
      <c r="N28">
        <f t="shared" si="9"/>
        <v>150.29726373639193</v>
      </c>
      <c r="O28">
        <f t="shared" si="10"/>
        <v>-0.18600000000000705</v>
      </c>
      <c r="P28" s="1">
        <f t="shared" si="11"/>
        <v>-1.2375474800807721E-3</v>
      </c>
      <c r="Q28" s="3">
        <v>9.81</v>
      </c>
      <c r="R28" s="3">
        <v>20</v>
      </c>
      <c r="S28" s="3">
        <v>68</v>
      </c>
      <c r="T28" s="3">
        <f t="shared" si="12"/>
        <v>88</v>
      </c>
      <c r="U28" s="5">
        <v>2.4750000000000002E-3</v>
      </c>
      <c r="V28" s="5">
        <v>0.32</v>
      </c>
      <c r="W28" s="5">
        <v>1.29</v>
      </c>
      <c r="X28" s="4">
        <f t="shared" si="13"/>
        <v>2.1366180000000004</v>
      </c>
      <c r="Y28" s="4">
        <f t="shared" si="14"/>
        <v>-1.0683491705033701</v>
      </c>
      <c r="Z28" s="3">
        <f t="shared" si="15"/>
        <v>20.565046987895936</v>
      </c>
      <c r="AA28" s="3">
        <f t="shared" si="16"/>
        <v>21.633315817392567</v>
      </c>
      <c r="AB28" s="3">
        <f t="shared" si="17"/>
        <v>0.2064</v>
      </c>
      <c r="AC28" s="3">
        <f t="shared" si="18"/>
        <v>1.0682688294966305</v>
      </c>
      <c r="AD28" s="2">
        <f t="shared" si="32"/>
        <v>215.94</v>
      </c>
      <c r="AE28" s="2">
        <f t="shared" si="19"/>
        <v>9.9818262638412669</v>
      </c>
      <c r="AF28" s="2">
        <f t="shared" si="20"/>
        <v>994.55778169045243</v>
      </c>
      <c r="AG28" s="2">
        <f t="shared" si="21"/>
        <v>51.66314854221141</v>
      </c>
      <c r="AH28" s="2">
        <f t="shared" si="22"/>
        <v>-1046.2209302325582</v>
      </c>
      <c r="AI28" s="2">
        <f t="shared" si="23"/>
        <v>1.0572875908110291E-10</v>
      </c>
      <c r="AJ28" s="2">
        <f t="shared" si="24"/>
        <v>22.328702522601525</v>
      </c>
      <c r="AK28">
        <f t="shared" si="25"/>
        <v>1.2748340764695998E-3</v>
      </c>
      <c r="AL28">
        <f t="shared" si="26"/>
        <v>5.17572107314259</v>
      </c>
      <c r="AM28">
        <f t="shared" si="27"/>
        <v>-1046.2209302325582</v>
      </c>
      <c r="AN28">
        <f t="shared" si="28"/>
        <v>1046.2258384453728</v>
      </c>
      <c r="AO28">
        <f t="shared" si="29"/>
        <v>-4.9082128145983006E-3</v>
      </c>
      <c r="AP28">
        <f t="shared" si="30"/>
        <v>9.9818262638412669</v>
      </c>
      <c r="AQ28">
        <f t="shared" si="31"/>
        <v>273649.69381323707</v>
      </c>
    </row>
    <row r="29" spans="1:43" x14ac:dyDescent="0.25">
      <c r="A29">
        <v>28</v>
      </c>
      <c r="B29" t="s">
        <v>82</v>
      </c>
      <c r="C29" t="s">
        <v>80</v>
      </c>
      <c r="D29" t="s">
        <v>81</v>
      </c>
      <c r="E29" t="str">
        <f t="shared" si="0"/>
        <v>173.107</v>
      </c>
      <c r="F29" t="str">
        <f t="shared" si="1"/>
        <v>34.57898</v>
      </c>
      <c r="G29" t="str">
        <f t="shared" si="2"/>
        <v>-86.55447</v>
      </c>
      <c r="H29">
        <f t="shared" si="3"/>
        <v>0.60351460952031599</v>
      </c>
      <c r="I29">
        <f t="shared" si="4"/>
        <v>0.60351705298126879</v>
      </c>
      <c r="J29">
        <f t="shared" si="5"/>
        <v>-1.5106625782137588</v>
      </c>
      <c r="K29">
        <f t="shared" si="6"/>
        <v>-1.5106604838186564</v>
      </c>
      <c r="L29">
        <f t="shared" si="7"/>
        <v>1.7244104274877885E-6</v>
      </c>
      <c r="M29">
        <f t="shared" si="8"/>
        <v>2.4434609527945739E-6</v>
      </c>
      <c r="N29">
        <f t="shared" si="9"/>
        <v>62.515480187654546</v>
      </c>
      <c r="O29">
        <f t="shared" si="10"/>
        <v>0.15100000000001046</v>
      </c>
      <c r="P29" s="1">
        <f t="shared" si="11"/>
        <v>2.4154017460435292E-3</v>
      </c>
      <c r="Q29" s="3">
        <v>9.81</v>
      </c>
      <c r="R29" s="3">
        <v>20</v>
      </c>
      <c r="S29" s="3">
        <v>68</v>
      </c>
      <c r="T29" s="3">
        <f t="shared" si="12"/>
        <v>88</v>
      </c>
      <c r="U29" s="5">
        <v>2.4750000000000002E-3</v>
      </c>
      <c r="V29" s="5">
        <v>0.32</v>
      </c>
      <c r="W29" s="5">
        <v>1.29</v>
      </c>
      <c r="X29" s="4">
        <f t="shared" si="13"/>
        <v>2.1366180000000004</v>
      </c>
      <c r="Y29" s="4">
        <f t="shared" si="14"/>
        <v>2.0851619367433143</v>
      </c>
      <c r="Z29" s="3">
        <f t="shared" si="15"/>
        <v>18.553867068507724</v>
      </c>
      <c r="AA29" s="3">
        <f t="shared" si="16"/>
        <v>22.775647005251038</v>
      </c>
      <c r="AB29" s="3">
        <f t="shared" si="17"/>
        <v>0.2064</v>
      </c>
      <c r="AC29" s="3">
        <f t="shared" si="18"/>
        <v>4.2217799367433146</v>
      </c>
      <c r="AD29" s="2">
        <f t="shared" si="32"/>
        <v>215.94</v>
      </c>
      <c r="AE29" s="2">
        <f t="shared" si="19"/>
        <v>9.4811796104063699</v>
      </c>
      <c r="AF29" s="2">
        <f t="shared" si="20"/>
        <v>852.28946775254667</v>
      </c>
      <c r="AG29" s="2">
        <f t="shared" si="21"/>
        <v>193.93146248000681</v>
      </c>
      <c r="AH29" s="2">
        <f t="shared" si="22"/>
        <v>-1046.2209302325582</v>
      </c>
      <c r="AI29" s="2">
        <f t="shared" si="23"/>
        <v>-4.7748471843078732E-12</v>
      </c>
      <c r="AJ29" s="2">
        <f t="shared" si="24"/>
        <v>21.208788200512139</v>
      </c>
      <c r="AK29">
        <f t="shared" si="25"/>
        <v>5.5826164861025654E-4</v>
      </c>
      <c r="AL29">
        <f t="shared" si="26"/>
        <v>20.454360158640089</v>
      </c>
      <c r="AM29">
        <f t="shared" si="27"/>
        <v>-1046.2209302325582</v>
      </c>
      <c r="AN29">
        <f t="shared" si="28"/>
        <v>1046.5237922602446</v>
      </c>
      <c r="AO29">
        <f t="shared" si="29"/>
        <v>-0.3028620276862739</v>
      </c>
      <c r="AP29">
        <f t="shared" si="30"/>
        <v>9.4811796104063699</v>
      </c>
      <c r="AQ29">
        <f t="shared" si="31"/>
        <v>273961.51103191567</v>
      </c>
    </row>
    <row r="30" spans="1:43" x14ac:dyDescent="0.25">
      <c r="A30">
        <v>29</v>
      </c>
      <c r="B30" t="s">
        <v>85</v>
      </c>
      <c r="C30" t="s">
        <v>83</v>
      </c>
      <c r="D30" t="s">
        <v>84</v>
      </c>
      <c r="E30" t="str">
        <f t="shared" si="0"/>
        <v>173.373</v>
      </c>
      <c r="F30" t="str">
        <f t="shared" si="1"/>
        <v>34.57908</v>
      </c>
      <c r="G30" t="str">
        <f t="shared" si="2"/>
        <v>-86.55433</v>
      </c>
      <c r="H30">
        <f t="shared" si="3"/>
        <v>0.60351705298126879</v>
      </c>
      <c r="I30">
        <f t="shared" si="4"/>
        <v>0.6035187983105208</v>
      </c>
      <c r="J30">
        <f t="shared" si="5"/>
        <v>-1.5106604838186564</v>
      </c>
      <c r="K30">
        <f t="shared" si="6"/>
        <v>-1.5106580403577032</v>
      </c>
      <c r="L30">
        <f t="shared" si="7"/>
        <v>2.0118092611804371E-6</v>
      </c>
      <c r="M30">
        <f t="shared" si="8"/>
        <v>1.7453292520119845E-6</v>
      </c>
      <c r="N30">
        <f t="shared" si="9"/>
        <v>55.6738510110699</v>
      </c>
      <c r="O30">
        <f t="shared" si="10"/>
        <v>0.26599999999999113</v>
      </c>
      <c r="P30" s="1">
        <f t="shared" si="11"/>
        <v>4.7778264871079432E-3</v>
      </c>
      <c r="Q30" s="3">
        <v>9.81</v>
      </c>
      <c r="R30" s="3">
        <v>20</v>
      </c>
      <c r="S30" s="3">
        <v>68</v>
      </c>
      <c r="T30" s="3">
        <f t="shared" si="12"/>
        <v>88</v>
      </c>
      <c r="U30" s="5">
        <v>2.4750000000000002E-3</v>
      </c>
      <c r="V30" s="5">
        <v>0.32</v>
      </c>
      <c r="W30" s="5">
        <v>1.29</v>
      </c>
      <c r="X30" s="4">
        <f t="shared" si="13"/>
        <v>2.1366180000000004</v>
      </c>
      <c r="Y30" s="4">
        <f t="shared" si="14"/>
        <v>4.1245549731601558</v>
      </c>
      <c r="Z30" s="3">
        <f t="shared" si="15"/>
        <v>17.315109373287221</v>
      </c>
      <c r="AA30" s="3">
        <f t="shared" si="16"/>
        <v>23.576282346447378</v>
      </c>
      <c r="AB30" s="3">
        <f t="shared" si="17"/>
        <v>0.2064</v>
      </c>
      <c r="AC30" s="3">
        <f t="shared" si="18"/>
        <v>6.2611729731601553</v>
      </c>
      <c r="AD30" s="2">
        <f t="shared" si="32"/>
        <v>215.94</v>
      </c>
      <c r="AE30" s="2">
        <f t="shared" si="19"/>
        <v>9.1592048664338925</v>
      </c>
      <c r="AF30" s="2">
        <f t="shared" si="20"/>
        <v>768.37516489654763</v>
      </c>
      <c r="AG30" s="2">
        <f t="shared" si="21"/>
        <v>277.84576533601194</v>
      </c>
      <c r="AH30" s="2">
        <f t="shared" si="22"/>
        <v>-1046.2209302325582</v>
      </c>
      <c r="AI30" s="2">
        <f t="shared" si="23"/>
        <v>0</v>
      </c>
      <c r="AJ30" s="2">
        <f t="shared" si="24"/>
        <v>20.488551433419222</v>
      </c>
      <c r="AK30">
        <f t="shared" si="25"/>
        <v>5.1464301897980033E-4</v>
      </c>
      <c r="AL30">
        <f t="shared" si="26"/>
        <v>30.335140373837962</v>
      </c>
      <c r="AM30">
        <f t="shared" si="27"/>
        <v>-1046.2209302325582</v>
      </c>
      <c r="AN30">
        <f t="shared" si="28"/>
        <v>1047.2082122423535</v>
      </c>
      <c r="AO30">
        <f t="shared" si="29"/>
        <v>-0.98728200979530811</v>
      </c>
      <c r="AP30">
        <f t="shared" si="30"/>
        <v>9.1592048664338925</v>
      </c>
      <c r="AQ30">
        <f t="shared" si="31"/>
        <v>274678.44854262663</v>
      </c>
    </row>
    <row r="31" spans="1:43" x14ac:dyDescent="0.25">
      <c r="A31">
        <v>30</v>
      </c>
      <c r="B31" t="s">
        <v>88</v>
      </c>
      <c r="C31" t="s">
        <v>86</v>
      </c>
      <c r="D31" t="s">
        <v>87</v>
      </c>
      <c r="E31" t="str">
        <f t="shared" si="0"/>
        <v>174.445</v>
      </c>
      <c r="F31" t="str">
        <f t="shared" si="1"/>
        <v>34.57932</v>
      </c>
      <c r="G31" t="str">
        <f t="shared" si="2"/>
        <v>-86.55384</v>
      </c>
      <c r="H31">
        <f t="shared" si="3"/>
        <v>0.6035187983105208</v>
      </c>
      <c r="I31">
        <f t="shared" si="4"/>
        <v>0.60352298710072561</v>
      </c>
      <c r="J31">
        <f t="shared" si="5"/>
        <v>-1.5106580403577032</v>
      </c>
      <c r="K31">
        <f t="shared" si="6"/>
        <v>-1.5106494882443686</v>
      </c>
      <c r="L31">
        <f t="shared" si="7"/>
        <v>7.0413180118235202E-6</v>
      </c>
      <c r="M31">
        <f t="shared" si="8"/>
        <v>4.1887902048065584E-6</v>
      </c>
      <c r="N31">
        <f t="shared" si="9"/>
        <v>171.26365396011664</v>
      </c>
      <c r="O31">
        <f t="shared" si="10"/>
        <v>1.0720000000000027</v>
      </c>
      <c r="P31" s="1">
        <f t="shared" si="11"/>
        <v>6.2593549490053907E-3</v>
      </c>
      <c r="Q31" s="3">
        <v>9.81</v>
      </c>
      <c r="R31" s="3">
        <v>20</v>
      </c>
      <c r="S31" s="3">
        <v>68</v>
      </c>
      <c r="T31" s="3">
        <f t="shared" si="12"/>
        <v>88</v>
      </c>
      <c r="U31" s="5">
        <v>2.4750000000000002E-3</v>
      </c>
      <c r="V31" s="5">
        <v>0.32</v>
      </c>
      <c r="W31" s="5">
        <v>1.29</v>
      </c>
      <c r="X31" s="4">
        <f t="shared" si="13"/>
        <v>2.1366180000000004</v>
      </c>
      <c r="Y31" s="4">
        <f t="shared" si="14"/>
        <v>5.4034700887201357</v>
      </c>
      <c r="Z31" s="3">
        <f t="shared" si="15"/>
        <v>16.564469911700879</v>
      </c>
      <c r="AA31" s="3">
        <f t="shared" si="16"/>
        <v>24.104558000421015</v>
      </c>
      <c r="AB31" s="3">
        <f t="shared" si="17"/>
        <v>0.2064</v>
      </c>
      <c r="AC31" s="3">
        <f t="shared" si="18"/>
        <v>7.5400880887201369</v>
      </c>
      <c r="AD31" s="2">
        <f t="shared" si="32"/>
        <v>215.94</v>
      </c>
      <c r="AE31" s="2">
        <f t="shared" si="19"/>
        <v>8.9584716714668051</v>
      </c>
      <c r="AF31" s="2">
        <f t="shared" si="20"/>
        <v>718.95510880250276</v>
      </c>
      <c r="AG31" s="2">
        <f t="shared" si="21"/>
        <v>327.26582143005635</v>
      </c>
      <c r="AH31" s="2">
        <f t="shared" si="22"/>
        <v>-1046.2209302325582</v>
      </c>
      <c r="AI31" s="2">
        <f t="shared" si="23"/>
        <v>0</v>
      </c>
      <c r="AJ31" s="2">
        <f t="shared" si="24"/>
        <v>20.039524203495603</v>
      </c>
      <c r="AK31">
        <f t="shared" si="25"/>
        <v>1.6186161791630212E-3</v>
      </c>
      <c r="AL31">
        <f t="shared" si="26"/>
        <v>36.531434538372757</v>
      </c>
      <c r="AM31">
        <f t="shared" si="27"/>
        <v>-1046.2209302325582</v>
      </c>
      <c r="AN31">
        <f t="shared" si="28"/>
        <v>1047.9439820883067</v>
      </c>
      <c r="AO31">
        <f t="shared" si="29"/>
        <v>-1.7230518557485084</v>
      </c>
      <c r="AP31">
        <f t="shared" si="30"/>
        <v>8.9584716714668051</v>
      </c>
      <c r="AQ31">
        <f t="shared" si="31"/>
        <v>275450.22053722764</v>
      </c>
    </row>
    <row r="32" spans="1:43" x14ac:dyDescent="0.25">
      <c r="A32">
        <v>31</v>
      </c>
      <c r="B32" t="s">
        <v>90</v>
      </c>
      <c r="C32" t="s">
        <v>71</v>
      </c>
      <c r="D32" t="s">
        <v>89</v>
      </c>
      <c r="E32" t="str">
        <f t="shared" si="0"/>
        <v>174.642</v>
      </c>
      <c r="F32" t="str">
        <f t="shared" si="1"/>
        <v>34.57848</v>
      </c>
      <c r="G32" t="str">
        <f t="shared" si="2"/>
        <v>-86.55349</v>
      </c>
      <c r="H32">
        <f t="shared" si="3"/>
        <v>0.60352298710072561</v>
      </c>
      <c r="I32">
        <f t="shared" si="4"/>
        <v>0.60350832633500873</v>
      </c>
      <c r="J32">
        <f t="shared" si="5"/>
        <v>-1.5106494882443686</v>
      </c>
      <c r="K32">
        <f t="shared" si="6"/>
        <v>-1.5106433795919867</v>
      </c>
      <c r="L32">
        <f t="shared" si="7"/>
        <v>5.0295310183976815E-6</v>
      </c>
      <c r="M32">
        <f t="shared" si="8"/>
        <v>-1.4660765716878466E-5</v>
      </c>
      <c r="N32">
        <f t="shared" si="9"/>
        <v>323.99392847751614</v>
      </c>
      <c r="O32">
        <f t="shared" si="10"/>
        <v>0.19700000000000273</v>
      </c>
      <c r="P32" s="1">
        <f t="shared" si="11"/>
        <v>6.0803608550853976E-4</v>
      </c>
      <c r="Q32" s="3">
        <v>9.81</v>
      </c>
      <c r="R32" s="3">
        <v>20</v>
      </c>
      <c r="S32" s="3">
        <v>68</v>
      </c>
      <c r="T32" s="3">
        <f t="shared" si="12"/>
        <v>88</v>
      </c>
      <c r="U32" s="5">
        <v>2.4750000000000002E-3</v>
      </c>
      <c r="V32" s="5">
        <v>0.32</v>
      </c>
      <c r="W32" s="5">
        <v>1.29</v>
      </c>
      <c r="X32" s="4">
        <f t="shared" si="13"/>
        <v>2.1366180000000004</v>
      </c>
      <c r="Y32" s="4">
        <f t="shared" si="14"/>
        <v>0.52490529486700899</v>
      </c>
      <c r="Z32" s="3">
        <f t="shared" si="15"/>
        <v>19.534878779717978</v>
      </c>
      <c r="AA32" s="3">
        <f t="shared" si="16"/>
        <v>22.196402074584988</v>
      </c>
      <c r="AB32" s="3">
        <f t="shared" si="17"/>
        <v>0.2064</v>
      </c>
      <c r="AC32" s="3">
        <f t="shared" si="18"/>
        <v>2.6615232948670093</v>
      </c>
      <c r="AD32" s="2">
        <f t="shared" si="32"/>
        <v>215.94</v>
      </c>
      <c r="AE32" s="2">
        <f t="shared" si="19"/>
        <v>9.7286037293071725</v>
      </c>
      <c r="AF32" s="2">
        <f t="shared" si="20"/>
        <v>920.77080691825506</v>
      </c>
      <c r="AG32" s="2">
        <f t="shared" si="21"/>
        <v>125.45012331434641</v>
      </c>
      <c r="AH32" s="2">
        <f t="shared" si="22"/>
        <v>-1046.2209302325582</v>
      </c>
      <c r="AI32" s="2">
        <f t="shared" si="23"/>
        <v>4.3200998334214091E-11</v>
      </c>
      <c r="AJ32" s="2">
        <f t="shared" si="24"/>
        <v>21.76226002037998</v>
      </c>
      <c r="AK32">
        <f t="shared" si="25"/>
        <v>2.8196743535188955E-3</v>
      </c>
      <c r="AL32">
        <f t="shared" si="26"/>
        <v>12.894977203813029</v>
      </c>
      <c r="AM32">
        <f t="shared" si="27"/>
        <v>-1046.2209302325582</v>
      </c>
      <c r="AN32">
        <f t="shared" si="28"/>
        <v>1046.2968304573728</v>
      </c>
      <c r="AO32">
        <f t="shared" si="29"/>
        <v>-7.5900224814631656E-2</v>
      </c>
      <c r="AP32">
        <f t="shared" si="30"/>
        <v>9.7286037293071725</v>
      </c>
      <c r="AQ32">
        <f t="shared" si="31"/>
        <v>273723.97287882445</v>
      </c>
    </row>
    <row r="33" spans="1:43" x14ac:dyDescent="0.25">
      <c r="A33">
        <v>32</v>
      </c>
      <c r="B33" t="s">
        <v>93</v>
      </c>
      <c r="C33" t="s">
        <v>91</v>
      </c>
      <c r="D33" t="s">
        <v>92</v>
      </c>
      <c r="E33" t="str">
        <f t="shared" si="0"/>
        <v>173.802</v>
      </c>
      <c r="F33" t="str">
        <f t="shared" si="1"/>
        <v>34.57431</v>
      </c>
      <c r="G33" t="str">
        <f t="shared" si="2"/>
        <v>-86.55179</v>
      </c>
      <c r="H33">
        <f t="shared" si="3"/>
        <v>0.60350832633500873</v>
      </c>
      <c r="I33">
        <f t="shared" si="4"/>
        <v>0.60343554610520067</v>
      </c>
      <c r="J33">
        <f t="shared" si="5"/>
        <v>-1.5106433795919867</v>
      </c>
      <c r="K33">
        <f t="shared" si="6"/>
        <v>-1.5106137089947029</v>
      </c>
      <c r="L33">
        <f t="shared" si="7"/>
        <v>2.4429886858690546E-5</v>
      </c>
      <c r="M33">
        <f t="shared" si="8"/>
        <v>-7.2780229808055985E-5</v>
      </c>
      <c r="N33">
        <f t="shared" si="9"/>
        <v>1604.7834235091866</v>
      </c>
      <c r="O33">
        <f t="shared" si="10"/>
        <v>-0.84000000000000341</v>
      </c>
      <c r="P33" s="1">
        <f t="shared" si="11"/>
        <v>-5.2343511759560171E-4</v>
      </c>
      <c r="Q33" s="3">
        <v>9.81</v>
      </c>
      <c r="R33" s="3">
        <v>20</v>
      </c>
      <c r="S33" s="3">
        <v>68</v>
      </c>
      <c r="T33" s="3">
        <f t="shared" si="12"/>
        <v>88</v>
      </c>
      <c r="U33" s="5">
        <v>2.4750000000000002E-3</v>
      </c>
      <c r="V33" s="5">
        <v>0.32</v>
      </c>
      <c r="W33" s="5">
        <v>1.29</v>
      </c>
      <c r="X33" s="4">
        <f t="shared" si="13"/>
        <v>2.1366180000000004</v>
      </c>
      <c r="Y33" s="4">
        <f t="shared" si="14"/>
        <v>-0.45187100641514955</v>
      </c>
      <c r="Z33" s="3">
        <f t="shared" si="15"/>
        <v>20.163121072985685</v>
      </c>
      <c r="AA33" s="3">
        <f t="shared" si="16"/>
        <v>21.847868066570538</v>
      </c>
      <c r="AB33" s="3">
        <f t="shared" si="17"/>
        <v>0.2064</v>
      </c>
      <c r="AC33" s="3">
        <f t="shared" si="18"/>
        <v>1.6847469935848507</v>
      </c>
      <c r="AD33" s="2">
        <f t="shared" si="32"/>
        <v>215.94</v>
      </c>
      <c r="AE33" s="2">
        <f t="shared" si="19"/>
        <v>9.8838019042418583</v>
      </c>
      <c r="AF33" s="2">
        <f t="shared" si="20"/>
        <v>965.54406228989853</v>
      </c>
      <c r="AG33" s="2">
        <f t="shared" si="21"/>
        <v>80.676867942634161</v>
      </c>
      <c r="AH33" s="2">
        <f t="shared" si="22"/>
        <v>-1046.2209302325582</v>
      </c>
      <c r="AI33" s="2">
        <f t="shared" si="23"/>
        <v>-2.5465851649641991E-11</v>
      </c>
      <c r="AJ33" s="2">
        <f t="shared" si="24"/>
        <v>22.109428342946405</v>
      </c>
      <c r="AK33">
        <f t="shared" si="25"/>
        <v>1.3746906963764287E-2</v>
      </c>
      <c r="AL33">
        <f t="shared" si="26"/>
        <v>8.1625338836475319</v>
      </c>
      <c r="AM33">
        <f t="shared" si="27"/>
        <v>-1046.2209302325582</v>
      </c>
      <c r="AN33">
        <f t="shared" si="28"/>
        <v>1046.2401824089184</v>
      </c>
      <c r="AO33">
        <f t="shared" si="29"/>
        <v>-1.9252176360055273E-2</v>
      </c>
      <c r="AP33">
        <f t="shared" si="30"/>
        <v>9.8838019042418583</v>
      </c>
      <c r="AQ33">
        <f t="shared" si="31"/>
        <v>273664.70111467654</v>
      </c>
    </row>
    <row r="34" spans="1:43" x14ac:dyDescent="0.25">
      <c r="A34">
        <v>33</v>
      </c>
      <c r="B34" t="s">
        <v>96</v>
      </c>
      <c r="C34" t="s">
        <v>94</v>
      </c>
      <c r="D34" t="s">
        <v>95</v>
      </c>
      <c r="E34" t="str">
        <f t="shared" si="0"/>
        <v>174.298</v>
      </c>
      <c r="F34" t="str">
        <f t="shared" si="1"/>
        <v>34.5728</v>
      </c>
      <c r="G34" t="str">
        <f t="shared" si="2"/>
        <v>-86.55118</v>
      </c>
      <c r="H34">
        <f t="shared" si="3"/>
        <v>0.60343554610520067</v>
      </c>
      <c r="I34">
        <f t="shared" si="4"/>
        <v>0.6034091916334956</v>
      </c>
      <c r="J34">
        <f t="shared" si="5"/>
        <v>-1.5106137089947029</v>
      </c>
      <c r="K34">
        <f t="shared" si="6"/>
        <v>-1.5106030624862659</v>
      </c>
      <c r="L34">
        <f t="shared" si="7"/>
        <v>8.7663176980348942E-6</v>
      </c>
      <c r="M34">
        <f t="shared" si="8"/>
        <v>-2.6354471705070104E-5</v>
      </c>
      <c r="N34">
        <f t="shared" si="9"/>
        <v>580.57866530130104</v>
      </c>
      <c r="O34">
        <f t="shared" si="10"/>
        <v>0.49600000000000932</v>
      </c>
      <c r="P34" s="1">
        <f t="shared" si="11"/>
        <v>8.5432005969871764E-4</v>
      </c>
      <c r="Q34" s="3">
        <v>9.81</v>
      </c>
      <c r="R34" s="3">
        <v>20</v>
      </c>
      <c r="S34" s="3">
        <v>68</v>
      </c>
      <c r="T34" s="3">
        <f t="shared" si="12"/>
        <v>88</v>
      </c>
      <c r="U34" s="5">
        <v>2.4750000000000002E-3</v>
      </c>
      <c r="V34" s="5">
        <v>0.32</v>
      </c>
      <c r="W34" s="5">
        <v>1.29</v>
      </c>
      <c r="X34" s="4">
        <f t="shared" si="13"/>
        <v>2.1366180000000004</v>
      </c>
      <c r="Y34" s="4">
        <f t="shared" si="14"/>
        <v>0.73751715199360446</v>
      </c>
      <c r="Z34" s="3">
        <f t="shared" si="15"/>
        <v>19.399551273865381</v>
      </c>
      <c r="AA34" s="3">
        <f t="shared" si="16"/>
        <v>22.273686425858987</v>
      </c>
      <c r="AB34" s="3">
        <f t="shared" si="17"/>
        <v>0.2064</v>
      </c>
      <c r="AC34" s="3">
        <f t="shared" si="18"/>
        <v>2.8741351519936047</v>
      </c>
      <c r="AD34" s="2">
        <f t="shared" si="32"/>
        <v>215.94</v>
      </c>
      <c r="AE34" s="2">
        <f t="shared" si="19"/>
        <v>9.6948478070202704</v>
      </c>
      <c r="AF34" s="2">
        <f t="shared" si="20"/>
        <v>911.21946281303804</v>
      </c>
      <c r="AG34" s="2">
        <f t="shared" si="21"/>
        <v>135.0014674195013</v>
      </c>
      <c r="AH34" s="2">
        <f t="shared" si="22"/>
        <v>-1046.2209302325582</v>
      </c>
      <c r="AI34" s="2">
        <f t="shared" si="23"/>
        <v>-1.8872015061788261E-11</v>
      </c>
      <c r="AJ34" s="2">
        <f t="shared" si="24"/>
        <v>21.686750196105574</v>
      </c>
      <c r="AK34">
        <f t="shared" si="25"/>
        <v>5.0702885197264225E-3</v>
      </c>
      <c r="AL34">
        <f t="shared" si="26"/>
        <v>13.925073410821728</v>
      </c>
      <c r="AM34">
        <f t="shared" si="27"/>
        <v>-1046.2209302325582</v>
      </c>
      <c r="AN34">
        <f t="shared" si="28"/>
        <v>1046.3165099270122</v>
      </c>
      <c r="AO34">
        <f t="shared" si="29"/>
        <v>-9.5579694453931552E-2</v>
      </c>
      <c r="AP34">
        <f t="shared" si="30"/>
        <v>9.6948478070202704</v>
      </c>
      <c r="AQ34">
        <f t="shared" si="31"/>
        <v>273744.56532649073</v>
      </c>
    </row>
    <row r="35" spans="1:43" x14ac:dyDescent="0.25">
      <c r="A35">
        <v>34</v>
      </c>
      <c r="B35" t="s">
        <v>99</v>
      </c>
      <c r="C35" t="s">
        <v>97</v>
      </c>
      <c r="D35" t="s">
        <v>98</v>
      </c>
      <c r="E35" t="str">
        <f t="shared" si="0"/>
        <v>173.775</v>
      </c>
      <c r="F35" t="str">
        <f t="shared" si="1"/>
        <v>34.57089</v>
      </c>
      <c r="G35" t="str">
        <f t="shared" si="2"/>
        <v>-86.5504</v>
      </c>
      <c r="H35">
        <f t="shared" si="3"/>
        <v>0.6034091916334956</v>
      </c>
      <c r="I35">
        <f t="shared" si="4"/>
        <v>0.60337585584478248</v>
      </c>
      <c r="J35">
        <f t="shared" si="5"/>
        <v>-1.5106030624862659</v>
      </c>
      <c r="K35">
        <f t="shared" si="6"/>
        <v>-1.5105894489181</v>
      </c>
      <c r="L35">
        <f t="shared" si="7"/>
        <v>1.1209620398551119E-5</v>
      </c>
      <c r="M35">
        <f t="shared" si="8"/>
        <v>-3.3335788713118042E-5</v>
      </c>
      <c r="N35">
        <f t="shared" si="9"/>
        <v>735.17724375279465</v>
      </c>
      <c r="O35">
        <f t="shared" si="10"/>
        <v>-0.52299999999999613</v>
      </c>
      <c r="P35" s="1">
        <f t="shared" si="11"/>
        <v>-7.1139307485945018E-4</v>
      </c>
      <c r="Q35" s="3">
        <v>9.81</v>
      </c>
      <c r="R35" s="3">
        <v>20</v>
      </c>
      <c r="S35" s="3">
        <v>68</v>
      </c>
      <c r="T35" s="3">
        <f t="shared" si="12"/>
        <v>88</v>
      </c>
      <c r="U35" s="5">
        <v>2.4750000000000002E-3</v>
      </c>
      <c r="V35" s="5">
        <v>0.32</v>
      </c>
      <c r="W35" s="5">
        <v>1.29</v>
      </c>
      <c r="X35" s="4">
        <f t="shared" si="13"/>
        <v>2.1366180000000004</v>
      </c>
      <c r="Y35" s="4">
        <f t="shared" si="14"/>
        <v>-0.61413125826487935</v>
      </c>
      <c r="Z35" s="3">
        <f t="shared" si="15"/>
        <v>20.268507910732044</v>
      </c>
      <c r="AA35" s="3">
        <f t="shared" si="16"/>
        <v>21.790994652467166</v>
      </c>
      <c r="AB35" s="3">
        <f t="shared" si="17"/>
        <v>0.2064</v>
      </c>
      <c r="AC35" s="3">
        <f t="shared" si="18"/>
        <v>1.5224867417351211</v>
      </c>
      <c r="AD35" s="2">
        <f t="shared" si="32"/>
        <v>215.94</v>
      </c>
      <c r="AE35" s="2">
        <f t="shared" si="19"/>
        <v>9.9095981364743011</v>
      </c>
      <c r="AF35" s="2">
        <f t="shared" si="20"/>
        <v>973.1238770412059</v>
      </c>
      <c r="AG35" s="2">
        <f t="shared" si="21"/>
        <v>73.097053191401088</v>
      </c>
      <c r="AH35" s="2">
        <f t="shared" si="22"/>
        <v>-1046.2209302325582</v>
      </c>
      <c r="AI35" s="2">
        <f t="shared" si="23"/>
        <v>4.8885340220294893E-11</v>
      </c>
      <c r="AJ35" s="2">
        <f t="shared" si="24"/>
        <v>22.167132853173023</v>
      </c>
      <c r="AK35">
        <f t="shared" si="25"/>
        <v>6.2812865908001055E-3</v>
      </c>
      <c r="AL35">
        <f t="shared" si="26"/>
        <v>7.3763892525926407</v>
      </c>
      <c r="AM35">
        <f t="shared" si="27"/>
        <v>-1046.2209302325582</v>
      </c>
      <c r="AN35">
        <f t="shared" si="28"/>
        <v>1046.2351384113358</v>
      </c>
      <c r="AO35">
        <f t="shared" si="29"/>
        <v>-1.4208178777607827E-2</v>
      </c>
      <c r="AP35">
        <f t="shared" si="30"/>
        <v>9.9095981364743011</v>
      </c>
      <c r="AQ35">
        <f t="shared" si="31"/>
        <v>273659.42381005984</v>
      </c>
    </row>
    <row r="36" spans="1:43" x14ac:dyDescent="0.25">
      <c r="A36">
        <v>35</v>
      </c>
      <c r="B36" t="s">
        <v>102</v>
      </c>
      <c r="C36" t="s">
        <v>100</v>
      </c>
      <c r="D36" t="s">
        <v>101</v>
      </c>
      <c r="E36" t="str">
        <f t="shared" si="0"/>
        <v>173.816</v>
      </c>
      <c r="F36" t="str">
        <f t="shared" si="1"/>
        <v>34.56815</v>
      </c>
      <c r="G36" t="str">
        <f t="shared" si="2"/>
        <v>-86.54927</v>
      </c>
      <c r="H36">
        <f t="shared" si="3"/>
        <v>0.60337585584478248</v>
      </c>
      <c r="I36">
        <f t="shared" si="4"/>
        <v>0.60332803382327793</v>
      </c>
      <c r="J36">
        <f t="shared" si="5"/>
        <v>-1.5105894489181</v>
      </c>
      <c r="K36">
        <f t="shared" si="6"/>
        <v>-1.5105697266975526</v>
      </c>
      <c r="L36">
        <f t="shared" si="7"/>
        <v>1.6240032380856382E-5</v>
      </c>
      <c r="M36">
        <f t="shared" si="8"/>
        <v>-4.782202150455106E-5</v>
      </c>
      <c r="N36">
        <f t="shared" si="9"/>
        <v>1055.7176604549074</v>
      </c>
      <c r="O36">
        <f t="shared" si="10"/>
        <v>4.0999999999996817E-2</v>
      </c>
      <c r="P36" s="1">
        <f t="shared" si="11"/>
        <v>3.8836141078032136E-5</v>
      </c>
      <c r="Q36" s="3">
        <v>9.81</v>
      </c>
      <c r="R36" s="3">
        <v>20</v>
      </c>
      <c r="S36" s="3">
        <v>68</v>
      </c>
      <c r="T36" s="3">
        <f t="shared" si="12"/>
        <v>88</v>
      </c>
      <c r="U36" s="5">
        <v>2.4750000000000002E-3</v>
      </c>
      <c r="V36" s="5">
        <v>0.32</v>
      </c>
      <c r="W36" s="5">
        <v>1.29</v>
      </c>
      <c r="X36" s="4">
        <f t="shared" si="13"/>
        <v>2.1366180000000004</v>
      </c>
      <c r="Y36" s="4">
        <f t="shared" si="14"/>
        <v>3.3526463844560511E-2</v>
      </c>
      <c r="Z36" s="3">
        <f t="shared" si="15"/>
        <v>19.849593119806823</v>
      </c>
      <c r="AA36" s="3">
        <f t="shared" si="16"/>
        <v>22.019737583651384</v>
      </c>
      <c r="AB36" s="3">
        <f t="shared" si="17"/>
        <v>0.2064</v>
      </c>
      <c r="AC36" s="3">
        <f t="shared" si="18"/>
        <v>2.1701444638445606</v>
      </c>
      <c r="AD36" s="2">
        <f t="shared" si="32"/>
        <v>215.94</v>
      </c>
      <c r="AE36" s="2">
        <f t="shared" si="19"/>
        <v>9.8066563772465098</v>
      </c>
      <c r="AF36" s="2">
        <f t="shared" si="20"/>
        <v>943.1111383435175</v>
      </c>
      <c r="AG36" s="2">
        <f t="shared" si="21"/>
        <v>103.10979188908657</v>
      </c>
      <c r="AH36" s="2">
        <f t="shared" si="22"/>
        <v>-1046.2209302325582</v>
      </c>
      <c r="AI36" s="2">
        <f t="shared" si="23"/>
        <v>4.5929482439532876E-11</v>
      </c>
      <c r="AJ36" s="2">
        <f t="shared" si="24"/>
        <v>21.936858767229751</v>
      </c>
      <c r="AK36">
        <f t="shared" si="25"/>
        <v>9.1146380036870728E-3</v>
      </c>
      <c r="AL36">
        <f t="shared" si="26"/>
        <v>10.514265813200391</v>
      </c>
      <c r="AM36">
        <f t="shared" si="27"/>
        <v>-1046.2209302325582</v>
      </c>
      <c r="AN36">
        <f t="shared" si="28"/>
        <v>1046.2620767050435</v>
      </c>
      <c r="AO36">
        <f t="shared" si="29"/>
        <v>-4.1146472485252161E-2</v>
      </c>
      <c r="AP36">
        <f t="shared" si="30"/>
        <v>9.8066563772465098</v>
      </c>
      <c r="AQ36">
        <f t="shared" si="31"/>
        <v>273687.6087079214</v>
      </c>
    </row>
    <row r="37" spans="1:43" x14ac:dyDescent="0.25">
      <c r="A37">
        <v>36</v>
      </c>
      <c r="B37" t="s">
        <v>105</v>
      </c>
      <c r="C37" t="s">
        <v>103</v>
      </c>
      <c r="D37" t="s">
        <v>104</v>
      </c>
      <c r="E37" t="str">
        <f t="shared" si="0"/>
        <v>173.954</v>
      </c>
      <c r="F37" t="str">
        <f t="shared" si="1"/>
        <v>34.56751</v>
      </c>
      <c r="G37" t="str">
        <f t="shared" si="2"/>
        <v>-86.54894</v>
      </c>
      <c r="H37">
        <f t="shared" si="3"/>
        <v>0.60332803382327793</v>
      </c>
      <c r="I37">
        <f t="shared" si="4"/>
        <v>0.60331686371606508</v>
      </c>
      <c r="J37">
        <f t="shared" si="5"/>
        <v>-1.5105697266975526</v>
      </c>
      <c r="K37">
        <f t="shared" si="6"/>
        <v>-1.5105639671110209</v>
      </c>
      <c r="L37">
        <f t="shared" si="7"/>
        <v>4.7427607155022402E-6</v>
      </c>
      <c r="M37">
        <f t="shared" si="8"/>
        <v>-1.1170107212854496E-5</v>
      </c>
      <c r="N37">
        <f t="shared" si="9"/>
        <v>253.67011441237972</v>
      </c>
      <c r="O37">
        <f t="shared" si="10"/>
        <v>0.13800000000000523</v>
      </c>
      <c r="P37" s="1">
        <f t="shared" si="11"/>
        <v>5.4401363093038637E-4</v>
      </c>
      <c r="Q37" s="3">
        <v>9.81</v>
      </c>
      <c r="R37" s="3">
        <v>20</v>
      </c>
      <c r="S37" s="3">
        <v>68</v>
      </c>
      <c r="T37" s="3">
        <f t="shared" si="12"/>
        <v>88</v>
      </c>
      <c r="U37" s="5">
        <v>2.4750000000000002E-3</v>
      </c>
      <c r="V37" s="5">
        <v>0.32</v>
      </c>
      <c r="W37" s="5">
        <v>1.29</v>
      </c>
      <c r="X37" s="4">
        <f t="shared" si="13"/>
        <v>2.1366180000000004</v>
      </c>
      <c r="Y37" s="4">
        <f t="shared" si="14"/>
        <v>0.46963601781500441</v>
      </c>
      <c r="Z37" s="3">
        <f t="shared" si="15"/>
        <v>19.570141563214101</v>
      </c>
      <c r="AA37" s="3">
        <f t="shared" si="16"/>
        <v>22.176395581029105</v>
      </c>
      <c r="AB37" s="3">
        <f t="shared" si="17"/>
        <v>0.2064</v>
      </c>
      <c r="AC37" s="3">
        <f t="shared" si="18"/>
        <v>2.6062540178150049</v>
      </c>
      <c r="AD37" s="2">
        <f t="shared" si="32"/>
        <v>215.94</v>
      </c>
      <c r="AE37" s="2">
        <f t="shared" si="19"/>
        <v>9.7373804147292908</v>
      </c>
      <c r="AF37" s="2">
        <f t="shared" si="20"/>
        <v>923.26508319341383</v>
      </c>
      <c r="AG37" s="2">
        <f t="shared" si="21"/>
        <v>122.95584703915384</v>
      </c>
      <c r="AH37" s="2">
        <f t="shared" si="22"/>
        <v>-1046.2209302325582</v>
      </c>
      <c r="AI37" s="2">
        <f t="shared" si="23"/>
        <v>9.5496943686157465E-12</v>
      </c>
      <c r="AJ37" s="2">
        <f t="shared" si="24"/>
        <v>21.781892900450714</v>
      </c>
      <c r="AK37">
        <f t="shared" si="25"/>
        <v>2.2056660775371727E-3</v>
      </c>
      <c r="AL37">
        <f t="shared" si="26"/>
        <v>12.627199698716108</v>
      </c>
      <c r="AM37">
        <f t="shared" si="27"/>
        <v>-1046.2209302325582</v>
      </c>
      <c r="AN37">
        <f t="shared" si="28"/>
        <v>1046.2921998446177</v>
      </c>
      <c r="AO37">
        <f t="shared" si="29"/>
        <v>-7.126961205938187E-2</v>
      </c>
      <c r="AP37">
        <f t="shared" si="30"/>
        <v>9.7373804147292908</v>
      </c>
      <c r="AQ37">
        <f t="shared" si="31"/>
        <v>273719.12755335355</v>
      </c>
    </row>
    <row r="38" spans="1:43" x14ac:dyDescent="0.25">
      <c r="A38">
        <v>37</v>
      </c>
      <c r="B38" t="s">
        <v>108</v>
      </c>
      <c r="C38" t="s">
        <v>106</v>
      </c>
      <c r="D38" t="s">
        <v>107</v>
      </c>
      <c r="E38" t="str">
        <f t="shared" si="0"/>
        <v>173.838</v>
      </c>
      <c r="F38" t="str">
        <f t="shared" si="1"/>
        <v>34.56702</v>
      </c>
      <c r="G38" t="str">
        <f t="shared" si="2"/>
        <v>-86.54864</v>
      </c>
      <c r="H38">
        <f t="shared" si="3"/>
        <v>0.60331686371606508</v>
      </c>
      <c r="I38">
        <f t="shared" si="4"/>
        <v>0.60330831160273024</v>
      </c>
      <c r="J38">
        <f t="shared" si="5"/>
        <v>-1.5105639671110209</v>
      </c>
      <c r="K38">
        <f t="shared" si="6"/>
        <v>-1.5105587311232651</v>
      </c>
      <c r="L38">
        <f t="shared" si="7"/>
        <v>4.3116299454254884E-6</v>
      </c>
      <c r="M38">
        <f t="shared" si="8"/>
        <v>-8.5521133348365197E-6</v>
      </c>
      <c r="N38">
        <f t="shared" si="9"/>
        <v>200.20377821120067</v>
      </c>
      <c r="O38">
        <f t="shared" si="10"/>
        <v>-0.11600000000001387</v>
      </c>
      <c r="P38" s="1">
        <f t="shared" si="11"/>
        <v>-5.794096446953272E-4</v>
      </c>
      <c r="Q38" s="3">
        <v>9.81</v>
      </c>
      <c r="R38" s="3">
        <v>20</v>
      </c>
      <c r="S38" s="3">
        <v>68</v>
      </c>
      <c r="T38" s="3">
        <f t="shared" si="12"/>
        <v>88</v>
      </c>
      <c r="U38" s="5">
        <v>2.4750000000000002E-3</v>
      </c>
      <c r="V38" s="5">
        <v>0.32</v>
      </c>
      <c r="W38" s="5">
        <v>1.29</v>
      </c>
      <c r="X38" s="4">
        <f t="shared" si="13"/>
        <v>2.1366180000000004</v>
      </c>
      <c r="Y38" s="4">
        <f t="shared" si="14"/>
        <v>-0.50019267411136314</v>
      </c>
      <c r="Z38" s="3">
        <f t="shared" si="15"/>
        <v>20.194475428700972</v>
      </c>
      <c r="AA38" s="3">
        <f t="shared" si="16"/>
        <v>21.83090075458961</v>
      </c>
      <c r="AB38" s="3">
        <f t="shared" si="17"/>
        <v>0.2064</v>
      </c>
      <c r="AC38" s="3">
        <f t="shared" si="18"/>
        <v>1.6364253258886372</v>
      </c>
      <c r="AD38" s="2">
        <f t="shared" si="32"/>
        <v>215.94</v>
      </c>
      <c r="AE38" s="2">
        <f t="shared" si="19"/>
        <v>9.8914837471660668</v>
      </c>
      <c r="AF38" s="2">
        <f t="shared" si="20"/>
        <v>967.7971196004853</v>
      </c>
      <c r="AG38" s="2">
        <f t="shared" si="21"/>
        <v>78.423810632162741</v>
      </c>
      <c r="AH38" s="2">
        <f t="shared" si="22"/>
        <v>-1046.2209302325582</v>
      </c>
      <c r="AI38" s="2">
        <f t="shared" si="23"/>
        <v>8.9812601800076663E-11</v>
      </c>
      <c r="AJ38" s="2">
        <f t="shared" si="24"/>
        <v>22.126612130857175</v>
      </c>
      <c r="AK38">
        <f t="shared" si="25"/>
        <v>1.7136551231939964E-3</v>
      </c>
      <c r="AL38">
        <f t="shared" si="26"/>
        <v>7.9284172765922349</v>
      </c>
      <c r="AM38">
        <f t="shared" si="27"/>
        <v>-1046.2209302325582</v>
      </c>
      <c r="AN38">
        <f t="shared" si="28"/>
        <v>1046.2385729307907</v>
      </c>
      <c r="AO38">
        <f t="shared" si="29"/>
        <v>-1.764269823252107E-2</v>
      </c>
      <c r="AP38">
        <f t="shared" si="30"/>
        <v>9.8914837471660668</v>
      </c>
      <c r="AQ38">
        <f t="shared" si="31"/>
        <v>273663.01718559134</v>
      </c>
    </row>
    <row r="39" spans="1:43" x14ac:dyDescent="0.25">
      <c r="A39">
        <v>38</v>
      </c>
      <c r="B39" t="s">
        <v>111</v>
      </c>
      <c r="C39" t="s">
        <v>109</v>
      </c>
      <c r="D39" t="s">
        <v>110</v>
      </c>
      <c r="E39" t="str">
        <f t="shared" si="0"/>
        <v>173.657</v>
      </c>
      <c r="F39" t="str">
        <f t="shared" si="1"/>
        <v>34.56656</v>
      </c>
      <c r="G39" t="str">
        <f t="shared" si="2"/>
        <v>-86.54829</v>
      </c>
      <c r="H39">
        <f t="shared" si="3"/>
        <v>0.60330831160273024</v>
      </c>
      <c r="I39">
        <f t="shared" si="4"/>
        <v>0.60330028308817119</v>
      </c>
      <c r="J39">
        <f t="shared" si="5"/>
        <v>-1.5105587311232651</v>
      </c>
      <c r="K39">
        <f t="shared" si="6"/>
        <v>-1.5105526224708832</v>
      </c>
      <c r="L39">
        <f t="shared" si="7"/>
        <v>5.0302636695673666E-6</v>
      </c>
      <c r="M39">
        <f t="shared" si="8"/>
        <v>-8.0285145590552887E-6</v>
      </c>
      <c r="N39">
        <f t="shared" si="9"/>
        <v>198.04427587432568</v>
      </c>
      <c r="O39">
        <f t="shared" si="10"/>
        <v>-0.18099999999998317</v>
      </c>
      <c r="P39" s="1">
        <f t="shared" si="11"/>
        <v>-9.1393704362776728E-4</v>
      </c>
      <c r="Q39" s="3">
        <v>9.81</v>
      </c>
      <c r="R39" s="3">
        <v>20</v>
      </c>
      <c r="S39" s="3">
        <v>68</v>
      </c>
      <c r="T39" s="3">
        <f t="shared" si="12"/>
        <v>88</v>
      </c>
      <c r="U39" s="5">
        <v>2.4750000000000002E-3</v>
      </c>
      <c r="V39" s="5">
        <v>0.32</v>
      </c>
      <c r="W39" s="5">
        <v>1.29</v>
      </c>
      <c r="X39" s="4">
        <f t="shared" si="13"/>
        <v>2.1366180000000004</v>
      </c>
      <c r="Y39" s="4">
        <f t="shared" si="14"/>
        <v>-0.78898324151172394</v>
      </c>
      <c r="Z39" s="3">
        <f t="shared" si="15"/>
        <v>20.382395508385645</v>
      </c>
      <c r="AA39" s="3">
        <f t="shared" si="16"/>
        <v>21.730030266873921</v>
      </c>
      <c r="AB39" s="3">
        <f t="shared" si="17"/>
        <v>0.2064</v>
      </c>
      <c r="AC39" s="3">
        <f t="shared" si="18"/>
        <v>1.3476347584882764</v>
      </c>
      <c r="AD39" s="2">
        <f t="shared" si="32"/>
        <v>215.94</v>
      </c>
      <c r="AE39" s="2">
        <f t="shared" si="19"/>
        <v>9.9373998723407855</v>
      </c>
      <c r="AF39" s="2">
        <f t="shared" si="20"/>
        <v>981.33727966584729</v>
      </c>
      <c r="AG39" s="2">
        <f t="shared" si="21"/>
        <v>64.883650566683158</v>
      </c>
      <c r="AH39" s="2">
        <f t="shared" si="22"/>
        <v>-1046.2209302325582</v>
      </c>
      <c r="AI39" s="2">
        <f t="shared" si="23"/>
        <v>-2.7739588404074311E-11</v>
      </c>
      <c r="AJ39" s="2">
        <f t="shared" si="24"/>
        <v>22.229323545874557</v>
      </c>
      <c r="AK39">
        <f t="shared" si="25"/>
        <v>1.6873381461587332E-3</v>
      </c>
      <c r="AL39">
        <f t="shared" si="26"/>
        <v>6.5292381709703315</v>
      </c>
      <c r="AM39">
        <f t="shared" si="27"/>
        <v>-1046.2209302325582</v>
      </c>
      <c r="AN39">
        <f t="shared" si="28"/>
        <v>1046.2307838630927</v>
      </c>
      <c r="AO39">
        <f t="shared" si="29"/>
        <v>-9.8536305343941422E-3</v>
      </c>
      <c r="AP39">
        <f t="shared" si="30"/>
        <v>9.9373998723407855</v>
      </c>
      <c r="AQ39">
        <f t="shared" si="31"/>
        <v>273654.86788576772</v>
      </c>
    </row>
    <row r="40" spans="1:43" x14ac:dyDescent="0.25">
      <c r="A40">
        <v>39</v>
      </c>
      <c r="B40" t="s">
        <v>114</v>
      </c>
      <c r="C40" t="s">
        <v>112</v>
      </c>
      <c r="D40" t="s">
        <v>113</v>
      </c>
      <c r="E40" t="str">
        <f t="shared" si="0"/>
        <v>173.61</v>
      </c>
      <c r="F40" t="str">
        <f t="shared" si="1"/>
        <v>34.56591</v>
      </c>
      <c r="G40" t="str">
        <f t="shared" si="2"/>
        <v>-86.54771</v>
      </c>
      <c r="H40">
        <f t="shared" si="3"/>
        <v>0.60330028308817119</v>
      </c>
      <c r="I40">
        <f t="shared" si="4"/>
        <v>0.60328893844803311</v>
      </c>
      <c r="J40">
        <f t="shared" si="5"/>
        <v>-1.5105526224708832</v>
      </c>
      <c r="K40">
        <f t="shared" si="6"/>
        <v>-1.5105424995612216</v>
      </c>
      <c r="L40">
        <f t="shared" si="7"/>
        <v>8.3359211431832219E-6</v>
      </c>
      <c r="M40">
        <f t="shared" si="8"/>
        <v>-1.1344640138077899E-5</v>
      </c>
      <c r="N40">
        <f t="shared" si="9"/>
        <v>294.27853488938916</v>
      </c>
      <c r="O40">
        <f t="shared" si="10"/>
        <v>-4.6999999999997044E-2</v>
      </c>
      <c r="P40" s="1">
        <f t="shared" si="11"/>
        <v>-1.5971263421459873E-4</v>
      </c>
      <c r="Q40" s="3">
        <v>9.81</v>
      </c>
      <c r="R40" s="3">
        <v>20</v>
      </c>
      <c r="S40" s="3">
        <v>68</v>
      </c>
      <c r="T40" s="3">
        <f t="shared" si="12"/>
        <v>88</v>
      </c>
      <c r="U40" s="5">
        <v>2.4750000000000002E-3</v>
      </c>
      <c r="V40" s="5">
        <v>0.32</v>
      </c>
      <c r="W40" s="5">
        <v>1.29</v>
      </c>
      <c r="X40" s="4">
        <f t="shared" si="13"/>
        <v>2.1366180000000004</v>
      </c>
      <c r="Y40" s="4">
        <f t="shared" si="14"/>
        <v>-0.13787672110629046</v>
      </c>
      <c r="Z40" s="3">
        <f t="shared" si="15"/>
        <v>19.960007607351301</v>
      </c>
      <c r="AA40" s="3">
        <f t="shared" si="16"/>
        <v>21.958748886245012</v>
      </c>
      <c r="AB40" s="3">
        <f t="shared" si="17"/>
        <v>0.2064</v>
      </c>
      <c r="AC40" s="3">
        <f t="shared" si="18"/>
        <v>1.9987412788937098</v>
      </c>
      <c r="AD40" s="2">
        <f t="shared" si="32"/>
        <v>215.94</v>
      </c>
      <c r="AE40" s="2">
        <f t="shared" si="19"/>
        <v>9.8338935937863052</v>
      </c>
      <c r="AF40" s="2">
        <f t="shared" si="20"/>
        <v>950.9912351834198</v>
      </c>
      <c r="AG40" s="2">
        <f t="shared" si="21"/>
        <v>95.229695049171994</v>
      </c>
      <c r="AH40" s="2">
        <f t="shared" si="22"/>
        <v>-1046.2209302325582</v>
      </c>
      <c r="AI40" s="2">
        <f t="shared" si="23"/>
        <v>3.3651303965598345E-11</v>
      </c>
      <c r="AJ40" s="2">
        <f t="shared" si="24"/>
        <v>21.997786666552525</v>
      </c>
      <c r="AK40">
        <f t="shared" si="25"/>
        <v>2.5336444909942806E-3</v>
      </c>
      <c r="AL40">
        <f t="shared" si="26"/>
        <v>9.6838240256478194</v>
      </c>
      <c r="AM40">
        <f t="shared" si="27"/>
        <v>-1046.2209302325582</v>
      </c>
      <c r="AN40">
        <f t="shared" si="28"/>
        <v>1046.2530772106345</v>
      </c>
      <c r="AO40">
        <f t="shared" si="29"/>
        <v>-3.2146978076298183E-2</v>
      </c>
      <c r="AP40">
        <f t="shared" si="30"/>
        <v>9.8338935937863052</v>
      </c>
      <c r="AQ40">
        <f t="shared" si="31"/>
        <v>273678.19258890522</v>
      </c>
    </row>
    <row r="41" spans="1:43" x14ac:dyDescent="0.25">
      <c r="A41">
        <v>40</v>
      </c>
      <c r="B41" t="s">
        <v>117</v>
      </c>
      <c r="C41" t="s">
        <v>115</v>
      </c>
      <c r="D41" t="s">
        <v>116</v>
      </c>
      <c r="E41" t="str">
        <f t="shared" si="0"/>
        <v>171.837</v>
      </c>
      <c r="F41" t="str">
        <f t="shared" si="1"/>
        <v>34.56516</v>
      </c>
      <c r="G41" t="str">
        <f t="shared" si="2"/>
        <v>-86.54695</v>
      </c>
      <c r="H41">
        <f t="shared" si="3"/>
        <v>0.60328893844803311</v>
      </c>
      <c r="I41">
        <f t="shared" si="4"/>
        <v>0.60327584847864324</v>
      </c>
      <c r="J41">
        <f t="shared" si="5"/>
        <v>-1.5105424995612216</v>
      </c>
      <c r="K41">
        <f t="shared" si="6"/>
        <v>-1.5105292350589063</v>
      </c>
      <c r="L41">
        <f t="shared" si="7"/>
        <v>1.0923023096420752E-5</v>
      </c>
      <c r="M41">
        <f t="shared" si="8"/>
        <v>-1.3089969389867839E-5</v>
      </c>
      <c r="N41">
        <f t="shared" si="9"/>
        <v>356.37879809383134</v>
      </c>
      <c r="O41">
        <f t="shared" si="10"/>
        <v>-1.7730000000000246</v>
      </c>
      <c r="P41" s="1">
        <f t="shared" si="11"/>
        <v>-4.9750434354773531E-3</v>
      </c>
      <c r="Q41" s="3">
        <v>9.81</v>
      </c>
      <c r="R41" s="3">
        <v>20</v>
      </c>
      <c r="S41" s="3">
        <v>68</v>
      </c>
      <c r="T41" s="3">
        <f t="shared" si="12"/>
        <v>88</v>
      </c>
      <c r="U41" s="5">
        <v>2.4750000000000002E-3</v>
      </c>
      <c r="V41" s="5">
        <v>0.32</v>
      </c>
      <c r="W41" s="5">
        <v>1.29</v>
      </c>
      <c r="X41" s="4">
        <f t="shared" si="13"/>
        <v>2.1366180000000004</v>
      </c>
      <c r="Y41" s="4">
        <f t="shared" si="14"/>
        <v>-4.2948023468585257</v>
      </c>
      <c r="Z41" s="3">
        <f t="shared" si="15"/>
        <v>22.733770227515461</v>
      </c>
      <c r="AA41" s="3">
        <f t="shared" si="16"/>
        <v>20.575585880656934</v>
      </c>
      <c r="AB41" s="3">
        <f t="shared" si="17"/>
        <v>0.2064</v>
      </c>
      <c r="AC41" s="3">
        <f t="shared" si="18"/>
        <v>-2.1581843468585253</v>
      </c>
      <c r="AD41" s="2">
        <f t="shared" si="32"/>
        <v>215.94</v>
      </c>
      <c r="AE41" s="2">
        <f t="shared" si="19"/>
        <v>10.494962391472759</v>
      </c>
      <c r="AF41" s="2">
        <f t="shared" si="20"/>
        <v>1155.9596102430128</v>
      </c>
      <c r="AG41" s="2">
        <f t="shared" si="21"/>
        <v>-109.7386800103945</v>
      </c>
      <c r="AH41" s="2">
        <f t="shared" si="22"/>
        <v>-1046.2209302325582</v>
      </c>
      <c r="AI41" s="2">
        <f t="shared" si="23"/>
        <v>6.0026650317013264E-11</v>
      </c>
      <c r="AJ41" s="2">
        <f t="shared" si="24"/>
        <v>23.476554994146554</v>
      </c>
      <c r="AK41">
        <f t="shared" si="25"/>
        <v>2.875037862424744E-3</v>
      </c>
      <c r="AL41">
        <f t="shared" si="26"/>
        <v>-10.456319509973476</v>
      </c>
      <c r="AM41">
        <f t="shared" si="27"/>
        <v>-1046.2209302325582</v>
      </c>
      <c r="AN41">
        <f t="shared" si="28"/>
        <v>1046.1804571606294</v>
      </c>
      <c r="AO41">
        <f t="shared" si="29"/>
        <v>4.0473071928886384E-2</v>
      </c>
      <c r="AP41">
        <f t="shared" si="30"/>
        <v>10.494962391472759</v>
      </c>
      <c r="AQ41">
        <f t="shared" si="31"/>
        <v>273602.21657727665</v>
      </c>
    </row>
    <row r="42" spans="1:43" x14ac:dyDescent="0.25">
      <c r="A42">
        <v>41</v>
      </c>
      <c r="B42" t="s">
        <v>120</v>
      </c>
      <c r="C42" t="s">
        <v>118</v>
      </c>
      <c r="D42" t="s">
        <v>119</v>
      </c>
      <c r="E42" t="str">
        <f t="shared" si="0"/>
        <v>170.532</v>
      </c>
      <c r="F42" t="str">
        <f t="shared" si="1"/>
        <v>34.56416</v>
      </c>
      <c r="G42" t="str">
        <f t="shared" si="2"/>
        <v>-86.54592</v>
      </c>
      <c r="H42">
        <f t="shared" si="3"/>
        <v>0.60327584847864324</v>
      </c>
      <c r="I42">
        <f t="shared" si="4"/>
        <v>0.60325839518612323</v>
      </c>
      <c r="J42">
        <f t="shared" si="5"/>
        <v>-1.5105292350589063</v>
      </c>
      <c r="K42">
        <f t="shared" si="6"/>
        <v>-1.5105112581676108</v>
      </c>
      <c r="L42">
        <f t="shared" si="7"/>
        <v>1.4803726531500884E-5</v>
      </c>
      <c r="M42">
        <f t="shared" si="8"/>
        <v>-1.7453292520008823E-5</v>
      </c>
      <c r="N42">
        <f t="shared" si="9"/>
        <v>478.39738466678887</v>
      </c>
      <c r="O42">
        <f t="shared" si="10"/>
        <v>-1.3049999999999784</v>
      </c>
      <c r="P42" s="1">
        <f t="shared" si="11"/>
        <v>-2.7278577221088508E-3</v>
      </c>
      <c r="Q42" s="3">
        <v>9.81</v>
      </c>
      <c r="R42" s="3">
        <v>20</v>
      </c>
      <c r="S42" s="3">
        <v>68</v>
      </c>
      <c r="T42" s="3">
        <f t="shared" si="12"/>
        <v>88</v>
      </c>
      <c r="U42" s="5">
        <v>2.4750000000000002E-3</v>
      </c>
      <c r="V42" s="5">
        <v>0.32</v>
      </c>
      <c r="W42" s="5">
        <v>1.29</v>
      </c>
      <c r="X42" s="4">
        <f t="shared" si="13"/>
        <v>2.1366180000000004</v>
      </c>
      <c r="Y42" s="4">
        <f t="shared" si="14"/>
        <v>-2.3548962527223027</v>
      </c>
      <c r="Z42" s="3">
        <f t="shared" si="15"/>
        <v>21.416965741225518</v>
      </c>
      <c r="AA42" s="3">
        <f t="shared" si="16"/>
        <v>21.198687488503214</v>
      </c>
      <c r="AB42" s="3">
        <f t="shared" si="17"/>
        <v>0.2064</v>
      </c>
      <c r="AC42" s="3">
        <f t="shared" si="18"/>
        <v>-0.21827825272230236</v>
      </c>
      <c r="AD42" s="2">
        <f t="shared" si="32"/>
        <v>215.94</v>
      </c>
      <c r="AE42" s="2">
        <f t="shared" si="19"/>
        <v>10.186479710934805</v>
      </c>
      <c r="AF42" s="2">
        <f t="shared" si="20"/>
        <v>1056.9936385309086</v>
      </c>
      <c r="AG42" s="2">
        <f t="shared" si="21"/>
        <v>-10.772708297936205</v>
      </c>
      <c r="AH42" s="2">
        <f t="shared" si="22"/>
        <v>-1046.2209302325582</v>
      </c>
      <c r="AI42" s="2">
        <f t="shared" si="23"/>
        <v>4.1427483665756881E-10</v>
      </c>
      <c r="AJ42" s="2">
        <f t="shared" si="24"/>
        <v>22.786499104067772</v>
      </c>
      <c r="AK42">
        <f t="shared" si="25"/>
        <v>3.9762828359019972E-3</v>
      </c>
      <c r="AL42">
        <f t="shared" si="26"/>
        <v>-1.0575496740421626</v>
      </c>
      <c r="AM42">
        <f t="shared" si="27"/>
        <v>-1046.2209302325582</v>
      </c>
      <c r="AN42">
        <f t="shared" si="28"/>
        <v>1046.2208883613805</v>
      </c>
      <c r="AO42">
        <f t="shared" si="29"/>
        <v>4.1871177700159024E-5</v>
      </c>
      <c r="AP42">
        <f t="shared" si="30"/>
        <v>10.186479710934805</v>
      </c>
      <c r="AQ42">
        <f t="shared" si="31"/>
        <v>273644.5149076691</v>
      </c>
    </row>
    <row r="43" spans="1:43" x14ac:dyDescent="0.25">
      <c r="A43">
        <v>42</v>
      </c>
      <c r="B43" t="s">
        <v>123</v>
      </c>
      <c r="C43" t="s">
        <v>121</v>
      </c>
      <c r="D43" t="s">
        <v>122</v>
      </c>
      <c r="E43" t="str">
        <f t="shared" si="0"/>
        <v>171.454</v>
      </c>
      <c r="F43" t="str">
        <f t="shared" si="1"/>
        <v>34.56365</v>
      </c>
      <c r="G43" t="str">
        <f t="shared" si="2"/>
        <v>-86.54549</v>
      </c>
      <c r="H43">
        <f t="shared" si="3"/>
        <v>0.60325839518612323</v>
      </c>
      <c r="I43">
        <f t="shared" si="4"/>
        <v>0.60324949400693817</v>
      </c>
      <c r="J43">
        <f t="shared" si="5"/>
        <v>-1.5105112581676108</v>
      </c>
      <c r="K43">
        <f t="shared" si="6"/>
        <v>-1.5105037532518273</v>
      </c>
      <c r="L43">
        <f t="shared" si="7"/>
        <v>6.1802526186846218E-6</v>
      </c>
      <c r="M43">
        <f t="shared" si="8"/>
        <v>-8.9011791850612809E-6</v>
      </c>
      <c r="N43">
        <f t="shared" si="9"/>
        <v>226.51788980937539</v>
      </c>
      <c r="O43">
        <f t="shared" si="10"/>
        <v>0.92199999999999704</v>
      </c>
      <c r="P43" s="1">
        <f t="shared" si="11"/>
        <v>4.0703186877464733E-3</v>
      </c>
      <c r="Q43" s="3">
        <v>9.81</v>
      </c>
      <c r="R43" s="3">
        <v>20</v>
      </c>
      <c r="S43" s="3">
        <v>68</v>
      </c>
      <c r="T43" s="3">
        <f t="shared" si="12"/>
        <v>88</v>
      </c>
      <c r="U43" s="5">
        <v>2.4750000000000002E-3</v>
      </c>
      <c r="V43" s="5">
        <v>0.32</v>
      </c>
      <c r="W43" s="5">
        <v>1.29</v>
      </c>
      <c r="X43" s="4">
        <f t="shared" si="13"/>
        <v>2.1366180000000004</v>
      </c>
      <c r="Y43" s="4">
        <f t="shared" si="14"/>
        <v>3.5137956094841094</v>
      </c>
      <c r="Z43" s="3">
        <f t="shared" si="15"/>
        <v>17.680788925514868</v>
      </c>
      <c r="AA43" s="3">
        <f t="shared" si="16"/>
        <v>23.33120253499898</v>
      </c>
      <c r="AB43" s="3">
        <f t="shared" si="17"/>
        <v>0.2064</v>
      </c>
      <c r="AC43" s="3">
        <f t="shared" si="18"/>
        <v>5.6504136094841098</v>
      </c>
      <c r="AD43" s="2">
        <f t="shared" si="32"/>
        <v>215.94</v>
      </c>
      <c r="AE43" s="2">
        <f t="shared" si="19"/>
        <v>9.255416632557564</v>
      </c>
      <c r="AF43" s="2">
        <f t="shared" si="20"/>
        <v>792.84432121099758</v>
      </c>
      <c r="AG43" s="2">
        <f t="shared" si="21"/>
        <v>253.37660902155451</v>
      </c>
      <c r="AH43" s="2">
        <f t="shared" si="22"/>
        <v>-1046.2209302325582</v>
      </c>
      <c r="AI43" s="2">
        <f t="shared" si="23"/>
        <v>-6.1390892369672656E-12</v>
      </c>
      <c r="AJ43" s="2">
        <f t="shared" si="24"/>
        <v>20.703770958200131</v>
      </c>
      <c r="AK43">
        <f t="shared" si="25"/>
        <v>2.0721401710256104E-3</v>
      </c>
      <c r="AL43">
        <f t="shared" si="26"/>
        <v>27.376034929671075</v>
      </c>
      <c r="AM43">
        <f t="shared" si="27"/>
        <v>-1046.2209302325582</v>
      </c>
      <c r="AN43">
        <f t="shared" si="28"/>
        <v>1046.9467407975444</v>
      </c>
      <c r="AO43">
        <f t="shared" si="29"/>
        <v>-0.72581056498631824</v>
      </c>
      <c r="AP43">
        <f t="shared" si="30"/>
        <v>9.255416632557564</v>
      </c>
      <c r="AQ43">
        <f t="shared" si="31"/>
        <v>274404.44371961866</v>
      </c>
    </row>
    <row r="44" spans="1:43" x14ac:dyDescent="0.25">
      <c r="A44">
        <v>43</v>
      </c>
      <c r="B44" t="s">
        <v>126</v>
      </c>
      <c r="C44" t="s">
        <v>124</v>
      </c>
      <c r="D44" t="s">
        <v>125</v>
      </c>
      <c r="E44" t="str">
        <f t="shared" si="0"/>
        <v>173.944</v>
      </c>
      <c r="F44" t="str">
        <f t="shared" si="1"/>
        <v>34.56315</v>
      </c>
      <c r="G44" t="str">
        <f t="shared" si="2"/>
        <v>-86.54517</v>
      </c>
      <c r="H44">
        <f t="shared" si="3"/>
        <v>0.60324949400693817</v>
      </c>
      <c r="I44">
        <f t="shared" si="4"/>
        <v>0.60324076736067811</v>
      </c>
      <c r="J44">
        <f t="shared" si="5"/>
        <v>-1.5105037532518273</v>
      </c>
      <c r="K44">
        <f t="shared" si="6"/>
        <v>-1.5104981681982208</v>
      </c>
      <c r="L44">
        <f t="shared" si="7"/>
        <v>4.5992856899387042E-6</v>
      </c>
      <c r="M44">
        <f t="shared" si="8"/>
        <v>-8.7266462600599226E-6</v>
      </c>
      <c r="N44">
        <f t="shared" si="9"/>
        <v>206.20216227773281</v>
      </c>
      <c r="O44">
        <f t="shared" si="10"/>
        <v>2.4899999999999807</v>
      </c>
      <c r="P44" s="1">
        <f t="shared" si="11"/>
        <v>1.2075528076404021E-2</v>
      </c>
      <c r="Q44" s="3">
        <v>9.81</v>
      </c>
      <c r="R44" s="3">
        <v>20</v>
      </c>
      <c r="S44" s="3">
        <v>68</v>
      </c>
      <c r="T44" s="3">
        <f t="shared" si="12"/>
        <v>88</v>
      </c>
      <c r="U44" s="5">
        <v>2.4750000000000002E-3</v>
      </c>
      <c r="V44" s="5">
        <v>0.32</v>
      </c>
      <c r="W44" s="5">
        <v>1.29</v>
      </c>
      <c r="X44" s="4">
        <f t="shared" si="13"/>
        <v>2.1366180000000004</v>
      </c>
      <c r="Y44" s="4">
        <f t="shared" si="14"/>
        <v>10.42380191455563</v>
      </c>
      <c r="Z44" s="3">
        <f t="shared" si="15"/>
        <v>13.824731502554494</v>
      </c>
      <c r="AA44" s="3">
        <f t="shared" si="16"/>
        <v>26.385151417110123</v>
      </c>
      <c r="AB44" s="3">
        <f t="shared" si="17"/>
        <v>0.2064</v>
      </c>
      <c r="AC44" s="3">
        <f t="shared" si="18"/>
        <v>12.560419914555631</v>
      </c>
      <c r="AD44" s="2">
        <f t="shared" si="32"/>
        <v>215.94</v>
      </c>
      <c r="AE44" s="2">
        <f t="shared" si="19"/>
        <v>8.1841485988201743</v>
      </c>
      <c r="AF44" s="2">
        <f t="shared" si="20"/>
        <v>548.17663253728915</v>
      </c>
      <c r="AG44" s="2">
        <f t="shared" si="21"/>
        <v>498.04429769526882</v>
      </c>
      <c r="AH44" s="2">
        <f t="shared" si="22"/>
        <v>-1046.2209302325582</v>
      </c>
      <c r="AI44" s="2">
        <f t="shared" si="23"/>
        <v>0</v>
      </c>
      <c r="AJ44" s="2">
        <f t="shared" si="24"/>
        <v>18.307413356390967</v>
      </c>
      <c r="AK44">
        <f t="shared" si="25"/>
        <v>2.1332035861688211E-3</v>
      </c>
      <c r="AL44">
        <f t="shared" si="26"/>
        <v>60.854747648040849</v>
      </c>
      <c r="AM44">
        <f t="shared" si="27"/>
        <v>-1046.2209302325582</v>
      </c>
      <c r="AN44">
        <f t="shared" si="28"/>
        <v>1054.139043938203</v>
      </c>
      <c r="AO44">
        <f t="shared" si="29"/>
        <v>-7.9181137056447142</v>
      </c>
      <c r="AP44">
        <f t="shared" si="30"/>
        <v>8.1841485988201743</v>
      </c>
      <c r="AQ44">
        <f t="shared" si="31"/>
        <v>281991.35152563214</v>
      </c>
    </row>
    <row r="45" spans="1:43" x14ac:dyDescent="0.25">
      <c r="A45">
        <v>44</v>
      </c>
      <c r="B45" t="s">
        <v>129</v>
      </c>
      <c r="C45" t="s">
        <v>127</v>
      </c>
      <c r="D45" t="s">
        <v>128</v>
      </c>
      <c r="E45" t="str">
        <f t="shared" si="0"/>
        <v>175.248</v>
      </c>
      <c r="F45" t="str">
        <f t="shared" si="1"/>
        <v>34.56269</v>
      </c>
      <c r="G45" t="str">
        <f t="shared" si="2"/>
        <v>-86.54492</v>
      </c>
      <c r="H45">
        <f t="shared" si="3"/>
        <v>0.60324076736067811</v>
      </c>
      <c r="I45">
        <f t="shared" si="4"/>
        <v>0.60323273884611894</v>
      </c>
      <c r="J45">
        <f t="shared" si="5"/>
        <v>-1.5104981681982208</v>
      </c>
      <c r="K45">
        <f t="shared" si="6"/>
        <v>-1.5104938048750909</v>
      </c>
      <c r="L45">
        <f t="shared" si="7"/>
        <v>3.5932126828052952E-6</v>
      </c>
      <c r="M45">
        <f t="shared" si="8"/>
        <v>-8.028514559166311E-6</v>
      </c>
      <c r="N45">
        <f t="shared" si="9"/>
        <v>183.86570718199505</v>
      </c>
      <c r="O45">
        <f t="shared" si="10"/>
        <v>1.304000000000002</v>
      </c>
      <c r="P45" s="1">
        <f t="shared" si="11"/>
        <v>7.092132730924473E-3</v>
      </c>
      <c r="Q45" s="3">
        <v>9.81</v>
      </c>
      <c r="R45" s="3">
        <v>20</v>
      </c>
      <c r="S45" s="3">
        <v>68</v>
      </c>
      <c r="T45" s="3">
        <f t="shared" si="12"/>
        <v>88</v>
      </c>
      <c r="U45" s="5">
        <v>2.4750000000000002E-3</v>
      </c>
      <c r="V45" s="5">
        <v>0.32</v>
      </c>
      <c r="W45" s="5">
        <v>1.29</v>
      </c>
      <c r="X45" s="4">
        <f t="shared" si="13"/>
        <v>2.1366180000000004</v>
      </c>
      <c r="Y45" s="4">
        <f t="shared" si="14"/>
        <v>6.122342374038972</v>
      </c>
      <c r="Z45" s="3">
        <f t="shared" si="15"/>
        <v>16.151677441290033</v>
      </c>
      <c r="AA45" s="3">
        <f t="shared" si="16"/>
        <v>24.410637815329004</v>
      </c>
      <c r="AB45" s="3">
        <f t="shared" si="17"/>
        <v>0.2064</v>
      </c>
      <c r="AC45" s="3">
        <f t="shared" si="18"/>
        <v>8.2589603740389741</v>
      </c>
      <c r="AD45" s="2">
        <f t="shared" si="32"/>
        <v>215.94</v>
      </c>
      <c r="AE45" s="2">
        <f t="shared" si="19"/>
        <v>8.8461432934946771</v>
      </c>
      <c r="AF45" s="2">
        <f t="shared" si="20"/>
        <v>692.24831916645871</v>
      </c>
      <c r="AG45" s="2">
        <f t="shared" si="21"/>
        <v>353.97261106610057</v>
      </c>
      <c r="AH45" s="2">
        <f t="shared" si="22"/>
        <v>-1046.2209302325582</v>
      </c>
      <c r="AI45" s="2">
        <f t="shared" si="23"/>
        <v>0</v>
      </c>
      <c r="AJ45" s="2">
        <f t="shared" si="24"/>
        <v>19.788252855919492</v>
      </c>
      <c r="AK45">
        <f t="shared" si="25"/>
        <v>1.7597839918562365E-3</v>
      </c>
      <c r="AL45">
        <f t="shared" si="26"/>
        <v>40.01434289747565</v>
      </c>
      <c r="AM45">
        <f t="shared" si="27"/>
        <v>-1046.2209302325582</v>
      </c>
      <c r="AN45">
        <f t="shared" si="28"/>
        <v>1048.484122475872</v>
      </c>
      <c r="AO45">
        <f t="shared" si="29"/>
        <v>-2.2631922433138243</v>
      </c>
      <c r="AP45">
        <f t="shared" si="30"/>
        <v>8.8461432934946771</v>
      </c>
      <c r="AQ45">
        <f t="shared" si="31"/>
        <v>276017.47984739498</v>
      </c>
    </row>
    <row r="46" spans="1:43" x14ac:dyDescent="0.25">
      <c r="A46">
        <v>45</v>
      </c>
      <c r="B46" t="s">
        <v>132</v>
      </c>
      <c r="C46" t="s">
        <v>130</v>
      </c>
      <c r="D46" t="s">
        <v>131</v>
      </c>
      <c r="E46" t="str">
        <f t="shared" si="0"/>
        <v>174.986</v>
      </c>
      <c r="F46" t="str">
        <f t="shared" si="1"/>
        <v>34.5625</v>
      </c>
      <c r="G46" t="str">
        <f t="shared" si="2"/>
        <v>-86.54485</v>
      </c>
      <c r="H46">
        <f t="shared" si="3"/>
        <v>0.60323273884611894</v>
      </c>
      <c r="I46">
        <f t="shared" si="4"/>
        <v>0.60322942272054014</v>
      </c>
      <c r="J46">
        <f t="shared" si="5"/>
        <v>-1.5104938048750909</v>
      </c>
      <c r="K46">
        <f t="shared" si="6"/>
        <v>-1.5104925831446145</v>
      </c>
      <c r="L46">
        <f t="shared" si="7"/>
        <v>1.0061034826309725E-6</v>
      </c>
      <c r="M46">
        <f t="shared" si="8"/>
        <v>-3.3161255788005661E-6</v>
      </c>
      <c r="N46">
        <f t="shared" si="9"/>
        <v>72.438864916648129</v>
      </c>
      <c r="O46">
        <f t="shared" si="10"/>
        <v>-0.26200000000000045</v>
      </c>
      <c r="P46" s="1">
        <f t="shared" si="11"/>
        <v>-3.6168429792690854E-3</v>
      </c>
      <c r="Q46" s="3">
        <v>9.81</v>
      </c>
      <c r="R46" s="3">
        <v>20</v>
      </c>
      <c r="S46" s="3">
        <v>68</v>
      </c>
      <c r="T46" s="3">
        <f t="shared" si="12"/>
        <v>88</v>
      </c>
      <c r="U46" s="5">
        <v>2.4750000000000002E-3</v>
      </c>
      <c r="V46" s="5">
        <v>0.32</v>
      </c>
      <c r="W46" s="5">
        <v>1.29</v>
      </c>
      <c r="X46" s="4">
        <f t="shared" si="13"/>
        <v>2.1366180000000004</v>
      </c>
      <c r="Y46" s="4">
        <f t="shared" si="14"/>
        <v>-3.1223277847617923</v>
      </c>
      <c r="Z46" s="3">
        <f t="shared" si="15"/>
        <v>21.93336152243166</v>
      </c>
      <c r="AA46" s="3">
        <f t="shared" si="16"/>
        <v>20.947651737669869</v>
      </c>
      <c r="AB46" s="3">
        <f t="shared" si="17"/>
        <v>0.2064</v>
      </c>
      <c r="AC46" s="3">
        <f t="shared" si="18"/>
        <v>-0.98570978476179183</v>
      </c>
      <c r="AD46" s="2">
        <f t="shared" si="32"/>
        <v>215.94</v>
      </c>
      <c r="AE46" s="2">
        <f t="shared" si="19"/>
        <v>10.308554042439212</v>
      </c>
      <c r="AF46" s="2">
        <f t="shared" si="20"/>
        <v>1095.4517567167807</v>
      </c>
      <c r="AG46" s="2">
        <f t="shared" si="21"/>
        <v>-49.230826484389802</v>
      </c>
      <c r="AH46" s="2">
        <f t="shared" si="22"/>
        <v>-1046.2209302325582</v>
      </c>
      <c r="AI46" s="2">
        <f t="shared" si="23"/>
        <v>-1.673470251262188E-10</v>
      </c>
      <c r="AJ46" s="2">
        <f t="shared" si="24"/>
        <v>23.059571522056185</v>
      </c>
      <c r="AK46">
        <f t="shared" si="25"/>
        <v>5.9495823583135144E-4</v>
      </c>
      <c r="AL46">
        <f t="shared" si="26"/>
        <v>-4.7757257013652703</v>
      </c>
      <c r="AM46">
        <f t="shared" si="27"/>
        <v>-1046.2209302325582</v>
      </c>
      <c r="AN46">
        <f t="shared" si="28"/>
        <v>1046.2170742722351</v>
      </c>
      <c r="AO46">
        <f t="shared" si="29"/>
        <v>3.8559603232215522E-3</v>
      </c>
      <c r="AP46">
        <f t="shared" si="30"/>
        <v>10.308554042439212</v>
      </c>
      <c r="AQ46">
        <f t="shared" si="31"/>
        <v>273640.52454264194</v>
      </c>
    </row>
    <row r="47" spans="1:43" x14ac:dyDescent="0.25">
      <c r="A47">
        <v>46</v>
      </c>
      <c r="B47" t="s">
        <v>135</v>
      </c>
      <c r="C47" t="s">
        <v>133</v>
      </c>
      <c r="D47" t="s">
        <v>134</v>
      </c>
      <c r="E47" t="str">
        <f t="shared" si="0"/>
        <v>172.072</v>
      </c>
      <c r="F47" t="str">
        <f t="shared" si="1"/>
        <v>34.56129</v>
      </c>
      <c r="G47" t="str">
        <f t="shared" si="2"/>
        <v>-86.54451</v>
      </c>
      <c r="H47">
        <f t="shared" si="3"/>
        <v>0.60322942272054014</v>
      </c>
      <c r="I47">
        <f t="shared" si="4"/>
        <v>0.603208304236591</v>
      </c>
      <c r="J47">
        <f t="shared" si="5"/>
        <v>-1.5104925831446145</v>
      </c>
      <c r="K47">
        <f t="shared" si="6"/>
        <v>-1.5104866490251576</v>
      </c>
      <c r="L47">
        <f t="shared" si="7"/>
        <v>4.8868294732874059E-6</v>
      </c>
      <c r="M47">
        <f t="shared" si="8"/>
        <v>-2.1118483949145173E-5</v>
      </c>
      <c r="N47">
        <f t="shared" si="9"/>
        <v>453.11554394048937</v>
      </c>
      <c r="O47">
        <f t="shared" si="10"/>
        <v>-2.9139999999999873</v>
      </c>
      <c r="P47" s="1">
        <f t="shared" si="11"/>
        <v>-6.4310307579796954E-3</v>
      </c>
      <c r="Q47" s="3">
        <v>9.81</v>
      </c>
      <c r="R47" s="3">
        <v>20</v>
      </c>
      <c r="S47" s="3">
        <v>68</v>
      </c>
      <c r="T47" s="3">
        <f t="shared" si="12"/>
        <v>88</v>
      </c>
      <c r="U47" s="5">
        <v>2.4750000000000002E-3</v>
      </c>
      <c r="V47" s="5">
        <v>0.32</v>
      </c>
      <c r="W47" s="5">
        <v>1.29</v>
      </c>
      <c r="X47" s="4">
        <f t="shared" si="13"/>
        <v>2.1366180000000004</v>
      </c>
      <c r="Y47" s="4">
        <f t="shared" si="14"/>
        <v>-5.5516654306115374</v>
      </c>
      <c r="Z47" s="3">
        <f t="shared" si="15"/>
        <v>23.606649137899005</v>
      </c>
      <c r="AA47" s="3">
        <f t="shared" si="16"/>
        <v>20.191601707287468</v>
      </c>
      <c r="AB47" s="3">
        <f t="shared" si="17"/>
        <v>0.2064</v>
      </c>
      <c r="AC47" s="3">
        <f t="shared" si="18"/>
        <v>-3.4150474306115379</v>
      </c>
      <c r="AD47" s="2">
        <f t="shared" si="32"/>
        <v>215.94</v>
      </c>
      <c r="AE47" s="2">
        <f t="shared" si="19"/>
        <v>10.69454534268381</v>
      </c>
      <c r="AF47" s="2">
        <f t="shared" si="20"/>
        <v>1223.1704437698088</v>
      </c>
      <c r="AG47" s="2">
        <f t="shared" si="21"/>
        <v>-176.94951353726225</v>
      </c>
      <c r="AH47" s="2">
        <f t="shared" si="22"/>
        <v>-1046.2209302325582</v>
      </c>
      <c r="AI47" s="2">
        <f t="shared" si="23"/>
        <v>-1.1596057447604835E-11</v>
      </c>
      <c r="AJ47" s="2">
        <f t="shared" si="24"/>
        <v>23.923009202863614</v>
      </c>
      <c r="AK47">
        <f t="shared" si="25"/>
        <v>3.5872300654068421E-3</v>
      </c>
      <c r="AL47">
        <f t="shared" si="26"/>
        <v>-16.545772435133419</v>
      </c>
      <c r="AM47">
        <f t="shared" si="27"/>
        <v>-1046.2209302325582</v>
      </c>
      <c r="AN47">
        <f t="shared" si="28"/>
        <v>1046.0605537991378</v>
      </c>
      <c r="AO47">
        <f t="shared" si="29"/>
        <v>0.16037643342053798</v>
      </c>
      <c r="AP47">
        <f t="shared" si="30"/>
        <v>10.69454534268381</v>
      </c>
      <c r="AQ47">
        <f t="shared" si="31"/>
        <v>273476.7952534096</v>
      </c>
    </row>
    <row r="48" spans="1:43" x14ac:dyDescent="0.25">
      <c r="A48">
        <v>47</v>
      </c>
      <c r="B48" t="s">
        <v>138</v>
      </c>
      <c r="C48" t="s">
        <v>136</v>
      </c>
      <c r="D48" t="s">
        <v>137</v>
      </c>
      <c r="E48" t="str">
        <f t="shared" si="0"/>
        <v>172.061</v>
      </c>
      <c r="F48" t="str">
        <f t="shared" si="1"/>
        <v>34.56124</v>
      </c>
      <c r="G48" t="str">
        <f t="shared" si="2"/>
        <v>-86.54449</v>
      </c>
      <c r="H48">
        <f t="shared" si="3"/>
        <v>0.603208304236591</v>
      </c>
      <c r="I48">
        <f t="shared" si="4"/>
        <v>0.60320743157196499</v>
      </c>
      <c r="J48">
        <f t="shared" si="5"/>
        <v>-1.5104866490251576</v>
      </c>
      <c r="K48">
        <f t="shared" si="6"/>
        <v>-1.5104862999593072</v>
      </c>
      <c r="L48">
        <f t="shared" si="7"/>
        <v>2.874627346516788E-7</v>
      </c>
      <c r="M48">
        <f t="shared" si="8"/>
        <v>-8.7266462600599226E-7</v>
      </c>
      <c r="N48">
        <f t="shared" si="9"/>
        <v>19.205982784749441</v>
      </c>
      <c r="O48">
        <f t="shared" si="10"/>
        <v>-1.099999999999568E-2</v>
      </c>
      <c r="P48" s="1">
        <f t="shared" si="11"/>
        <v>-5.7273819951199052E-4</v>
      </c>
      <c r="Q48" s="3">
        <v>9.81</v>
      </c>
      <c r="R48" s="3">
        <v>20</v>
      </c>
      <c r="S48" s="3">
        <v>68</v>
      </c>
      <c r="T48" s="3">
        <f t="shared" si="12"/>
        <v>88</v>
      </c>
      <c r="U48" s="5">
        <v>2.4750000000000002E-3</v>
      </c>
      <c r="V48" s="5">
        <v>0.32</v>
      </c>
      <c r="W48" s="5">
        <v>1.29</v>
      </c>
      <c r="X48" s="4">
        <f t="shared" si="13"/>
        <v>2.1366180000000004</v>
      </c>
      <c r="Y48" s="4">
        <f t="shared" si="14"/>
        <v>-0.49443335178046766</v>
      </c>
      <c r="Z48" s="3">
        <f t="shared" si="15"/>
        <v>20.190737045406337</v>
      </c>
      <c r="AA48" s="3">
        <f t="shared" si="16"/>
        <v>21.83292169362587</v>
      </c>
      <c r="AB48" s="3">
        <f t="shared" si="17"/>
        <v>0.2064</v>
      </c>
      <c r="AC48" s="3">
        <f t="shared" si="18"/>
        <v>1.6421846482195328</v>
      </c>
      <c r="AD48" s="2">
        <f t="shared" si="32"/>
        <v>215.94</v>
      </c>
      <c r="AE48" s="2">
        <f t="shared" si="19"/>
        <v>9.8905681534624961</v>
      </c>
      <c r="AF48" s="2">
        <f t="shared" si="20"/>
        <v>967.52839542747768</v>
      </c>
      <c r="AG48" s="2">
        <f t="shared" si="21"/>
        <v>78.692534805160491</v>
      </c>
      <c r="AH48" s="2">
        <f t="shared" si="22"/>
        <v>-1046.2209302325582</v>
      </c>
      <c r="AI48" s="2">
        <f t="shared" si="23"/>
        <v>8.0035533756017685E-11</v>
      </c>
      <c r="AJ48" s="2">
        <f t="shared" si="24"/>
        <v>22.124564006706521</v>
      </c>
      <c r="AK48">
        <f t="shared" si="25"/>
        <v>1.6440987214180858E-4</v>
      </c>
      <c r="AL48">
        <f t="shared" si="26"/>
        <v>7.9563209700558764</v>
      </c>
      <c r="AM48">
        <f t="shared" si="27"/>
        <v>-1046.2209302325582</v>
      </c>
      <c r="AN48">
        <f t="shared" si="28"/>
        <v>1046.2387598619225</v>
      </c>
      <c r="AO48">
        <f t="shared" si="29"/>
        <v>-1.7829629364200628E-2</v>
      </c>
      <c r="AP48">
        <f t="shared" si="30"/>
        <v>9.8905681534624961</v>
      </c>
      <c r="AQ48">
        <f t="shared" si="31"/>
        <v>273663.21276348468</v>
      </c>
    </row>
    <row r="49" spans="1:43" x14ac:dyDescent="0.25">
      <c r="A49">
        <v>48</v>
      </c>
      <c r="B49" t="s">
        <v>141</v>
      </c>
      <c r="C49" t="s">
        <v>139</v>
      </c>
      <c r="D49" t="s">
        <v>140</v>
      </c>
      <c r="E49" t="str">
        <f t="shared" si="0"/>
        <v>172.415</v>
      </c>
      <c r="F49" t="str">
        <f t="shared" si="1"/>
        <v>34.56076</v>
      </c>
      <c r="G49" t="str">
        <f t="shared" si="2"/>
        <v>-86.54432</v>
      </c>
      <c r="H49">
        <f t="shared" si="3"/>
        <v>0.60320743157196499</v>
      </c>
      <c r="I49">
        <f t="shared" si="4"/>
        <v>0.60319905399155549</v>
      </c>
      <c r="J49">
        <f t="shared" si="5"/>
        <v>-1.5104862999593072</v>
      </c>
      <c r="K49">
        <f t="shared" si="6"/>
        <v>-1.5104833328995788</v>
      </c>
      <c r="L49">
        <f t="shared" si="7"/>
        <v>2.4434410290370952E-6</v>
      </c>
      <c r="M49">
        <f t="shared" si="8"/>
        <v>-8.3775804095020945E-6</v>
      </c>
      <c r="N49">
        <f t="shared" si="9"/>
        <v>182.41750801381127</v>
      </c>
      <c r="O49">
        <f t="shared" si="10"/>
        <v>0.35399999999998499</v>
      </c>
      <c r="P49" s="1">
        <f t="shared" si="11"/>
        <v>1.9406032011641272E-3</v>
      </c>
      <c r="Q49" s="3">
        <v>9.81</v>
      </c>
      <c r="R49" s="3">
        <v>20</v>
      </c>
      <c r="S49" s="3">
        <v>68</v>
      </c>
      <c r="T49" s="3">
        <f t="shared" si="12"/>
        <v>88</v>
      </c>
      <c r="U49" s="5">
        <v>2.4750000000000002E-3</v>
      </c>
      <c r="V49" s="5">
        <v>0.32</v>
      </c>
      <c r="W49" s="5">
        <v>1.29</v>
      </c>
      <c r="X49" s="4">
        <f t="shared" si="13"/>
        <v>2.1366180000000004</v>
      </c>
      <c r="Y49" s="4">
        <f t="shared" si="14"/>
        <v>1.6752807769998361</v>
      </c>
      <c r="Z49" s="3">
        <f t="shared" si="15"/>
        <v>18.808844973678021</v>
      </c>
      <c r="AA49" s="3">
        <f t="shared" si="16"/>
        <v>22.620743750677857</v>
      </c>
      <c r="AB49" s="3">
        <f t="shared" si="17"/>
        <v>0.2064</v>
      </c>
      <c r="AC49" s="3">
        <f t="shared" si="18"/>
        <v>3.8118987769998363</v>
      </c>
      <c r="AD49" s="2">
        <f t="shared" si="32"/>
        <v>215.94</v>
      </c>
      <c r="AE49" s="2">
        <f t="shared" si="19"/>
        <v>9.5461052200607455</v>
      </c>
      <c r="AF49" s="2">
        <f t="shared" si="20"/>
        <v>869.91866853944305</v>
      </c>
      <c r="AG49" s="2">
        <f t="shared" si="21"/>
        <v>176.3022616931265</v>
      </c>
      <c r="AH49" s="2">
        <f t="shared" si="22"/>
        <v>-1046.2209302325582</v>
      </c>
      <c r="AI49" s="2">
        <f t="shared" si="23"/>
        <v>1.1368683772161603E-11</v>
      </c>
      <c r="AJ49" s="2">
        <f t="shared" si="24"/>
        <v>21.354022608099715</v>
      </c>
      <c r="AK49">
        <f t="shared" si="25"/>
        <v>1.6179045555593193E-3</v>
      </c>
      <c r="AL49">
        <f t="shared" si="26"/>
        <v>18.468501826549595</v>
      </c>
      <c r="AM49">
        <f t="shared" si="27"/>
        <v>-1046.2209302325582</v>
      </c>
      <c r="AN49">
        <f t="shared" si="28"/>
        <v>1046.4438842445534</v>
      </c>
      <c r="AO49">
        <f t="shared" si="29"/>
        <v>-0.22295401199528442</v>
      </c>
      <c r="AP49">
        <f t="shared" si="30"/>
        <v>9.5461052200607455</v>
      </c>
      <c r="AQ49">
        <f t="shared" si="31"/>
        <v>273877.86757649016</v>
      </c>
    </row>
    <row r="50" spans="1:43" x14ac:dyDescent="0.25">
      <c r="A50">
        <v>49</v>
      </c>
      <c r="B50" t="s">
        <v>144</v>
      </c>
      <c r="C50" t="s">
        <v>142</v>
      </c>
      <c r="D50" t="s">
        <v>143</v>
      </c>
      <c r="E50" t="str">
        <f t="shared" si="0"/>
        <v>173.179</v>
      </c>
      <c r="F50" t="str">
        <f t="shared" si="1"/>
        <v>34.55957</v>
      </c>
      <c r="G50" t="str">
        <f t="shared" si="2"/>
        <v>-86.54377</v>
      </c>
      <c r="H50">
        <f t="shared" si="3"/>
        <v>0.60319905399155549</v>
      </c>
      <c r="I50">
        <f t="shared" si="4"/>
        <v>0.60317828457345668</v>
      </c>
      <c r="J50">
        <f t="shared" si="5"/>
        <v>-1.5104833328995788</v>
      </c>
      <c r="K50">
        <f t="shared" si="6"/>
        <v>-1.5104737335886929</v>
      </c>
      <c r="L50">
        <f t="shared" si="7"/>
        <v>7.9053297477201652E-6</v>
      </c>
      <c r="M50">
        <f t="shared" si="8"/>
        <v>-2.0769418098809389E-5</v>
      </c>
      <c r="N50">
        <f t="shared" si="9"/>
        <v>464.53950701084597</v>
      </c>
      <c r="O50">
        <f t="shared" si="10"/>
        <v>0.76400000000001</v>
      </c>
      <c r="P50" s="1">
        <f t="shared" si="11"/>
        <v>1.6446394514776379E-3</v>
      </c>
      <c r="Q50" s="3">
        <v>9.81</v>
      </c>
      <c r="R50" s="3">
        <v>20</v>
      </c>
      <c r="S50" s="3">
        <v>68</v>
      </c>
      <c r="T50" s="3">
        <f t="shared" si="12"/>
        <v>88</v>
      </c>
      <c r="U50" s="5">
        <v>2.4750000000000002E-3</v>
      </c>
      <c r="V50" s="5">
        <v>0.32</v>
      </c>
      <c r="W50" s="5">
        <v>1.29</v>
      </c>
      <c r="X50" s="4">
        <f t="shared" si="13"/>
        <v>2.1366180000000004</v>
      </c>
      <c r="Y50" s="4">
        <f t="shared" si="14"/>
        <v>1.4197824255315288</v>
      </c>
      <c r="Z50" s="3">
        <f t="shared" si="15"/>
        <v>18.968778872898877</v>
      </c>
      <c r="AA50" s="3">
        <f t="shared" si="16"/>
        <v>22.525179298430405</v>
      </c>
      <c r="AB50" s="3">
        <f t="shared" si="17"/>
        <v>0.2064</v>
      </c>
      <c r="AC50" s="3">
        <f t="shared" si="18"/>
        <v>3.5564004255315291</v>
      </c>
      <c r="AD50" s="2">
        <f t="shared" si="32"/>
        <v>215.94</v>
      </c>
      <c r="AE50" s="2">
        <f t="shared" si="19"/>
        <v>9.5866051559041345</v>
      </c>
      <c r="AF50" s="2">
        <f t="shared" si="20"/>
        <v>881.03775845027997</v>
      </c>
      <c r="AG50" s="2">
        <f t="shared" si="21"/>
        <v>165.18317178226849</v>
      </c>
      <c r="AH50" s="2">
        <f t="shared" si="22"/>
        <v>-1046.2209302325582</v>
      </c>
      <c r="AI50" s="2">
        <f t="shared" si="23"/>
        <v>-9.7770680440589786E-12</v>
      </c>
      <c r="AJ50" s="2">
        <f t="shared" si="24"/>
        <v>21.444618356385512</v>
      </c>
      <c r="AK50">
        <f t="shared" si="25"/>
        <v>4.1027061323618648E-3</v>
      </c>
      <c r="AL50">
        <f t="shared" si="26"/>
        <v>17.230622216722526</v>
      </c>
      <c r="AM50">
        <f t="shared" si="27"/>
        <v>-1046.2209302325582</v>
      </c>
      <c r="AN50">
        <f t="shared" si="28"/>
        <v>1046.4019977542976</v>
      </c>
      <c r="AO50">
        <f t="shared" si="29"/>
        <v>-0.18106752173923724</v>
      </c>
      <c r="AP50">
        <f t="shared" si="30"/>
        <v>9.5866051559041345</v>
      </c>
      <c r="AQ50">
        <f t="shared" si="31"/>
        <v>273834.02813064615</v>
      </c>
    </row>
    <row r="51" spans="1:43" x14ac:dyDescent="0.25">
      <c r="A51">
        <v>50</v>
      </c>
      <c r="B51" t="s">
        <v>147</v>
      </c>
      <c r="C51" t="s">
        <v>145</v>
      </c>
      <c r="D51" t="s">
        <v>146</v>
      </c>
      <c r="E51" t="str">
        <f t="shared" si="0"/>
        <v>170.876</v>
      </c>
      <c r="F51" t="str">
        <f t="shared" si="1"/>
        <v>34.55823</v>
      </c>
      <c r="G51" t="str">
        <f t="shared" si="2"/>
        <v>-86.5431</v>
      </c>
      <c r="H51">
        <f t="shared" si="3"/>
        <v>0.60317828457345668</v>
      </c>
      <c r="I51">
        <f t="shared" si="4"/>
        <v>0.60315489716148007</v>
      </c>
      <c r="J51">
        <f t="shared" si="5"/>
        <v>-1.5104737335886929</v>
      </c>
      <c r="K51">
        <f t="shared" si="6"/>
        <v>-1.5104620398827047</v>
      </c>
      <c r="L51">
        <f t="shared" si="7"/>
        <v>9.6302754201864329E-6</v>
      </c>
      <c r="M51">
        <f t="shared" si="8"/>
        <v>-2.3387411976605321E-5</v>
      </c>
      <c r="N51">
        <f t="shared" si="9"/>
        <v>528.70339012064187</v>
      </c>
      <c r="O51">
        <f t="shared" si="10"/>
        <v>-2.3029999999999973</v>
      </c>
      <c r="P51" s="1">
        <f t="shared" si="11"/>
        <v>-4.3559395362955562E-3</v>
      </c>
      <c r="Q51" s="3">
        <v>9.81</v>
      </c>
      <c r="R51" s="3">
        <v>20</v>
      </c>
      <c r="S51" s="3">
        <v>68</v>
      </c>
      <c r="T51" s="3">
        <f t="shared" si="12"/>
        <v>88</v>
      </c>
      <c r="U51" s="5">
        <v>2.4750000000000002E-3</v>
      </c>
      <c r="V51" s="5">
        <v>0.32</v>
      </c>
      <c r="W51" s="5">
        <v>1.29</v>
      </c>
      <c r="X51" s="4">
        <f t="shared" si="13"/>
        <v>2.1366180000000004</v>
      </c>
      <c r="Y51" s="4">
        <f t="shared" si="14"/>
        <v>-3.7603598081355369</v>
      </c>
      <c r="Z51" s="3">
        <f t="shared" si="15"/>
        <v>22.367231738122193</v>
      </c>
      <c r="AA51" s="3">
        <f t="shared" si="16"/>
        <v>20.743489929986655</v>
      </c>
      <c r="AB51" s="3">
        <f t="shared" si="17"/>
        <v>0.2064</v>
      </c>
      <c r="AC51" s="3">
        <f t="shared" si="18"/>
        <v>-1.6237418081355364</v>
      </c>
      <c r="AD51" s="2">
        <f t="shared" si="32"/>
        <v>215.94</v>
      </c>
      <c r="AE51" s="2">
        <f t="shared" si="19"/>
        <v>10.410013007880222</v>
      </c>
      <c r="AF51" s="2">
        <f t="shared" si="20"/>
        <v>1128.1161499230784</v>
      </c>
      <c r="AG51" s="2">
        <f t="shared" si="21"/>
        <v>-81.89521969055177</v>
      </c>
      <c r="AH51" s="2">
        <f t="shared" si="22"/>
        <v>-1046.2209302325582</v>
      </c>
      <c r="AI51" s="2">
        <f t="shared" si="23"/>
        <v>-3.1604940886609256E-11</v>
      </c>
      <c r="AJ51" s="2">
        <f t="shared" si="24"/>
        <v>23.286528693790352</v>
      </c>
      <c r="AK51">
        <f t="shared" si="25"/>
        <v>4.300049146122021E-3</v>
      </c>
      <c r="AL51">
        <f t="shared" si="26"/>
        <v>-7.8669661246876759</v>
      </c>
      <c r="AM51">
        <f t="shared" si="27"/>
        <v>-1046.2209302325582</v>
      </c>
      <c r="AN51">
        <f t="shared" si="28"/>
        <v>1046.2036940205644</v>
      </c>
      <c r="AO51">
        <f t="shared" si="29"/>
        <v>1.7236211993918005E-2</v>
      </c>
      <c r="AP51">
        <f t="shared" si="30"/>
        <v>10.410013007880222</v>
      </c>
      <c r="AQ51">
        <f t="shared" si="31"/>
        <v>273626.52612551086</v>
      </c>
    </row>
    <row r="52" spans="1:43" x14ac:dyDescent="0.25">
      <c r="A52">
        <v>51</v>
      </c>
      <c r="B52" t="s">
        <v>150</v>
      </c>
      <c r="C52" t="s">
        <v>148</v>
      </c>
      <c r="D52" t="s">
        <v>149</v>
      </c>
      <c r="E52" t="str">
        <f t="shared" si="0"/>
        <v>171.636</v>
      </c>
      <c r="F52" t="str">
        <f t="shared" si="1"/>
        <v>34.55784</v>
      </c>
      <c r="G52" t="str">
        <f t="shared" si="2"/>
        <v>-86.5429</v>
      </c>
      <c r="H52">
        <f t="shared" si="3"/>
        <v>0.60315489716148007</v>
      </c>
      <c r="I52">
        <f t="shared" si="4"/>
        <v>0.60314809037739714</v>
      </c>
      <c r="J52">
        <f t="shared" si="5"/>
        <v>-1.5104620398827047</v>
      </c>
      <c r="K52">
        <f t="shared" si="6"/>
        <v>-1.5104585492242006</v>
      </c>
      <c r="L52">
        <f t="shared" si="7"/>
        <v>2.874738973963436E-6</v>
      </c>
      <c r="M52">
        <f t="shared" si="8"/>
        <v>-6.8067840829355575E-6</v>
      </c>
      <c r="N52">
        <f t="shared" si="9"/>
        <v>154.45485421518205</v>
      </c>
      <c r="O52">
        <f t="shared" si="10"/>
        <v>0.75999999999999091</v>
      </c>
      <c r="P52" s="1">
        <f t="shared" si="11"/>
        <v>4.9205316586630604E-3</v>
      </c>
      <c r="Q52" s="3">
        <v>9.81</v>
      </c>
      <c r="R52" s="3">
        <v>20</v>
      </c>
      <c r="S52" s="3">
        <v>68</v>
      </c>
      <c r="T52" s="3">
        <f t="shared" si="12"/>
        <v>88</v>
      </c>
      <c r="U52" s="5">
        <v>2.4750000000000002E-3</v>
      </c>
      <c r="V52" s="5">
        <v>0.32</v>
      </c>
      <c r="W52" s="5">
        <v>1.29</v>
      </c>
      <c r="X52" s="4">
        <f t="shared" si="13"/>
        <v>2.1366180000000004</v>
      </c>
      <c r="Y52" s="4">
        <f t="shared" si="14"/>
        <v>4.2477451481811368</v>
      </c>
      <c r="Z52" s="3">
        <f t="shared" si="15"/>
        <v>17.241911161624582</v>
      </c>
      <c r="AA52" s="3">
        <f t="shared" si="16"/>
        <v>23.626274309805719</v>
      </c>
      <c r="AB52" s="3">
        <f t="shared" si="17"/>
        <v>0.2064</v>
      </c>
      <c r="AC52" s="3">
        <f t="shared" si="18"/>
        <v>6.384363148181138</v>
      </c>
      <c r="AD52" s="2">
        <f t="shared" si="32"/>
        <v>215.94</v>
      </c>
      <c r="AE52" s="2">
        <f t="shared" si="19"/>
        <v>9.1398244669654787</v>
      </c>
      <c r="AF52" s="2">
        <f t="shared" si="20"/>
        <v>763.5079529663833</v>
      </c>
      <c r="AG52" s="2">
        <f t="shared" si="21"/>
        <v>282.71297726617593</v>
      </c>
      <c r="AH52" s="2">
        <f t="shared" si="22"/>
        <v>-1046.2209302325582</v>
      </c>
      <c r="AI52" s="2">
        <f t="shared" si="23"/>
        <v>0</v>
      </c>
      <c r="AJ52" s="2">
        <f t="shared" si="24"/>
        <v>20.445198727906106</v>
      </c>
      <c r="AK52">
        <f t="shared" si="25"/>
        <v>1.4307913406780496E-3</v>
      </c>
      <c r="AL52">
        <f t="shared" si="26"/>
        <v>30.931991997001639</v>
      </c>
      <c r="AM52">
        <f t="shared" si="27"/>
        <v>-1046.2209302325582</v>
      </c>
      <c r="AN52">
        <f t="shared" si="28"/>
        <v>1047.2675820767563</v>
      </c>
      <c r="AO52">
        <f t="shared" si="29"/>
        <v>-1.0466518441982089</v>
      </c>
      <c r="AP52">
        <f t="shared" si="30"/>
        <v>9.1398244669654787</v>
      </c>
      <c r="AQ52">
        <f t="shared" si="31"/>
        <v>274740.68326031946</v>
      </c>
    </row>
    <row r="53" spans="1:43" x14ac:dyDescent="0.25">
      <c r="A53">
        <v>52</v>
      </c>
      <c r="B53" t="s">
        <v>153</v>
      </c>
      <c r="C53" t="s">
        <v>151</v>
      </c>
      <c r="D53" t="s">
        <v>152</v>
      </c>
      <c r="E53" t="str">
        <f t="shared" si="0"/>
        <v>173.115</v>
      </c>
      <c r="F53" t="str">
        <f t="shared" si="1"/>
        <v>34.5575</v>
      </c>
      <c r="G53" t="str">
        <f t="shared" si="2"/>
        <v>-86.54268</v>
      </c>
      <c r="H53">
        <f t="shared" si="3"/>
        <v>0.60314809037739714</v>
      </c>
      <c r="I53">
        <f t="shared" si="4"/>
        <v>0.60314215625794032</v>
      </c>
      <c r="J53">
        <f t="shared" si="5"/>
        <v>-1.5104585492242006</v>
      </c>
      <c r="K53">
        <f t="shared" si="6"/>
        <v>-1.5104547094998462</v>
      </c>
      <c r="L53">
        <f t="shared" si="7"/>
        <v>3.1622267464816075E-6</v>
      </c>
      <c r="M53">
        <f t="shared" si="8"/>
        <v>-5.9341194568185429E-6</v>
      </c>
      <c r="N53">
        <f t="shared" si="9"/>
        <v>140.55725144647232</v>
      </c>
      <c r="O53">
        <f t="shared" si="10"/>
        <v>1.4790000000000134</v>
      </c>
      <c r="P53" s="1">
        <f t="shared" si="11"/>
        <v>1.0522402684882134E-2</v>
      </c>
      <c r="Q53" s="3">
        <v>9.81</v>
      </c>
      <c r="R53" s="3">
        <v>20</v>
      </c>
      <c r="S53" s="3">
        <v>68</v>
      </c>
      <c r="T53" s="3">
        <f t="shared" si="12"/>
        <v>88</v>
      </c>
      <c r="U53" s="5">
        <v>2.4750000000000002E-3</v>
      </c>
      <c r="V53" s="5">
        <v>0.32</v>
      </c>
      <c r="W53" s="5">
        <v>1.29</v>
      </c>
      <c r="X53" s="4">
        <f t="shared" si="13"/>
        <v>2.1366180000000004</v>
      </c>
      <c r="Y53" s="4">
        <f t="shared" si="14"/>
        <v>9.0832769491594245</v>
      </c>
      <c r="Z53" s="3">
        <f t="shared" si="15"/>
        <v>14.523075116852405</v>
      </c>
      <c r="AA53" s="3">
        <f t="shared" si="16"/>
        <v>25.742970066011829</v>
      </c>
      <c r="AB53" s="3">
        <f t="shared" si="17"/>
        <v>0.2064</v>
      </c>
      <c r="AC53" s="3">
        <f t="shared" si="18"/>
        <v>11.219894949159427</v>
      </c>
      <c r="AD53" s="2">
        <f t="shared" si="32"/>
        <v>215.94</v>
      </c>
      <c r="AE53" s="2">
        <f t="shared" si="19"/>
        <v>8.3883094859012957</v>
      </c>
      <c r="AF53" s="2">
        <f t="shared" si="20"/>
        <v>590.23279441448688</v>
      </c>
      <c r="AG53" s="2">
        <f t="shared" si="21"/>
        <v>455.98813581807195</v>
      </c>
      <c r="AH53" s="2">
        <f t="shared" si="22"/>
        <v>-1046.2209302325582</v>
      </c>
      <c r="AI53" s="2">
        <f t="shared" si="23"/>
        <v>0</v>
      </c>
      <c r="AJ53" s="2">
        <f t="shared" si="24"/>
        <v>18.764108112830307</v>
      </c>
      <c r="AK53">
        <f t="shared" si="25"/>
        <v>1.4187027383214387E-3</v>
      </c>
      <c r="AL53">
        <f t="shared" si="26"/>
        <v>54.359956149028228</v>
      </c>
      <c r="AM53">
        <f t="shared" si="27"/>
        <v>-1046.2209302325582</v>
      </c>
      <c r="AN53">
        <f t="shared" si="28"/>
        <v>1051.8769198431264</v>
      </c>
      <c r="AO53">
        <f t="shared" si="29"/>
        <v>-5.6559896105680991</v>
      </c>
      <c r="AP53">
        <f t="shared" si="30"/>
        <v>8.3883094859012957</v>
      </c>
      <c r="AQ53">
        <f t="shared" si="31"/>
        <v>279593.96364439896</v>
      </c>
    </row>
    <row r="54" spans="1:43" x14ac:dyDescent="0.25">
      <c r="A54">
        <v>53</v>
      </c>
      <c r="B54" t="s">
        <v>156</v>
      </c>
      <c r="C54" t="s">
        <v>154</v>
      </c>
      <c r="D54" t="s">
        <v>155</v>
      </c>
      <c r="E54" t="str">
        <f t="shared" si="0"/>
        <v>173.178</v>
      </c>
      <c r="F54" t="str">
        <f t="shared" si="1"/>
        <v>34.55695</v>
      </c>
      <c r="G54" t="str">
        <f t="shared" si="2"/>
        <v>-86.54229</v>
      </c>
      <c r="H54">
        <f t="shared" si="3"/>
        <v>0.60314215625794032</v>
      </c>
      <c r="I54">
        <f t="shared" si="4"/>
        <v>0.60313255694705448</v>
      </c>
      <c r="J54">
        <f t="shared" si="5"/>
        <v>-1.5104547094998462</v>
      </c>
      <c r="K54">
        <f t="shared" si="6"/>
        <v>-1.5104479027157633</v>
      </c>
      <c r="L54">
        <f t="shared" si="7"/>
        <v>5.6057955834534925E-6</v>
      </c>
      <c r="M54">
        <f t="shared" si="8"/>
        <v>-9.5993108858438703E-6</v>
      </c>
      <c r="N54">
        <f t="shared" si="9"/>
        <v>232.3694119268543</v>
      </c>
      <c r="O54">
        <f t="shared" si="10"/>
        <v>6.2999999999988177E-2</v>
      </c>
      <c r="P54" s="1">
        <f t="shared" si="11"/>
        <v>2.7112002168262766E-4</v>
      </c>
      <c r="Q54" s="3">
        <v>9.81</v>
      </c>
      <c r="R54" s="3">
        <v>20</v>
      </c>
      <c r="S54" s="3">
        <v>68</v>
      </c>
      <c r="T54" s="3">
        <f t="shared" si="12"/>
        <v>88</v>
      </c>
      <c r="U54" s="5">
        <v>2.4750000000000002E-3</v>
      </c>
      <c r="V54" s="5">
        <v>0.32</v>
      </c>
      <c r="W54" s="5">
        <v>1.29</v>
      </c>
      <c r="X54" s="4">
        <f t="shared" si="13"/>
        <v>2.1366180000000004</v>
      </c>
      <c r="Y54" s="4">
        <f t="shared" si="14"/>
        <v>0.23405248371604032</v>
      </c>
      <c r="Z54" s="3">
        <f t="shared" si="15"/>
        <v>19.720834372842134</v>
      </c>
      <c r="AA54" s="3">
        <f t="shared" si="16"/>
        <v>22.091504856558174</v>
      </c>
      <c r="AB54" s="3">
        <f t="shared" si="17"/>
        <v>0.2064</v>
      </c>
      <c r="AC54" s="3">
        <f t="shared" si="18"/>
        <v>2.3706704837160411</v>
      </c>
      <c r="AD54" s="2">
        <f t="shared" si="32"/>
        <v>215.94</v>
      </c>
      <c r="AE54" s="2">
        <f t="shared" si="19"/>
        <v>9.774798113669398</v>
      </c>
      <c r="AF54" s="2">
        <f t="shared" si="20"/>
        <v>933.94948947501882</v>
      </c>
      <c r="AG54" s="2">
        <f t="shared" si="21"/>
        <v>112.27144075755464</v>
      </c>
      <c r="AH54" s="2">
        <f t="shared" si="22"/>
        <v>-1046.2209302325582</v>
      </c>
      <c r="AI54" s="2">
        <f t="shared" si="23"/>
        <v>1.5234036254696548E-11</v>
      </c>
      <c r="AJ54" s="2">
        <f t="shared" si="24"/>
        <v>21.865593883279924</v>
      </c>
      <c r="AK54">
        <f t="shared" si="25"/>
        <v>2.0127218384465122E-3</v>
      </c>
      <c r="AL54">
        <f t="shared" si="26"/>
        <v>11.485806607151362</v>
      </c>
      <c r="AM54">
        <f t="shared" si="27"/>
        <v>-1046.2209302325582</v>
      </c>
      <c r="AN54">
        <f t="shared" si="28"/>
        <v>1046.27456854001</v>
      </c>
      <c r="AO54">
        <f t="shared" si="29"/>
        <v>-5.3638307451933542E-2</v>
      </c>
      <c r="AP54">
        <f t="shared" si="30"/>
        <v>9.774798113669398</v>
      </c>
      <c r="AQ54">
        <f t="shared" si="31"/>
        <v>273700.67911115632</v>
      </c>
    </row>
    <row r="55" spans="1:43" x14ac:dyDescent="0.25">
      <c r="A55">
        <v>54</v>
      </c>
      <c r="B55" t="s">
        <v>159</v>
      </c>
      <c r="C55" t="s">
        <v>157</v>
      </c>
      <c r="D55" t="s">
        <v>158</v>
      </c>
      <c r="E55" t="str">
        <f t="shared" si="0"/>
        <v>172.944</v>
      </c>
      <c r="F55" t="str">
        <f t="shared" si="1"/>
        <v>34.55648</v>
      </c>
      <c r="G55" t="str">
        <f t="shared" si="2"/>
        <v>-86.5419</v>
      </c>
      <c r="H55">
        <f t="shared" si="3"/>
        <v>0.60313255694705448</v>
      </c>
      <c r="I55">
        <f t="shared" si="4"/>
        <v>0.60312435389957009</v>
      </c>
      <c r="J55">
        <f t="shared" si="5"/>
        <v>-1.5104479027157633</v>
      </c>
      <c r="K55">
        <f t="shared" si="6"/>
        <v>-1.5104410959316807</v>
      </c>
      <c r="L55">
        <f t="shared" si="7"/>
        <v>5.6058299505525926E-6</v>
      </c>
      <c r="M55">
        <f t="shared" si="8"/>
        <v>-8.2030474843897139E-6</v>
      </c>
      <c r="N55">
        <f t="shared" si="9"/>
        <v>207.68814030235328</v>
      </c>
      <c r="O55">
        <f t="shared" si="10"/>
        <v>-0.23400000000000887</v>
      </c>
      <c r="P55" s="1">
        <f t="shared" si="11"/>
        <v>-1.1266892739246E-3</v>
      </c>
      <c r="Q55" s="3">
        <v>9.81</v>
      </c>
      <c r="R55" s="3">
        <v>20</v>
      </c>
      <c r="S55" s="3">
        <v>68</v>
      </c>
      <c r="T55" s="3">
        <f t="shared" si="12"/>
        <v>88</v>
      </c>
      <c r="U55" s="5">
        <v>2.4750000000000002E-3</v>
      </c>
      <c r="V55" s="5">
        <v>0.32</v>
      </c>
      <c r="W55" s="5">
        <v>1.29</v>
      </c>
      <c r="X55" s="4">
        <f t="shared" si="13"/>
        <v>2.1366180000000004</v>
      </c>
      <c r="Y55" s="4">
        <f t="shared" si="14"/>
        <v>-0.97264769904036275</v>
      </c>
      <c r="Z55" s="3">
        <f t="shared" si="15"/>
        <v>20.502381424993313</v>
      </c>
      <c r="AA55" s="3">
        <f t="shared" si="16"/>
        <v>21.66635172595295</v>
      </c>
      <c r="AB55" s="3">
        <f t="shared" si="17"/>
        <v>0.2064</v>
      </c>
      <c r="AC55" s="3">
        <f t="shared" si="18"/>
        <v>1.1639703009596376</v>
      </c>
      <c r="AD55" s="2">
        <f t="shared" si="32"/>
        <v>215.94</v>
      </c>
      <c r="AE55" s="2">
        <f t="shared" si="19"/>
        <v>9.9666064103156948</v>
      </c>
      <c r="AF55" s="2">
        <f t="shared" si="20"/>
        <v>990.01533981141381</v>
      </c>
      <c r="AG55" s="2">
        <f t="shared" si="21"/>
        <v>56.205590421324679</v>
      </c>
      <c r="AH55" s="2">
        <f t="shared" si="22"/>
        <v>-1046.2209302325582</v>
      </c>
      <c r="AI55" s="2">
        <f t="shared" si="23"/>
        <v>1.8030732462648302E-10</v>
      </c>
      <c r="AJ55" s="2">
        <f t="shared" si="24"/>
        <v>22.294656690423384</v>
      </c>
      <c r="AK55">
        <f t="shared" si="25"/>
        <v>1.7643184913522386E-3</v>
      </c>
      <c r="AL55">
        <f t="shared" si="26"/>
        <v>5.6393909930215003</v>
      </c>
      <c r="AM55">
        <f t="shared" si="27"/>
        <v>-1046.2209302325582</v>
      </c>
      <c r="AN55">
        <f t="shared" si="28"/>
        <v>1046.2272792543145</v>
      </c>
      <c r="AO55">
        <f t="shared" si="29"/>
        <v>-6.3490217563639817E-3</v>
      </c>
      <c r="AP55">
        <f t="shared" si="30"/>
        <v>9.9666064103156948</v>
      </c>
      <c r="AQ55">
        <f t="shared" si="31"/>
        <v>273651.20123392798</v>
      </c>
    </row>
    <row r="56" spans="1:43" x14ac:dyDescent="0.25">
      <c r="A56">
        <v>55</v>
      </c>
      <c r="B56" t="s">
        <v>162</v>
      </c>
      <c r="C56" t="s">
        <v>160</v>
      </c>
      <c r="D56" t="s">
        <v>161</v>
      </c>
      <c r="E56" t="str">
        <f t="shared" si="0"/>
        <v>174.047</v>
      </c>
      <c r="F56" t="str">
        <f t="shared" si="1"/>
        <v>34.55565</v>
      </c>
      <c r="G56" t="str">
        <f t="shared" si="2"/>
        <v>-86.54109</v>
      </c>
      <c r="H56">
        <f t="shared" si="3"/>
        <v>0.60312435389957009</v>
      </c>
      <c r="I56">
        <f t="shared" si="4"/>
        <v>0.60310986766677854</v>
      </c>
      <c r="J56">
        <f t="shared" si="5"/>
        <v>-1.5104410959316807</v>
      </c>
      <c r="K56">
        <f t="shared" si="6"/>
        <v>-1.5104269587647394</v>
      </c>
      <c r="L56">
        <f t="shared" si="7"/>
        <v>1.1642968560925197E-5</v>
      </c>
      <c r="M56">
        <f t="shared" si="8"/>
        <v>-1.448623279154404E-5</v>
      </c>
      <c r="N56">
        <f t="shared" si="9"/>
        <v>388.49609898255574</v>
      </c>
      <c r="O56">
        <f t="shared" si="10"/>
        <v>1.1030000000000086</v>
      </c>
      <c r="P56" s="1">
        <f t="shared" si="11"/>
        <v>2.8391533477136292E-3</v>
      </c>
      <c r="Q56" s="3">
        <v>9.81</v>
      </c>
      <c r="R56" s="3">
        <v>20</v>
      </c>
      <c r="S56" s="3">
        <v>68</v>
      </c>
      <c r="T56" s="3">
        <f t="shared" si="12"/>
        <v>88</v>
      </c>
      <c r="U56" s="5">
        <v>2.4750000000000002E-3</v>
      </c>
      <c r="V56" s="5">
        <v>0.32</v>
      </c>
      <c r="W56" s="5">
        <v>1.29</v>
      </c>
      <c r="X56" s="4">
        <f t="shared" si="13"/>
        <v>2.1366180000000004</v>
      </c>
      <c r="Y56" s="4">
        <f t="shared" si="14"/>
        <v>2.4509744236369442</v>
      </c>
      <c r="Z56" s="3">
        <f t="shared" si="15"/>
        <v>18.327977796332423</v>
      </c>
      <c r="AA56" s="3">
        <f t="shared" si="16"/>
        <v>22.915570219969368</v>
      </c>
      <c r="AB56" s="3">
        <f t="shared" si="17"/>
        <v>0.2064</v>
      </c>
      <c r="AC56" s="3">
        <f t="shared" si="18"/>
        <v>4.587592423636945</v>
      </c>
      <c r="AD56" s="2">
        <f t="shared" si="32"/>
        <v>215.94</v>
      </c>
      <c r="AE56" s="2">
        <f t="shared" si="19"/>
        <v>9.4232872203119378</v>
      </c>
      <c r="AF56" s="2">
        <f t="shared" si="20"/>
        <v>836.77228169738498</v>
      </c>
      <c r="AG56" s="2">
        <f t="shared" si="21"/>
        <v>209.44864853516421</v>
      </c>
      <c r="AH56" s="2">
        <f t="shared" si="22"/>
        <v>-1046.2209302325582</v>
      </c>
      <c r="AI56" s="2">
        <f t="shared" si="23"/>
        <v>-9.0949470177292824E-12</v>
      </c>
      <c r="AJ56" s="2">
        <f t="shared" si="24"/>
        <v>21.079286652140816</v>
      </c>
      <c r="AK56">
        <f t="shared" si="25"/>
        <v>3.4905738433995519E-3</v>
      </c>
      <c r="AL56">
        <f t="shared" si="26"/>
        <v>22.226707478861169</v>
      </c>
      <c r="AM56">
        <f t="shared" si="27"/>
        <v>-1046.2209302325582</v>
      </c>
      <c r="AN56">
        <f t="shared" si="28"/>
        <v>1046.609507117184</v>
      </c>
      <c r="AO56">
        <f t="shared" si="29"/>
        <v>-0.38857688462576334</v>
      </c>
      <c r="AP56">
        <f t="shared" si="30"/>
        <v>9.4232872203119378</v>
      </c>
      <c r="AQ56">
        <f t="shared" si="31"/>
        <v>274051.2469758651</v>
      </c>
    </row>
    <row r="57" spans="1:43" x14ac:dyDescent="0.25">
      <c r="A57">
        <v>56</v>
      </c>
      <c r="B57" t="s">
        <v>165</v>
      </c>
      <c r="C57" t="s">
        <v>163</v>
      </c>
      <c r="D57" t="s">
        <v>164</v>
      </c>
      <c r="E57" t="str">
        <f t="shared" si="0"/>
        <v>175.662</v>
      </c>
      <c r="F57" t="str">
        <f t="shared" si="1"/>
        <v>34.55443</v>
      </c>
      <c r="G57" t="str">
        <f t="shared" si="2"/>
        <v>-86.5399</v>
      </c>
      <c r="H57">
        <f t="shared" si="3"/>
        <v>0.60310986766677854</v>
      </c>
      <c r="I57">
        <f t="shared" si="4"/>
        <v>0.60308857464990429</v>
      </c>
      <c r="J57">
        <f t="shared" si="5"/>
        <v>-1.5104269587647394</v>
      </c>
      <c r="K57">
        <f t="shared" si="6"/>
        <v>-1.5104061893466407</v>
      </c>
      <c r="L57">
        <f t="shared" si="7"/>
        <v>1.7105312708701523E-5</v>
      </c>
      <c r="M57">
        <f t="shared" si="8"/>
        <v>-2.1293016874257553E-5</v>
      </c>
      <c r="N57">
        <f t="shared" si="9"/>
        <v>570.93184208603725</v>
      </c>
      <c r="O57">
        <f t="shared" si="10"/>
        <v>1.6150000000000091</v>
      </c>
      <c r="P57" s="1">
        <f t="shared" si="11"/>
        <v>2.8287089297721018E-3</v>
      </c>
      <c r="Q57" s="3">
        <v>9.81</v>
      </c>
      <c r="R57" s="3">
        <v>20</v>
      </c>
      <c r="S57" s="3">
        <v>68</v>
      </c>
      <c r="T57" s="3">
        <f t="shared" si="12"/>
        <v>88</v>
      </c>
      <c r="U57" s="5">
        <v>2.4750000000000002E-3</v>
      </c>
      <c r="V57" s="5">
        <v>0.32</v>
      </c>
      <c r="W57" s="5">
        <v>1.29</v>
      </c>
      <c r="X57" s="4">
        <f t="shared" si="13"/>
        <v>2.1366180000000004</v>
      </c>
      <c r="Y57" s="4">
        <f t="shared" si="14"/>
        <v>2.4419580751344063</v>
      </c>
      <c r="Z57" s="3">
        <f t="shared" si="15"/>
        <v>18.33352628157218</v>
      </c>
      <c r="AA57" s="3">
        <f t="shared" si="16"/>
        <v>22.912102356706587</v>
      </c>
      <c r="AB57" s="3">
        <f t="shared" si="17"/>
        <v>0.2064</v>
      </c>
      <c r="AC57" s="3">
        <f t="shared" si="18"/>
        <v>4.5785760751344071</v>
      </c>
      <c r="AD57" s="2">
        <f t="shared" si="32"/>
        <v>215.94</v>
      </c>
      <c r="AE57" s="2">
        <f t="shared" si="19"/>
        <v>9.4247134827761929</v>
      </c>
      <c r="AF57" s="2">
        <f t="shared" si="20"/>
        <v>837.15228843393902</v>
      </c>
      <c r="AG57" s="2">
        <f t="shared" si="21"/>
        <v>209.06864179862282</v>
      </c>
      <c r="AH57" s="2">
        <f t="shared" si="22"/>
        <v>-1046.2209302325582</v>
      </c>
      <c r="AI57" s="2">
        <f t="shared" si="23"/>
        <v>3.637978807091713E-12</v>
      </c>
      <c r="AJ57" s="2">
        <f t="shared" si="24"/>
        <v>21.082477109422051</v>
      </c>
      <c r="AK57">
        <f t="shared" si="25"/>
        <v>5.1289528330514759E-3</v>
      </c>
      <c r="AL57">
        <f t="shared" si="26"/>
        <v>22.183023619837243</v>
      </c>
      <c r="AM57">
        <f t="shared" si="27"/>
        <v>-1046.2209302325582</v>
      </c>
      <c r="AN57">
        <f t="shared" si="28"/>
        <v>1046.6072213605735</v>
      </c>
      <c r="AO57">
        <f t="shared" si="29"/>
        <v>-0.3862911280151593</v>
      </c>
      <c r="AP57">
        <f t="shared" si="30"/>
        <v>9.4247134827761929</v>
      </c>
      <c r="AQ57">
        <f t="shared" si="31"/>
        <v>274048.85379829805</v>
      </c>
    </row>
    <row r="58" spans="1:43" x14ac:dyDescent="0.25">
      <c r="A58">
        <v>57</v>
      </c>
      <c r="B58" t="s">
        <v>168</v>
      </c>
      <c r="C58" t="s">
        <v>166</v>
      </c>
      <c r="D58" t="s">
        <v>167</v>
      </c>
      <c r="E58" t="str">
        <f t="shared" si="0"/>
        <v>177.357</v>
      </c>
      <c r="F58" t="str">
        <f t="shared" si="1"/>
        <v>34.55376</v>
      </c>
      <c r="G58" t="str">
        <f t="shared" si="2"/>
        <v>-86.53926</v>
      </c>
      <c r="H58">
        <f t="shared" si="3"/>
        <v>0.60308857464990429</v>
      </c>
      <c r="I58">
        <f t="shared" si="4"/>
        <v>0.60307688094391576</v>
      </c>
      <c r="J58">
        <f t="shared" si="5"/>
        <v>-1.5104061893466407</v>
      </c>
      <c r="K58">
        <f t="shared" si="6"/>
        <v>-1.510395019239428</v>
      </c>
      <c r="L58">
        <f t="shared" si="7"/>
        <v>9.199600405616859E-6</v>
      </c>
      <c r="M58">
        <f t="shared" si="8"/>
        <v>-1.1693705988524705E-5</v>
      </c>
      <c r="N58">
        <f t="shared" si="9"/>
        <v>311.01698784432705</v>
      </c>
      <c r="O58">
        <f t="shared" si="10"/>
        <v>1.6949999999999932</v>
      </c>
      <c r="P58" s="1">
        <f t="shared" si="11"/>
        <v>5.4498630822326314E-3</v>
      </c>
      <c r="Q58" s="3">
        <v>9.81</v>
      </c>
      <c r="R58" s="3">
        <v>20</v>
      </c>
      <c r="S58" s="3">
        <v>68</v>
      </c>
      <c r="T58" s="3">
        <f t="shared" si="12"/>
        <v>88</v>
      </c>
      <c r="U58" s="5">
        <v>2.4750000000000002E-3</v>
      </c>
      <c r="V58" s="5">
        <v>0.32</v>
      </c>
      <c r="W58" s="5">
        <v>1.29</v>
      </c>
      <c r="X58" s="4">
        <f t="shared" si="13"/>
        <v>2.1366180000000004</v>
      </c>
      <c r="Y58" s="4">
        <f t="shared" si="14"/>
        <v>4.7046879351624638</v>
      </c>
      <c r="Z58" s="3">
        <f t="shared" si="15"/>
        <v>16.972056086827894</v>
      </c>
      <c r="AA58" s="3">
        <f t="shared" si="16"/>
        <v>23.813362021990358</v>
      </c>
      <c r="AB58" s="3">
        <f t="shared" si="17"/>
        <v>0.2064</v>
      </c>
      <c r="AC58" s="3">
        <f t="shared" si="18"/>
        <v>6.841305935162465</v>
      </c>
      <c r="AD58" s="2">
        <f t="shared" si="32"/>
        <v>215.94</v>
      </c>
      <c r="AE58" s="2">
        <f t="shared" si="19"/>
        <v>9.0680181908204105</v>
      </c>
      <c r="AF58" s="2">
        <f t="shared" si="20"/>
        <v>745.65364985939743</v>
      </c>
      <c r="AG58" s="2">
        <f t="shared" si="21"/>
        <v>300.56728037316316</v>
      </c>
      <c r="AH58" s="2">
        <f t="shared" si="22"/>
        <v>-1046.2209302325582</v>
      </c>
      <c r="AI58" s="2">
        <f t="shared" si="23"/>
        <v>2.2737367544323206E-12</v>
      </c>
      <c r="AJ58" s="2">
        <f t="shared" si="24"/>
        <v>20.28457271249377</v>
      </c>
      <c r="AK58">
        <f t="shared" si="25"/>
        <v>2.9039178385055742E-3</v>
      </c>
      <c r="AL58">
        <f t="shared" si="26"/>
        <v>33.14586208896543</v>
      </c>
      <c r="AM58">
        <f t="shared" si="27"/>
        <v>-1046.2209302325582</v>
      </c>
      <c r="AN58">
        <f t="shared" si="28"/>
        <v>1047.5084877602935</v>
      </c>
      <c r="AO58">
        <f t="shared" si="29"/>
        <v>-1.2875575277353164</v>
      </c>
      <c r="AP58">
        <f t="shared" si="30"/>
        <v>9.0680181908204105</v>
      </c>
      <c r="AQ58">
        <f t="shared" si="31"/>
        <v>274993.28615295229</v>
      </c>
    </row>
    <row r="59" spans="1:43" x14ac:dyDescent="0.25">
      <c r="A59">
        <v>58</v>
      </c>
      <c r="B59" t="s">
        <v>171</v>
      </c>
      <c r="C59" t="s">
        <v>169</v>
      </c>
      <c r="D59" t="s">
        <v>170</v>
      </c>
      <c r="E59" t="str">
        <f t="shared" si="0"/>
        <v>177.897</v>
      </c>
      <c r="F59" t="str">
        <f t="shared" si="1"/>
        <v>34.55355</v>
      </c>
      <c r="G59" t="str">
        <f t="shared" si="2"/>
        <v>-86.53909</v>
      </c>
      <c r="H59">
        <f t="shared" si="3"/>
        <v>0.60307688094391576</v>
      </c>
      <c r="I59">
        <f t="shared" si="4"/>
        <v>0.60307321575248662</v>
      </c>
      <c r="J59">
        <f t="shared" si="5"/>
        <v>-1.510395019239428</v>
      </c>
      <c r="K59">
        <f t="shared" si="6"/>
        <v>-1.5103920521796996</v>
      </c>
      <c r="L59">
        <f t="shared" si="7"/>
        <v>2.4436567811505049E-6</v>
      </c>
      <c r="M59">
        <f t="shared" si="8"/>
        <v>-3.6651914291363497E-6</v>
      </c>
      <c r="N59">
        <f t="shared" si="9"/>
        <v>92.082524608824244</v>
      </c>
      <c r="O59">
        <f t="shared" si="10"/>
        <v>0.53999999999999204</v>
      </c>
      <c r="P59" s="1">
        <f t="shared" si="11"/>
        <v>5.8643048970905822E-3</v>
      </c>
      <c r="Q59" s="3">
        <v>9.81</v>
      </c>
      <c r="R59" s="3">
        <v>20</v>
      </c>
      <c r="S59" s="3">
        <v>68</v>
      </c>
      <c r="T59" s="3">
        <f t="shared" si="12"/>
        <v>88</v>
      </c>
      <c r="U59" s="5">
        <v>2.4750000000000002E-3</v>
      </c>
      <c r="V59" s="5">
        <v>0.32</v>
      </c>
      <c r="W59" s="5">
        <v>1.29</v>
      </c>
      <c r="X59" s="4">
        <f t="shared" si="13"/>
        <v>2.1366180000000004</v>
      </c>
      <c r="Y59" s="4">
        <f t="shared" si="14"/>
        <v>5.0624500832975077</v>
      </c>
      <c r="Z59" s="3">
        <f t="shared" si="15"/>
        <v>16.76260658398818</v>
      </c>
      <c r="AA59" s="3">
        <f t="shared" si="16"/>
        <v>23.961674667285688</v>
      </c>
      <c r="AB59" s="3">
        <f t="shared" si="17"/>
        <v>0.2064</v>
      </c>
      <c r="AC59" s="3">
        <f t="shared" si="18"/>
        <v>7.199068083297508</v>
      </c>
      <c r="AD59" s="2">
        <f t="shared" si="32"/>
        <v>215.94</v>
      </c>
      <c r="AE59" s="2">
        <f t="shared" si="19"/>
        <v>9.0118909883547325</v>
      </c>
      <c r="AF59" s="2">
        <f t="shared" si="20"/>
        <v>731.89332953284293</v>
      </c>
      <c r="AG59" s="2">
        <f t="shared" si="21"/>
        <v>314.32760069971408</v>
      </c>
      <c r="AH59" s="2">
        <f t="shared" si="22"/>
        <v>-1046.2209302325582</v>
      </c>
      <c r="AI59" s="2">
        <f t="shared" si="23"/>
        <v>0</v>
      </c>
      <c r="AJ59" s="2">
        <f t="shared" si="24"/>
        <v>20.159019775169885</v>
      </c>
      <c r="AK59">
        <f t="shared" si="25"/>
        <v>8.6511508394299509E-4</v>
      </c>
      <c r="AL59">
        <f t="shared" si="26"/>
        <v>34.879205829929788</v>
      </c>
      <c r="AM59">
        <f t="shared" si="27"/>
        <v>-1046.2209302325582</v>
      </c>
      <c r="AN59">
        <f t="shared" si="28"/>
        <v>1047.7209271991733</v>
      </c>
      <c r="AO59">
        <f t="shared" si="29"/>
        <v>-1.4999969666151856</v>
      </c>
      <c r="AP59">
        <f t="shared" si="30"/>
        <v>9.0118909883547325</v>
      </c>
      <c r="AQ59">
        <f t="shared" si="31"/>
        <v>275216.13692682784</v>
      </c>
    </row>
    <row r="60" spans="1:43" x14ac:dyDescent="0.25">
      <c r="A60">
        <v>59</v>
      </c>
      <c r="B60" t="s">
        <v>174</v>
      </c>
      <c r="C60" t="s">
        <v>172</v>
      </c>
      <c r="D60" t="s">
        <v>173</v>
      </c>
      <c r="E60" t="str">
        <f t="shared" si="0"/>
        <v>178.626</v>
      </c>
      <c r="F60" t="str">
        <f t="shared" si="1"/>
        <v>34.55337</v>
      </c>
      <c r="G60" t="str">
        <f t="shared" si="2"/>
        <v>-86.53899</v>
      </c>
      <c r="H60">
        <f t="shared" si="3"/>
        <v>0.60307321575248662</v>
      </c>
      <c r="I60">
        <f t="shared" si="4"/>
        <v>0.60307007415983305</v>
      </c>
      <c r="J60">
        <f t="shared" si="5"/>
        <v>-1.5103920521796996</v>
      </c>
      <c r="K60">
        <f t="shared" si="6"/>
        <v>-1.5103903068504476</v>
      </c>
      <c r="L60">
        <f t="shared" si="7"/>
        <v>1.4374485344649214E-6</v>
      </c>
      <c r="M60">
        <f t="shared" si="8"/>
        <v>-3.1415926535771632E-6</v>
      </c>
      <c r="N60">
        <f t="shared" si="9"/>
        <v>72.218145397877521</v>
      </c>
      <c r="O60">
        <f t="shared" si="10"/>
        <v>0.72900000000001342</v>
      </c>
      <c r="P60" s="1">
        <f t="shared" si="11"/>
        <v>1.0094415966841467E-2</v>
      </c>
      <c r="Q60" s="3">
        <v>9.81</v>
      </c>
      <c r="R60" s="3">
        <v>20</v>
      </c>
      <c r="S60" s="3">
        <v>68</v>
      </c>
      <c r="T60" s="3">
        <f t="shared" si="12"/>
        <v>88</v>
      </c>
      <c r="U60" s="5">
        <v>2.4750000000000002E-3</v>
      </c>
      <c r="V60" s="5">
        <v>0.32</v>
      </c>
      <c r="W60" s="5">
        <v>1.29</v>
      </c>
      <c r="X60" s="4">
        <f t="shared" si="13"/>
        <v>2.1366180000000004</v>
      </c>
      <c r="Y60" s="4">
        <f t="shared" si="14"/>
        <v>8.7138634678727236</v>
      </c>
      <c r="Z60" s="3">
        <f t="shared" si="15"/>
        <v>14.719846643773842</v>
      </c>
      <c r="AA60" s="3">
        <f t="shared" si="16"/>
        <v>25.570328111646567</v>
      </c>
      <c r="AB60" s="3">
        <f t="shared" si="17"/>
        <v>0.2064</v>
      </c>
      <c r="AC60" s="3">
        <f t="shared" si="18"/>
        <v>10.850481467872724</v>
      </c>
      <c r="AD60" s="2">
        <f t="shared" si="32"/>
        <v>215.94</v>
      </c>
      <c r="AE60" s="2">
        <f t="shared" si="19"/>
        <v>8.4449444315751805</v>
      </c>
      <c r="AF60" s="2">
        <f t="shared" si="20"/>
        <v>602.26883211229904</v>
      </c>
      <c r="AG60" s="2">
        <f t="shared" si="21"/>
        <v>443.952098120259</v>
      </c>
      <c r="AH60" s="2">
        <f t="shared" si="22"/>
        <v>-1046.2209302325582</v>
      </c>
      <c r="AI60" s="2">
        <f t="shared" si="23"/>
        <v>0</v>
      </c>
      <c r="AJ60" s="2">
        <f t="shared" si="24"/>
        <v>18.890796839012285</v>
      </c>
      <c r="AK60">
        <f t="shared" si="25"/>
        <v>7.2403928585912749E-4</v>
      </c>
      <c r="AL60">
        <f t="shared" si="26"/>
        <v>52.570162150546146</v>
      </c>
      <c r="AM60">
        <f t="shared" si="27"/>
        <v>-1046.2209302325582</v>
      </c>
      <c r="AN60">
        <f t="shared" si="28"/>
        <v>1051.3390610872625</v>
      </c>
      <c r="AO60">
        <f t="shared" si="29"/>
        <v>-5.1181308547043045</v>
      </c>
      <c r="AP60">
        <f t="shared" si="30"/>
        <v>8.4449444315751805</v>
      </c>
      <c r="AQ60">
        <f t="shared" si="31"/>
        <v>279025.44960147643</v>
      </c>
    </row>
    <row r="61" spans="1:43" x14ac:dyDescent="0.25">
      <c r="A61">
        <v>60</v>
      </c>
      <c r="B61" t="s">
        <v>177</v>
      </c>
      <c r="C61" t="s">
        <v>175</v>
      </c>
      <c r="D61" t="s">
        <v>176</v>
      </c>
      <c r="E61" t="str">
        <f t="shared" si="0"/>
        <v>179.636</v>
      </c>
      <c r="F61" t="str">
        <f t="shared" si="1"/>
        <v>34.55316</v>
      </c>
      <c r="G61" t="str">
        <f t="shared" si="2"/>
        <v>-86.53891</v>
      </c>
      <c r="H61">
        <f t="shared" si="3"/>
        <v>0.60307007415983305</v>
      </c>
      <c r="I61">
        <f t="shared" si="4"/>
        <v>0.60306640896840391</v>
      </c>
      <c r="J61">
        <f t="shared" si="5"/>
        <v>-1.5103903068504476</v>
      </c>
      <c r="K61">
        <f t="shared" si="6"/>
        <v>-1.5103889105870461</v>
      </c>
      <c r="L61">
        <f t="shared" si="7"/>
        <v>1.1499615227620414E-6</v>
      </c>
      <c r="M61">
        <f t="shared" si="8"/>
        <v>-3.6651914291363497E-6</v>
      </c>
      <c r="N61">
        <f t="shared" si="9"/>
        <v>80.297926722050008</v>
      </c>
      <c r="O61">
        <f t="shared" si="10"/>
        <v>1.0099999999999909</v>
      </c>
      <c r="P61" s="1">
        <f t="shared" si="11"/>
        <v>1.2578157883155437E-2</v>
      </c>
      <c r="Q61" s="3">
        <v>9.81</v>
      </c>
      <c r="R61" s="3">
        <v>20</v>
      </c>
      <c r="S61" s="3">
        <v>68</v>
      </c>
      <c r="T61" s="3">
        <f t="shared" si="12"/>
        <v>88</v>
      </c>
      <c r="U61" s="5">
        <v>2.4750000000000002E-3</v>
      </c>
      <c r="V61" s="5">
        <v>0.32</v>
      </c>
      <c r="W61" s="5">
        <v>1.29</v>
      </c>
      <c r="X61" s="4">
        <f t="shared" si="13"/>
        <v>2.1366180000000004</v>
      </c>
      <c r="Y61" s="4">
        <f t="shared" si="14"/>
        <v>10.857613279538024</v>
      </c>
      <c r="Z61" s="3">
        <f t="shared" si="15"/>
        <v>13.604058032515882</v>
      </c>
      <c r="AA61" s="3">
        <f t="shared" si="16"/>
        <v>26.598289312053907</v>
      </c>
      <c r="AB61" s="3">
        <f t="shared" si="17"/>
        <v>0.2064</v>
      </c>
      <c r="AC61" s="3">
        <f t="shared" si="18"/>
        <v>12.994231279538024</v>
      </c>
      <c r="AD61" s="2">
        <f t="shared" si="32"/>
        <v>215.94</v>
      </c>
      <c r="AE61" s="2">
        <f t="shared" si="19"/>
        <v>8.1185672306428813</v>
      </c>
      <c r="AF61" s="2">
        <f t="shared" si="20"/>
        <v>535.1039716402496</v>
      </c>
      <c r="AG61" s="2">
        <f t="shared" si="21"/>
        <v>511.11695859230679</v>
      </c>
      <c r="AH61" s="2">
        <f t="shared" si="22"/>
        <v>-1046.2209302325582</v>
      </c>
      <c r="AI61" s="2">
        <f t="shared" si="23"/>
        <v>-1.8189894035458565E-12</v>
      </c>
      <c r="AJ61" s="2">
        <f t="shared" si="24"/>
        <v>18.160712059218472</v>
      </c>
      <c r="AK61">
        <f t="shared" si="25"/>
        <v>8.3740883162867477E-4</v>
      </c>
      <c r="AL61">
        <f t="shared" si="26"/>
        <v>62.956546896986552</v>
      </c>
      <c r="AM61">
        <f t="shared" si="27"/>
        <v>-1046.2209302325582</v>
      </c>
      <c r="AN61">
        <f t="shared" si="28"/>
        <v>1054.9811346496792</v>
      </c>
      <c r="AO61">
        <f t="shared" si="29"/>
        <v>-8.7602044171210309</v>
      </c>
      <c r="AP61">
        <f t="shared" si="30"/>
        <v>8.1185672306428813</v>
      </c>
      <c r="AQ61">
        <f t="shared" si="31"/>
        <v>282886.40910990728</v>
      </c>
    </row>
    <row r="62" spans="1:43" x14ac:dyDescent="0.25">
      <c r="A62">
        <v>61</v>
      </c>
      <c r="B62" t="s">
        <v>180</v>
      </c>
      <c r="C62" t="s">
        <v>178</v>
      </c>
      <c r="D62" t="s">
        <v>179</v>
      </c>
      <c r="E62" t="str">
        <f t="shared" si="0"/>
        <v>182.008</v>
      </c>
      <c r="F62" t="str">
        <f t="shared" si="1"/>
        <v>34.55261</v>
      </c>
      <c r="G62" t="str">
        <f t="shared" si="2"/>
        <v>-86.53878</v>
      </c>
      <c r="H62">
        <f t="shared" si="3"/>
        <v>0.60306640896840391</v>
      </c>
      <c r="I62">
        <f t="shared" si="4"/>
        <v>0.60305680965751784</v>
      </c>
      <c r="J62">
        <f t="shared" si="5"/>
        <v>-1.5103889105870461</v>
      </c>
      <c r="K62">
        <f t="shared" si="6"/>
        <v>-1.5103866416590184</v>
      </c>
      <c r="L62">
        <f t="shared" si="7"/>
        <v>1.8686960094249109E-6</v>
      </c>
      <c r="M62">
        <f t="shared" si="8"/>
        <v>-9.5993108860659149E-6</v>
      </c>
      <c r="N62">
        <f t="shared" si="9"/>
        <v>204.42615981485764</v>
      </c>
      <c r="O62">
        <f t="shared" si="10"/>
        <v>2.3720000000000141</v>
      </c>
      <c r="P62" s="1">
        <f t="shared" si="11"/>
        <v>1.1603211654263134E-2</v>
      </c>
      <c r="Q62" s="3">
        <v>9.81</v>
      </c>
      <c r="R62" s="3">
        <v>20</v>
      </c>
      <c r="S62" s="3">
        <v>68</v>
      </c>
      <c r="T62" s="3">
        <f t="shared" si="12"/>
        <v>88</v>
      </c>
      <c r="U62" s="5">
        <v>2.4750000000000002E-3</v>
      </c>
      <c r="V62" s="5">
        <v>0.32</v>
      </c>
      <c r="W62" s="5">
        <v>1.29</v>
      </c>
      <c r="X62" s="4">
        <f t="shared" si="13"/>
        <v>2.1366180000000004</v>
      </c>
      <c r="Y62" s="4">
        <f t="shared" si="14"/>
        <v>10.016146320055903</v>
      </c>
      <c r="Z62" s="3">
        <f t="shared" si="15"/>
        <v>14.034479390129757</v>
      </c>
      <c r="AA62" s="3">
        <f t="shared" si="16"/>
        <v>26.187243710185662</v>
      </c>
      <c r="AB62" s="3">
        <f t="shared" si="17"/>
        <v>0.2064</v>
      </c>
      <c r="AC62" s="3">
        <f t="shared" si="18"/>
        <v>12.152764320055903</v>
      </c>
      <c r="AD62" s="2">
        <f t="shared" si="32"/>
        <v>215.94</v>
      </c>
      <c r="AE62" s="2">
        <f t="shared" si="19"/>
        <v>8.2459995557306023</v>
      </c>
      <c r="AF62" s="2">
        <f t="shared" si="20"/>
        <v>560.6991803096912</v>
      </c>
      <c r="AG62" s="2">
        <f t="shared" si="21"/>
        <v>485.52174992286672</v>
      </c>
      <c r="AH62" s="2">
        <f t="shared" si="22"/>
        <v>-1046.2209302325582</v>
      </c>
      <c r="AI62" s="2">
        <f t="shared" si="23"/>
        <v>0</v>
      </c>
      <c r="AJ62" s="2">
        <f t="shared" si="24"/>
        <v>18.445769963797968</v>
      </c>
      <c r="AK62">
        <f t="shared" si="25"/>
        <v>2.0989677198890483E-3</v>
      </c>
      <c r="AL62">
        <f t="shared" si="26"/>
        <v>58.879672093294104</v>
      </c>
      <c r="AM62">
        <f t="shared" si="27"/>
        <v>-1046.2209302325582</v>
      </c>
      <c r="AN62">
        <f t="shared" si="28"/>
        <v>1053.3978806142563</v>
      </c>
      <c r="AO62">
        <f t="shared" si="29"/>
        <v>-7.1769503816982478</v>
      </c>
      <c r="AP62">
        <f t="shared" si="30"/>
        <v>8.2459995557306023</v>
      </c>
      <c r="AQ62">
        <f t="shared" si="31"/>
        <v>281204.74303552444</v>
      </c>
    </row>
    <row r="63" spans="1:43" x14ac:dyDescent="0.25">
      <c r="A63">
        <v>62</v>
      </c>
      <c r="B63" t="s">
        <v>183</v>
      </c>
      <c r="C63" t="s">
        <v>181</v>
      </c>
      <c r="D63" t="s">
        <v>182</v>
      </c>
      <c r="E63" t="str">
        <f t="shared" si="0"/>
        <v>184.104</v>
      </c>
      <c r="F63" t="str">
        <f t="shared" si="1"/>
        <v>34.5523</v>
      </c>
      <c r="G63" t="str">
        <f t="shared" si="2"/>
        <v>-86.53873</v>
      </c>
      <c r="H63">
        <f t="shared" si="3"/>
        <v>0.60305680965751784</v>
      </c>
      <c r="I63">
        <f t="shared" si="4"/>
        <v>0.60305139913683681</v>
      </c>
      <c r="J63">
        <f t="shared" si="5"/>
        <v>-1.5103866416590184</v>
      </c>
      <c r="K63">
        <f t="shared" si="6"/>
        <v>-1.5103857689943925</v>
      </c>
      <c r="L63">
        <f t="shared" si="7"/>
        <v>7.1873294879169383E-7</v>
      </c>
      <c r="M63">
        <f t="shared" si="8"/>
        <v>-5.4105206810373119E-6</v>
      </c>
      <c r="N63">
        <f t="shared" si="9"/>
        <v>114.09245980455219</v>
      </c>
      <c r="O63">
        <f t="shared" si="10"/>
        <v>2.0960000000000036</v>
      </c>
      <c r="P63" s="1">
        <f t="shared" si="11"/>
        <v>1.8371065043128951E-2</v>
      </c>
      <c r="Q63" s="3">
        <v>9.81</v>
      </c>
      <c r="R63" s="3">
        <v>20</v>
      </c>
      <c r="S63" s="3">
        <v>68</v>
      </c>
      <c r="T63" s="3">
        <f t="shared" si="12"/>
        <v>88</v>
      </c>
      <c r="U63" s="5">
        <v>2.4750000000000002E-3</v>
      </c>
      <c r="V63" s="5">
        <v>0.32</v>
      </c>
      <c r="W63" s="5">
        <v>1.29</v>
      </c>
      <c r="X63" s="4">
        <f t="shared" si="13"/>
        <v>2.1366180000000004</v>
      </c>
      <c r="Y63" s="4">
        <f t="shared" si="14"/>
        <v>15.85669746993208</v>
      </c>
      <c r="Z63" s="3">
        <f t="shared" si="15"/>
        <v>11.252491134814884</v>
      </c>
      <c r="AA63" s="3">
        <f t="shared" si="16"/>
        <v>29.24580660474696</v>
      </c>
      <c r="AB63" s="3">
        <f t="shared" si="17"/>
        <v>0.2064</v>
      </c>
      <c r="AC63" s="3">
        <f t="shared" si="18"/>
        <v>17.993315469932082</v>
      </c>
      <c r="AD63" s="2">
        <f t="shared" si="32"/>
        <v>215.94</v>
      </c>
      <c r="AE63" s="2">
        <f t="shared" si="19"/>
        <v>7.3836226478003919</v>
      </c>
      <c r="AF63" s="2">
        <f t="shared" si="20"/>
        <v>402.53947862011779</v>
      </c>
      <c r="AG63" s="2">
        <f t="shared" si="21"/>
        <v>643.68145161244024</v>
      </c>
      <c r="AH63" s="2">
        <f t="shared" si="22"/>
        <v>-1046.2209302325582</v>
      </c>
      <c r="AI63" s="2">
        <f t="shared" si="23"/>
        <v>0</v>
      </c>
      <c r="AJ63" s="2">
        <f t="shared" si="24"/>
        <v>16.516688357830958</v>
      </c>
      <c r="AK63">
        <f t="shared" si="25"/>
        <v>1.3082780245886128E-3</v>
      </c>
      <c r="AL63">
        <f t="shared" si="26"/>
        <v>87.176916036492642</v>
      </c>
      <c r="AM63">
        <f t="shared" si="27"/>
        <v>-1046.2209302325582</v>
      </c>
      <c r="AN63">
        <f t="shared" si="28"/>
        <v>1069.1714945495212</v>
      </c>
      <c r="AO63">
        <f t="shared" si="29"/>
        <v>-22.950564316962982</v>
      </c>
      <c r="AP63">
        <f t="shared" si="30"/>
        <v>7.3836226478003919</v>
      </c>
      <c r="AQ63">
        <f t="shared" si="31"/>
        <v>298182.64786569204</v>
      </c>
    </row>
    <row r="64" spans="1:43" x14ac:dyDescent="0.25">
      <c r="A64">
        <v>63</v>
      </c>
      <c r="B64" t="s">
        <v>186</v>
      </c>
      <c r="C64" t="s">
        <v>184</v>
      </c>
      <c r="D64" t="s">
        <v>185</v>
      </c>
      <c r="E64" t="str">
        <f t="shared" si="0"/>
        <v>184.604</v>
      </c>
      <c r="F64" t="str">
        <f t="shared" si="1"/>
        <v>34.55192</v>
      </c>
      <c r="G64" t="str">
        <f t="shared" si="2"/>
        <v>-86.5387</v>
      </c>
      <c r="H64">
        <f t="shared" si="3"/>
        <v>0.60305139913683681</v>
      </c>
      <c r="I64">
        <f t="shared" si="4"/>
        <v>0.60304476688567921</v>
      </c>
      <c r="J64">
        <f t="shared" si="5"/>
        <v>-1.5103857689943925</v>
      </c>
      <c r="K64">
        <f t="shared" si="6"/>
        <v>-1.5103852453956168</v>
      </c>
      <c r="L64">
        <f t="shared" si="7"/>
        <v>4.3124155751503661E-7</v>
      </c>
      <c r="M64">
        <f t="shared" si="8"/>
        <v>-6.6322511576011323E-6</v>
      </c>
      <c r="N64">
        <f t="shared" si="9"/>
        <v>138.93015446928709</v>
      </c>
      <c r="O64">
        <f t="shared" si="10"/>
        <v>0.5</v>
      </c>
      <c r="P64" s="1">
        <f t="shared" si="11"/>
        <v>3.5989307138540151E-3</v>
      </c>
      <c r="Q64" s="3">
        <v>9.81</v>
      </c>
      <c r="R64" s="3">
        <v>20</v>
      </c>
      <c r="S64" s="3">
        <v>68</v>
      </c>
      <c r="T64" s="3">
        <f t="shared" si="12"/>
        <v>88</v>
      </c>
      <c r="U64" s="5">
        <v>2.4750000000000002E-3</v>
      </c>
      <c r="V64" s="5">
        <v>0.32</v>
      </c>
      <c r="W64" s="5">
        <v>1.29</v>
      </c>
      <c r="X64" s="4">
        <f t="shared" si="13"/>
        <v>2.1366180000000004</v>
      </c>
      <c r="Y64" s="4">
        <f t="shared" si="14"/>
        <v>3.1068647861951137</v>
      </c>
      <c r="Z64" s="3">
        <f t="shared" si="15"/>
        <v>17.926969254789896</v>
      </c>
      <c r="AA64" s="3">
        <f t="shared" si="16"/>
        <v>23.170452040985012</v>
      </c>
      <c r="AB64" s="3">
        <f t="shared" si="17"/>
        <v>0.2064</v>
      </c>
      <c r="AC64" s="3">
        <f t="shared" si="18"/>
        <v>5.2434827861951137</v>
      </c>
      <c r="AD64" s="2">
        <f t="shared" si="32"/>
        <v>215.94</v>
      </c>
      <c r="AE64" s="2">
        <f t="shared" si="19"/>
        <v>9.319628275617406</v>
      </c>
      <c r="AF64" s="2">
        <f t="shared" si="20"/>
        <v>809.46070524740207</v>
      </c>
      <c r="AG64" s="2">
        <f t="shared" si="21"/>
        <v>236.76022498516045</v>
      </c>
      <c r="AH64" s="2">
        <f t="shared" si="22"/>
        <v>-1046.2209302325582</v>
      </c>
      <c r="AI64" s="2">
        <f t="shared" si="23"/>
        <v>4.3200998334214091E-12</v>
      </c>
      <c r="AJ64" s="2">
        <f t="shared" si="24"/>
        <v>20.847408268495187</v>
      </c>
      <c r="AK64">
        <f t="shared" si="25"/>
        <v>1.2621487005322651E-3</v>
      </c>
      <c r="AL64">
        <f t="shared" si="26"/>
        <v>25.404470863348418</v>
      </c>
      <c r="AM64">
        <f t="shared" si="27"/>
        <v>-1046.2209302325582</v>
      </c>
      <c r="AN64">
        <f t="shared" si="28"/>
        <v>1046.8010298186014</v>
      </c>
      <c r="AO64">
        <f t="shared" si="29"/>
        <v>-0.58009958604304757</v>
      </c>
      <c r="AP64">
        <f t="shared" si="30"/>
        <v>9.319628275617406</v>
      </c>
      <c r="AQ64">
        <f t="shared" si="31"/>
        <v>274251.80755823711</v>
      </c>
    </row>
    <row r="65" spans="1:43" x14ac:dyDescent="0.25">
      <c r="A65">
        <v>64</v>
      </c>
      <c r="B65" t="s">
        <v>189</v>
      </c>
      <c r="C65" t="s">
        <v>187</v>
      </c>
      <c r="D65" t="s">
        <v>188</v>
      </c>
      <c r="E65" t="str">
        <f t="shared" si="0"/>
        <v>183.982</v>
      </c>
      <c r="F65" t="str">
        <f t="shared" si="1"/>
        <v>34.55145</v>
      </c>
      <c r="G65" t="str">
        <f t="shared" si="2"/>
        <v>-86.53874</v>
      </c>
      <c r="H65">
        <f t="shared" si="3"/>
        <v>0.60304476688567921</v>
      </c>
      <c r="I65">
        <f t="shared" si="4"/>
        <v>0.60303656383819482</v>
      </c>
      <c r="J65">
        <f t="shared" si="5"/>
        <v>-1.5103852453956168</v>
      </c>
      <c r="K65">
        <f t="shared" si="6"/>
        <v>-1.5103859435273177</v>
      </c>
      <c r="L65">
        <f t="shared" si="7"/>
        <v>-5.7499168035032626E-7</v>
      </c>
      <c r="M65">
        <f t="shared" si="8"/>
        <v>-8.2030474843897139E-6</v>
      </c>
      <c r="N65">
        <f t="shared" si="9"/>
        <v>171.89329847874629</v>
      </c>
      <c r="O65">
        <f t="shared" si="10"/>
        <v>-0.6220000000000141</v>
      </c>
      <c r="P65" s="1">
        <f t="shared" si="11"/>
        <v>-3.61852384883359E-3</v>
      </c>
      <c r="Q65" s="3">
        <v>9.81</v>
      </c>
      <c r="R65" s="3">
        <v>20</v>
      </c>
      <c r="S65" s="3">
        <v>68</v>
      </c>
      <c r="T65" s="3">
        <f t="shared" si="12"/>
        <v>88</v>
      </c>
      <c r="U65" s="5">
        <v>2.4750000000000002E-3</v>
      </c>
      <c r="V65" s="5">
        <v>0.32</v>
      </c>
      <c r="W65" s="5">
        <v>1.29</v>
      </c>
      <c r="X65" s="4">
        <f t="shared" si="13"/>
        <v>2.1366180000000004</v>
      </c>
      <c r="Y65" s="4">
        <f t="shared" si="14"/>
        <v>-3.12377881735347</v>
      </c>
      <c r="Z65" s="3">
        <f t="shared" si="15"/>
        <v>21.934343599878318</v>
      </c>
      <c r="AA65" s="3">
        <f t="shared" si="16"/>
        <v>20.947182782524848</v>
      </c>
      <c r="AB65" s="3">
        <f t="shared" si="17"/>
        <v>0.2064</v>
      </c>
      <c r="AC65" s="3">
        <f t="shared" si="18"/>
        <v>-0.98716081735346961</v>
      </c>
      <c r="AD65" s="2">
        <f t="shared" si="32"/>
        <v>215.94</v>
      </c>
      <c r="AE65" s="2">
        <f t="shared" si="19"/>
        <v>10.308784825237835</v>
      </c>
      <c r="AF65" s="2">
        <f t="shared" si="20"/>
        <v>1095.5253316568712</v>
      </c>
      <c r="AG65" s="2">
        <f t="shared" si="21"/>
        <v>-49.304401424432292</v>
      </c>
      <c r="AH65" s="2">
        <f t="shared" si="22"/>
        <v>-1046.2209302325582</v>
      </c>
      <c r="AI65" s="2">
        <f t="shared" si="23"/>
        <v>-1.1937117960769683E-10</v>
      </c>
      <c r="AJ65" s="2">
        <f t="shared" si="24"/>
        <v>23.06008776831429</v>
      </c>
      <c r="AK65">
        <f t="shared" si="25"/>
        <v>1.4117703835906886E-3</v>
      </c>
      <c r="AL65">
        <f t="shared" si="26"/>
        <v>-4.7827558980303762</v>
      </c>
      <c r="AM65">
        <f t="shared" si="27"/>
        <v>-1046.2209302325582</v>
      </c>
      <c r="AN65">
        <f t="shared" si="28"/>
        <v>1046.2170572183759</v>
      </c>
      <c r="AO65">
        <f t="shared" si="29"/>
        <v>3.8730141824316888E-3</v>
      </c>
      <c r="AP65">
        <f t="shared" si="30"/>
        <v>10.308784825237835</v>
      </c>
      <c r="AQ65">
        <f t="shared" si="31"/>
        <v>273640.5067006693</v>
      </c>
    </row>
    <row r="66" spans="1:43" x14ac:dyDescent="0.25">
      <c r="A66">
        <v>65</v>
      </c>
      <c r="B66" t="s">
        <v>192</v>
      </c>
      <c r="C66" t="s">
        <v>190</v>
      </c>
      <c r="D66" t="s">
        <v>191</v>
      </c>
      <c r="E66" t="str">
        <f t="shared" si="0"/>
        <v>183.955</v>
      </c>
      <c r="F66" t="str">
        <f t="shared" si="1"/>
        <v>34.55104</v>
      </c>
      <c r="G66" t="str">
        <f t="shared" si="2"/>
        <v>-86.53884</v>
      </c>
      <c r="H66">
        <f t="shared" si="3"/>
        <v>0.60303656383819482</v>
      </c>
      <c r="I66">
        <f t="shared" si="4"/>
        <v>0.60302940798826155</v>
      </c>
      <c r="J66">
        <f t="shared" si="5"/>
        <v>-1.5103859435273177</v>
      </c>
      <c r="K66">
        <f t="shared" si="6"/>
        <v>-1.5103876888565695</v>
      </c>
      <c r="L66">
        <f t="shared" si="7"/>
        <v>-1.4374868020658761E-6</v>
      </c>
      <c r="M66">
        <f t="shared" si="8"/>
        <v>-7.155849933271341E-6</v>
      </c>
      <c r="N66">
        <f t="shared" si="9"/>
        <v>152.57071936604419</v>
      </c>
      <c r="O66">
        <f t="shared" si="10"/>
        <v>-2.6999999999986812E-2</v>
      </c>
      <c r="P66" s="1">
        <f t="shared" si="11"/>
        <v>-1.7696711473981472E-4</v>
      </c>
      <c r="Q66" s="3">
        <v>9.81</v>
      </c>
      <c r="R66" s="3">
        <v>20</v>
      </c>
      <c r="S66" s="3">
        <v>68</v>
      </c>
      <c r="T66" s="3">
        <f t="shared" si="12"/>
        <v>88</v>
      </c>
      <c r="U66" s="5">
        <v>2.4750000000000002E-3</v>
      </c>
      <c r="V66" s="5">
        <v>0.32</v>
      </c>
      <c r="W66" s="5">
        <v>1.29</v>
      </c>
      <c r="X66" s="4">
        <f t="shared" si="13"/>
        <v>2.1366180000000004</v>
      </c>
      <c r="Y66" s="4">
        <f t="shared" si="14"/>
        <v>-0.1527721684203768</v>
      </c>
      <c r="Z66" s="3">
        <f t="shared" si="15"/>
        <v>19.969618378893433</v>
      </c>
      <c r="AA66" s="3">
        <f t="shared" si="16"/>
        <v>21.953464210473058</v>
      </c>
      <c r="AB66" s="3">
        <f t="shared" si="17"/>
        <v>0.2064</v>
      </c>
      <c r="AC66" s="3">
        <f t="shared" si="18"/>
        <v>1.9838458315796235</v>
      </c>
      <c r="AD66" s="2">
        <f t="shared" si="32"/>
        <v>215.94</v>
      </c>
      <c r="AE66" s="2">
        <f t="shared" si="19"/>
        <v>9.8362608256147031</v>
      </c>
      <c r="AF66" s="2">
        <f t="shared" si="20"/>
        <v>951.6781732693064</v>
      </c>
      <c r="AG66" s="2">
        <f t="shared" si="21"/>
        <v>94.542756963302679</v>
      </c>
      <c r="AH66" s="2">
        <f t="shared" si="22"/>
        <v>-1046.2209302325582</v>
      </c>
      <c r="AI66" s="2">
        <f t="shared" si="23"/>
        <v>5.0931703299283981E-11</v>
      </c>
      <c r="AJ66" s="2">
        <f t="shared" si="24"/>
        <v>22.003082011702922</v>
      </c>
      <c r="AK66">
        <f t="shared" si="25"/>
        <v>1.313269184813892E-3</v>
      </c>
      <c r="AL66">
        <f t="shared" si="26"/>
        <v>9.6116561607539897</v>
      </c>
      <c r="AM66">
        <f t="shared" si="27"/>
        <v>-1046.2209302325582</v>
      </c>
      <c r="AN66">
        <f t="shared" si="28"/>
        <v>1046.2523638571834</v>
      </c>
      <c r="AO66">
        <f t="shared" si="29"/>
        <v>-3.1433624625037737E-2</v>
      </c>
      <c r="AP66">
        <f t="shared" si="30"/>
        <v>9.8362608256147031</v>
      </c>
      <c r="AQ66">
        <f t="shared" si="31"/>
        <v>273677.44621823844</v>
      </c>
    </row>
    <row r="67" spans="1:43" x14ac:dyDescent="0.25">
      <c r="A67">
        <v>66</v>
      </c>
      <c r="B67" t="s">
        <v>195</v>
      </c>
      <c r="C67" t="s">
        <v>193</v>
      </c>
      <c r="D67" t="s">
        <v>194</v>
      </c>
      <c r="E67" t="str">
        <f t="shared" ref="E67:E130" si="33">MID(B67, 6,LEN(B67)-11)</f>
        <v>183.564</v>
      </c>
      <c r="F67" t="str">
        <f t="shared" ref="F67:F130" si="34">MID(C67, 6,LEN(C67)-6)</f>
        <v>34.55072</v>
      </c>
      <c r="G67" t="str">
        <f t="shared" ref="G67:G130" si="35">MID(D67, 6,LEN(D67)-7)</f>
        <v>-86.53894</v>
      </c>
      <c r="H67">
        <f t="shared" si="3"/>
        <v>0.60302940798826155</v>
      </c>
      <c r="I67">
        <f t="shared" si="4"/>
        <v>0.60302382293465517</v>
      </c>
      <c r="J67">
        <f t="shared" si="5"/>
        <v>-1.5103876888565695</v>
      </c>
      <c r="K67">
        <f t="shared" si="6"/>
        <v>-1.5103894341858215</v>
      </c>
      <c r="L67">
        <f t="shared" si="7"/>
        <v>-1.4374931080205035E-6</v>
      </c>
      <c r="M67">
        <f t="shared" si="8"/>
        <v>-5.5850536063717371E-6</v>
      </c>
      <c r="N67">
        <f t="shared" si="9"/>
        <v>120.55226939452477</v>
      </c>
      <c r="O67">
        <f t="shared" si="10"/>
        <v>-0.39100000000001955</v>
      </c>
      <c r="P67" s="1">
        <f t="shared" si="11"/>
        <v>-3.2434063826738539E-3</v>
      </c>
      <c r="Q67" s="3">
        <v>9.81</v>
      </c>
      <c r="R67" s="3">
        <v>20</v>
      </c>
      <c r="S67" s="3">
        <v>68</v>
      </c>
      <c r="T67" s="3">
        <f t="shared" si="12"/>
        <v>88</v>
      </c>
      <c r="U67" s="5">
        <v>2.4750000000000002E-3</v>
      </c>
      <c r="V67" s="5">
        <v>0.32</v>
      </c>
      <c r="W67" s="5">
        <v>1.29</v>
      </c>
      <c r="X67" s="4">
        <f t="shared" si="13"/>
        <v>2.1366180000000004</v>
      </c>
      <c r="Y67" s="4">
        <f t="shared" si="14"/>
        <v>-2.7999531347609712</v>
      </c>
      <c r="Z67" s="3">
        <f t="shared" si="15"/>
        <v>21.715704523864524</v>
      </c>
      <c r="AA67" s="3">
        <f t="shared" si="16"/>
        <v>21.052369389103553</v>
      </c>
      <c r="AB67" s="3">
        <f t="shared" si="17"/>
        <v>0.2064</v>
      </c>
      <c r="AC67" s="3">
        <f t="shared" si="18"/>
        <v>-0.66333513476097128</v>
      </c>
      <c r="AD67" s="2">
        <f t="shared" si="32"/>
        <v>215.94</v>
      </c>
      <c r="AE67" s="2">
        <f t="shared" si="19"/>
        <v>10.257277744321337</v>
      </c>
      <c r="AF67" s="2">
        <f t="shared" si="20"/>
        <v>1079.1861081147954</v>
      </c>
      <c r="AG67" s="2">
        <f t="shared" si="21"/>
        <v>-32.965177881831906</v>
      </c>
      <c r="AH67" s="2">
        <f t="shared" si="22"/>
        <v>-1046.2209302325582</v>
      </c>
      <c r="AI67" s="2">
        <f t="shared" si="23"/>
        <v>4.0517988963983953E-10</v>
      </c>
      <c r="AJ67" s="2">
        <f t="shared" si="24"/>
        <v>22.944869745360094</v>
      </c>
      <c r="AK67">
        <f t="shared" si="25"/>
        <v>9.9507512820488052E-4</v>
      </c>
      <c r="AL67">
        <f t="shared" si="26"/>
        <v>-3.2138330172527678</v>
      </c>
      <c r="AM67">
        <f t="shared" si="27"/>
        <v>-1046.2209302325582</v>
      </c>
      <c r="AN67">
        <f t="shared" si="28"/>
        <v>1046.2197551097815</v>
      </c>
      <c r="AO67">
        <f t="shared" si="29"/>
        <v>1.1751227767717864E-3</v>
      </c>
      <c r="AP67">
        <f t="shared" si="30"/>
        <v>10.257277744321337</v>
      </c>
      <c r="AQ67">
        <f t="shared" si="31"/>
        <v>273643.32927750616</v>
      </c>
    </row>
    <row r="68" spans="1:43" x14ac:dyDescent="0.25">
      <c r="A68">
        <v>67</v>
      </c>
      <c r="B68" t="s">
        <v>198</v>
      </c>
      <c r="C68" t="s">
        <v>196</v>
      </c>
      <c r="D68" t="s">
        <v>197</v>
      </c>
      <c r="E68" t="str">
        <f t="shared" si="33"/>
        <v>182.278</v>
      </c>
      <c r="F68" t="str">
        <f t="shared" si="34"/>
        <v>34.55032</v>
      </c>
      <c r="G68" t="str">
        <f t="shared" si="35"/>
        <v>-86.53904</v>
      </c>
      <c r="H68">
        <f t="shared" ref="H68:H131" si="36">F67*PI()/180</f>
        <v>0.60302382293465517</v>
      </c>
      <c r="I68">
        <f t="shared" ref="I68:I131" si="37">F68*PI()/180</f>
        <v>0.60301684161764713</v>
      </c>
      <c r="J68">
        <f t="shared" ref="J68:J131" si="38">G67*PI()/180</f>
        <v>-1.5103894341858215</v>
      </c>
      <c r="K68">
        <f t="shared" ref="K68:K131" si="39">G68*PI()/180</f>
        <v>-1.5103911795150737</v>
      </c>
      <c r="L68">
        <f t="shared" ref="L68:L131" si="40">(K68-J68)*COS((H68+I68)/2)</f>
        <v>-1.4374993275375536E-6</v>
      </c>
      <c r="M68">
        <f t="shared" ref="M68:M131" si="41">I68-H68</f>
        <v>-6.9813170080479381E-6</v>
      </c>
      <c r="N68">
        <f t="shared" ref="N68:N131" si="42">3959*SQRT(L68^2+M68^2)*5280</f>
        <v>148.9956093113876</v>
      </c>
      <c r="O68">
        <f t="shared" ref="O68:O131" si="43">E68-E67</f>
        <v>-1.2860000000000014</v>
      </c>
      <c r="P68" s="1">
        <f t="shared" ref="P68:P131" si="44">O68/N68</f>
        <v>-8.6311268227533839E-3</v>
      </c>
      <c r="Q68" s="3">
        <v>9.81</v>
      </c>
      <c r="R68" s="3">
        <v>20</v>
      </c>
      <c r="S68" s="3">
        <v>68</v>
      </c>
      <c r="T68" s="3">
        <f t="shared" ref="T68:T131" si="45">R68+S68</f>
        <v>88</v>
      </c>
      <c r="U68" s="5">
        <v>2.4750000000000002E-3</v>
      </c>
      <c r="V68" s="5">
        <v>0.32</v>
      </c>
      <c r="W68" s="5">
        <v>1.29</v>
      </c>
      <c r="X68" s="4">
        <f t="shared" ref="X68:X131" si="46">T68*U68*Q68</f>
        <v>2.1366180000000004</v>
      </c>
      <c r="Y68" s="4">
        <f t="shared" ref="Y68:Y131" si="47">SIN(ATAN(P68))*T68*Q68</f>
        <v>-7.4508016399508348</v>
      </c>
      <c r="Z68" s="3">
        <f t="shared" ref="Z68:Z131" si="48">0.5*W68*AE68^2*V68</f>
        <v>24.953365104728956</v>
      </c>
      <c r="AA68" s="3">
        <f t="shared" ref="AA68:AA131" si="49">X68+Y68+Z68</f>
        <v>19.639181464778122</v>
      </c>
      <c r="AB68" s="3">
        <f t="shared" ref="AB68:AB131" si="50">0.5*W68*V68</f>
        <v>0.2064</v>
      </c>
      <c r="AC68" s="3">
        <f t="shared" ref="AC68:AC131" si="51">T68*Q68*(U68+SIN(ATAN(P68)))</f>
        <v>-5.3141836399508344</v>
      </c>
      <c r="AD68" s="2">
        <f t="shared" si="32"/>
        <v>215.94</v>
      </c>
      <c r="AE68" s="2">
        <f t="shared" ref="AE68:AE131" si="52">AP68</f>
        <v>10.995366603607076</v>
      </c>
      <c r="AF68" s="2">
        <f t="shared" ref="AF68:AF131" si="53">AE68^3</f>
        <v>1329.3187854658477</v>
      </c>
      <c r="AG68" s="2">
        <f t="shared" ref="AG68:AG131" si="54">(AC68/AB68)*AE68</f>
        <v>-283.09785523328731</v>
      </c>
      <c r="AH68" s="2">
        <f t="shared" ref="AH68:AH131" si="55">-AD68/AB68</f>
        <v>-1046.2209302325582</v>
      </c>
      <c r="AI68" s="2">
        <f t="shared" ref="AI68:AI131" si="56">SUM(AF68:AH68)</f>
        <v>2.2737367544323206E-12</v>
      </c>
      <c r="AJ68" s="2">
        <f t="shared" ref="AJ68:AJ131" si="57">AE68*3.6*0.621371</f>
        <v>24.595926990659759</v>
      </c>
      <c r="AK68">
        <f t="shared" ref="AK68:AK131" si="58">(N68/5280)/AJ68</f>
        <v>1.1472983071790731E-3</v>
      </c>
      <c r="AL68">
        <f t="shared" ref="AL68:AL131" si="59">AC68/AB68</f>
        <v>-25.747013759451718</v>
      </c>
      <c r="AM68">
        <f t="shared" ref="AM68:AM131" si="60">-AD68/AB68</f>
        <v>-1046.2209302325582</v>
      </c>
      <c r="AN68">
        <f t="shared" ref="AN68:AN131" si="61">SQRT((AM68^2)/4+(AL68^3)/27)+(-AM68/2)</f>
        <v>1045.6163632014054</v>
      </c>
      <c r="AO68">
        <f t="shared" ref="AO68:AO131" si="62">-SQRT((AM68^2)/4+(AL68^3)/27)+(-AM68/2)</f>
        <v>0.60456703115289656</v>
      </c>
      <c r="AP68">
        <f t="shared" ref="AP68:AP131" si="63">AN68^(1/3)+AO68^(1/3)</f>
        <v>10.995366603607076</v>
      </c>
      <c r="AQ68">
        <f t="shared" ref="AQ68:AQ131" si="64">AM68^2/4+AL68^3/27</f>
        <v>273012.41353374429</v>
      </c>
    </row>
    <row r="69" spans="1:43" x14ac:dyDescent="0.25">
      <c r="A69">
        <v>68</v>
      </c>
      <c r="B69" t="s">
        <v>201</v>
      </c>
      <c r="C69" t="s">
        <v>199</v>
      </c>
      <c r="D69" t="s">
        <v>200</v>
      </c>
      <c r="E69" t="str">
        <f t="shared" si="33"/>
        <v>185.463</v>
      </c>
      <c r="F69" t="str">
        <f t="shared" si="34"/>
        <v>34.54995</v>
      </c>
      <c r="G69" t="str">
        <f t="shared" si="35"/>
        <v>-86.53908</v>
      </c>
      <c r="H69">
        <f t="shared" si="36"/>
        <v>0.60301684161764713</v>
      </c>
      <c r="I69">
        <f t="shared" si="37"/>
        <v>0.60301038389941486</v>
      </c>
      <c r="J69">
        <f t="shared" si="38"/>
        <v>-1.5103911795150737</v>
      </c>
      <c r="K69">
        <f t="shared" si="39"/>
        <v>-1.5103918776467742</v>
      </c>
      <c r="L69">
        <f t="shared" si="40"/>
        <v>-5.7500239111708673E-7</v>
      </c>
      <c r="M69">
        <f t="shared" si="41"/>
        <v>-6.457718232266707E-6</v>
      </c>
      <c r="N69">
        <f t="shared" si="42"/>
        <v>135.52310385646055</v>
      </c>
      <c r="O69">
        <f t="shared" si="43"/>
        <v>3.1850000000000023</v>
      </c>
      <c r="P69" s="1">
        <f t="shared" si="44"/>
        <v>2.3501527852943793E-2</v>
      </c>
      <c r="Q69" s="3">
        <v>9.81</v>
      </c>
      <c r="R69" s="3">
        <v>20</v>
      </c>
      <c r="S69" s="3">
        <v>68</v>
      </c>
      <c r="T69" s="3">
        <f t="shared" si="45"/>
        <v>88</v>
      </c>
      <c r="U69" s="5">
        <v>2.4750000000000002E-3</v>
      </c>
      <c r="V69" s="5">
        <v>0.32</v>
      </c>
      <c r="W69" s="5">
        <v>1.29</v>
      </c>
      <c r="X69" s="4">
        <f t="shared" si="46"/>
        <v>2.1366180000000004</v>
      </c>
      <c r="Y69" s="4">
        <f t="shared" si="47"/>
        <v>20.282798422125435</v>
      </c>
      <c r="Z69" s="3">
        <f t="shared" si="48"/>
        <v>9.4663446479494944</v>
      </c>
      <c r="AA69" s="3">
        <f t="shared" si="49"/>
        <v>31.885761070074931</v>
      </c>
      <c r="AB69" s="3">
        <f t="shared" si="50"/>
        <v>0.2064</v>
      </c>
      <c r="AC69" s="3">
        <f t="shared" si="51"/>
        <v>22.419416422125437</v>
      </c>
      <c r="AD69" s="2">
        <f t="shared" ref="AD69:AD132" si="65">AD68</f>
        <v>215.94</v>
      </c>
      <c r="AE69" s="2">
        <f t="shared" si="52"/>
        <v>6.7723018912871895</v>
      </c>
      <c r="AF69" s="2">
        <f t="shared" si="53"/>
        <v>310.60534768839494</v>
      </c>
      <c r="AG69" s="2">
        <f t="shared" si="54"/>
        <v>735.61558254416263</v>
      </c>
      <c r="AH69" s="2">
        <f t="shared" si="55"/>
        <v>-1046.2209302325582</v>
      </c>
      <c r="AI69" s="2">
        <f t="shared" si="56"/>
        <v>0</v>
      </c>
      <c r="AJ69" s="2">
        <f t="shared" si="57"/>
        <v>15.149203194567646</v>
      </c>
      <c r="AK69">
        <f t="shared" si="58"/>
        <v>1.6942973296095907E-3</v>
      </c>
      <c r="AL69">
        <f t="shared" si="59"/>
        <v>108.62120359556897</v>
      </c>
      <c r="AM69">
        <f t="shared" si="60"/>
        <v>-1046.2209302325582</v>
      </c>
      <c r="AN69">
        <f t="shared" si="61"/>
        <v>1089.7763968427089</v>
      </c>
      <c r="AO69">
        <f t="shared" si="62"/>
        <v>-43.555466610150688</v>
      </c>
      <c r="AP69">
        <f t="shared" si="63"/>
        <v>6.7723018912871895</v>
      </c>
      <c r="AQ69">
        <f t="shared" si="64"/>
        <v>321110.27817938273</v>
      </c>
    </row>
    <row r="70" spans="1:43" x14ac:dyDescent="0.25">
      <c r="A70">
        <v>69</v>
      </c>
      <c r="B70" t="s">
        <v>204</v>
      </c>
      <c r="C70" t="s">
        <v>202</v>
      </c>
      <c r="D70" t="s">
        <v>203</v>
      </c>
      <c r="E70" t="str">
        <f t="shared" si="33"/>
        <v>187.003</v>
      </c>
      <c r="F70" t="str">
        <f t="shared" si="34"/>
        <v>34.54978</v>
      </c>
      <c r="G70" t="str">
        <f t="shared" si="35"/>
        <v>-86.53906</v>
      </c>
      <c r="H70">
        <f t="shared" si="36"/>
        <v>0.60301038389941486</v>
      </c>
      <c r="I70">
        <f t="shared" si="37"/>
        <v>0.60300741683968639</v>
      </c>
      <c r="J70">
        <f t="shared" si="38"/>
        <v>-1.5103918776467742</v>
      </c>
      <c r="K70">
        <f t="shared" si="39"/>
        <v>-1.5103915285809242</v>
      </c>
      <c r="L70">
        <f t="shared" si="40"/>
        <v>2.8750212825923268E-7</v>
      </c>
      <c r="M70">
        <f t="shared" si="41"/>
        <v>-2.9670597284647826E-6</v>
      </c>
      <c r="N70">
        <f t="shared" si="42"/>
        <v>62.312481191240479</v>
      </c>
      <c r="O70">
        <f t="shared" si="43"/>
        <v>1.539999999999992</v>
      </c>
      <c r="P70" s="1">
        <f t="shared" si="44"/>
        <v>2.4714149887141327E-2</v>
      </c>
      <c r="Q70" s="3">
        <v>9.81</v>
      </c>
      <c r="R70" s="3">
        <v>20</v>
      </c>
      <c r="S70" s="3">
        <v>68</v>
      </c>
      <c r="T70" s="3">
        <f t="shared" si="45"/>
        <v>88</v>
      </c>
      <c r="U70" s="5">
        <v>2.4750000000000002E-3</v>
      </c>
      <c r="V70" s="5">
        <v>0.32</v>
      </c>
      <c r="W70" s="5">
        <v>1.29</v>
      </c>
      <c r="X70" s="4">
        <f t="shared" si="46"/>
        <v>2.1366180000000004</v>
      </c>
      <c r="Y70" s="4">
        <f t="shared" si="47"/>
        <v>21.328718633343335</v>
      </c>
      <c r="Z70" s="3">
        <f t="shared" si="48"/>
        <v>9.0841943477555329</v>
      </c>
      <c r="AA70" s="3">
        <f t="shared" si="49"/>
        <v>32.549530981098869</v>
      </c>
      <c r="AB70" s="3">
        <f t="shared" si="50"/>
        <v>0.2064</v>
      </c>
      <c r="AC70" s="3">
        <f t="shared" si="51"/>
        <v>23.465336633343341</v>
      </c>
      <c r="AD70" s="2">
        <f t="shared" si="65"/>
        <v>215.94</v>
      </c>
      <c r="AE70" s="2">
        <f t="shared" si="52"/>
        <v>6.6341969758456401</v>
      </c>
      <c r="AF70" s="2">
        <f t="shared" si="53"/>
        <v>291.98805557109404</v>
      </c>
      <c r="AG70" s="2">
        <f t="shared" si="54"/>
        <v>754.23287466146473</v>
      </c>
      <c r="AH70" s="2">
        <f t="shared" si="55"/>
        <v>-1046.2209302325582</v>
      </c>
      <c r="AI70" s="2">
        <f t="shared" si="56"/>
        <v>0</v>
      </c>
      <c r="AJ70" s="2">
        <f t="shared" si="57"/>
        <v>14.840271392681453</v>
      </c>
      <c r="AK70">
        <f t="shared" si="58"/>
        <v>7.9524194497142449E-4</v>
      </c>
      <c r="AL70">
        <f t="shared" si="59"/>
        <v>113.68864647937666</v>
      </c>
      <c r="AM70">
        <f t="shared" si="60"/>
        <v>-1046.2209302325582</v>
      </c>
      <c r="AN70">
        <f t="shared" si="61"/>
        <v>1095.8828379067486</v>
      </c>
      <c r="AO70">
        <f t="shared" si="62"/>
        <v>-49.661907674190275</v>
      </c>
      <c r="AP70">
        <f t="shared" si="63"/>
        <v>6.6341969758456401</v>
      </c>
      <c r="AQ70">
        <f t="shared" si="64"/>
        <v>328068.19103202445</v>
      </c>
    </row>
    <row r="71" spans="1:43" x14ac:dyDescent="0.25">
      <c r="A71">
        <v>70</v>
      </c>
      <c r="B71" t="s">
        <v>207</v>
      </c>
      <c r="C71" t="s">
        <v>205</v>
      </c>
      <c r="D71" t="s">
        <v>206</v>
      </c>
      <c r="E71" t="str">
        <f t="shared" si="33"/>
        <v>188.706</v>
      </c>
      <c r="F71" t="str">
        <f t="shared" si="34"/>
        <v>34.5496</v>
      </c>
      <c r="G71" t="str">
        <f t="shared" si="35"/>
        <v>-86.53901</v>
      </c>
      <c r="H71">
        <f t="shared" si="36"/>
        <v>0.60300741683968639</v>
      </c>
      <c r="I71">
        <f t="shared" si="37"/>
        <v>0.60300427524703282</v>
      </c>
      <c r="J71">
        <f t="shared" si="38"/>
        <v>-1.5103915285809242</v>
      </c>
      <c r="K71">
        <f t="shared" si="39"/>
        <v>-1.5103906559162981</v>
      </c>
      <c r="L71">
        <f t="shared" si="40"/>
        <v>7.1875683317087387E-7</v>
      </c>
      <c r="M71">
        <f t="shared" si="41"/>
        <v>-3.1415926535771632E-6</v>
      </c>
      <c r="N71">
        <f t="shared" si="42"/>
        <v>67.367137630470168</v>
      </c>
      <c r="O71">
        <f t="shared" si="43"/>
        <v>1.703000000000003</v>
      </c>
      <c r="P71" s="1">
        <f t="shared" si="44"/>
        <v>2.5279387842504025E-2</v>
      </c>
      <c r="Q71" s="3">
        <v>9.81</v>
      </c>
      <c r="R71" s="3">
        <v>20</v>
      </c>
      <c r="S71" s="3">
        <v>68</v>
      </c>
      <c r="T71" s="3">
        <f t="shared" si="45"/>
        <v>88</v>
      </c>
      <c r="U71" s="5">
        <v>2.4750000000000002E-3</v>
      </c>
      <c r="V71" s="5">
        <v>0.32</v>
      </c>
      <c r="W71" s="5">
        <v>1.29</v>
      </c>
      <c r="X71" s="4">
        <f t="shared" si="46"/>
        <v>2.1366180000000004</v>
      </c>
      <c r="Y71" s="4">
        <f t="shared" si="47"/>
        <v>21.81622025003281</v>
      </c>
      <c r="Z71" s="3">
        <f t="shared" si="48"/>
        <v>8.9111712809820922</v>
      </c>
      <c r="AA71" s="3">
        <f t="shared" si="49"/>
        <v>32.864009531014901</v>
      </c>
      <c r="AB71" s="3">
        <f t="shared" si="50"/>
        <v>0.2064</v>
      </c>
      <c r="AC71" s="3">
        <f t="shared" si="51"/>
        <v>23.952838250032812</v>
      </c>
      <c r="AD71" s="2">
        <f t="shared" si="65"/>
        <v>215.94</v>
      </c>
      <c r="AE71" s="2">
        <f t="shared" si="52"/>
        <v>6.5707137711303893</v>
      </c>
      <c r="AF71" s="2">
        <f t="shared" si="53"/>
        <v>283.6858326204005</v>
      </c>
      <c r="AG71" s="2">
        <f t="shared" si="54"/>
        <v>762.53509761215764</v>
      </c>
      <c r="AH71" s="2">
        <f t="shared" si="55"/>
        <v>-1046.2209302325582</v>
      </c>
      <c r="AI71" s="2">
        <f t="shared" si="56"/>
        <v>0</v>
      </c>
      <c r="AJ71" s="2">
        <f t="shared" si="57"/>
        <v>14.69826355205182</v>
      </c>
      <c r="AK71">
        <f t="shared" si="58"/>
        <v>8.680567970729675E-4</v>
      </c>
      <c r="AL71">
        <f t="shared" si="59"/>
        <v>116.05057291682564</v>
      </c>
      <c r="AM71">
        <f t="shared" si="60"/>
        <v>-1046.2209302325582</v>
      </c>
      <c r="AN71">
        <f t="shared" si="61"/>
        <v>1098.8978970533349</v>
      </c>
      <c r="AO71">
        <f t="shared" si="62"/>
        <v>-52.67696682077667</v>
      </c>
      <c r="AP71">
        <f t="shared" si="63"/>
        <v>6.5707137711303893</v>
      </c>
      <c r="AQ71">
        <f t="shared" si="64"/>
        <v>331531.16677666962</v>
      </c>
    </row>
    <row r="72" spans="1:43" x14ac:dyDescent="0.25">
      <c r="A72">
        <v>71</v>
      </c>
      <c r="B72" t="s">
        <v>210</v>
      </c>
      <c r="C72" t="s">
        <v>208</v>
      </c>
      <c r="D72" t="s">
        <v>209</v>
      </c>
      <c r="E72" t="str">
        <f t="shared" si="33"/>
        <v>188.533</v>
      </c>
      <c r="F72" t="str">
        <f t="shared" si="34"/>
        <v>34.54944</v>
      </c>
      <c r="G72" t="str">
        <f t="shared" si="35"/>
        <v>-86.53893</v>
      </c>
      <c r="H72">
        <f t="shared" si="36"/>
        <v>0.60300427524703282</v>
      </c>
      <c r="I72">
        <f t="shared" si="37"/>
        <v>0.60300148272022958</v>
      </c>
      <c r="J72">
        <f t="shared" si="38"/>
        <v>-1.5103906559162981</v>
      </c>
      <c r="K72">
        <f t="shared" si="39"/>
        <v>-1.5103892596528963</v>
      </c>
      <c r="L72">
        <f t="shared" si="40"/>
        <v>1.1500132825344294E-6</v>
      </c>
      <c r="M72">
        <f t="shared" si="41"/>
        <v>-2.7925268032413797E-6</v>
      </c>
      <c r="N72">
        <f t="shared" si="42"/>
        <v>63.129794953522783</v>
      </c>
      <c r="O72">
        <f t="shared" si="43"/>
        <v>-0.17300000000000182</v>
      </c>
      <c r="P72" s="1">
        <f t="shared" si="44"/>
        <v>-2.7403859006253279E-3</v>
      </c>
      <c r="Q72" s="3">
        <v>9.81</v>
      </c>
      <c r="R72" s="3">
        <v>20</v>
      </c>
      <c r="S72" s="3">
        <v>68</v>
      </c>
      <c r="T72" s="3">
        <f t="shared" si="45"/>
        <v>88</v>
      </c>
      <c r="U72" s="5">
        <v>2.4750000000000002E-3</v>
      </c>
      <c r="V72" s="5">
        <v>0.32</v>
      </c>
      <c r="W72" s="5">
        <v>1.29</v>
      </c>
      <c r="X72" s="4">
        <f t="shared" si="46"/>
        <v>2.1366180000000004</v>
      </c>
      <c r="Y72" s="4">
        <f t="shared" si="47"/>
        <v>-2.3657114573992382</v>
      </c>
      <c r="Z72" s="3">
        <f t="shared" si="48"/>
        <v>21.424201062780703</v>
      </c>
      <c r="AA72" s="3">
        <f t="shared" si="49"/>
        <v>21.195107605381466</v>
      </c>
      <c r="AB72" s="3">
        <f t="shared" si="50"/>
        <v>0.2064</v>
      </c>
      <c r="AC72" s="3">
        <f t="shared" si="51"/>
        <v>-0.229093457399238</v>
      </c>
      <c r="AD72" s="2">
        <f t="shared" si="65"/>
        <v>215.94</v>
      </c>
      <c r="AE72" s="2">
        <f t="shared" si="52"/>
        <v>10.188200221520113</v>
      </c>
      <c r="AF72" s="2">
        <f t="shared" si="53"/>
        <v>1057.5293120819467</v>
      </c>
      <c r="AG72" s="2">
        <f t="shared" si="54"/>
        <v>-11.308381847983165</v>
      </c>
      <c r="AH72" s="2">
        <f t="shared" si="55"/>
        <v>-1046.2209302325582</v>
      </c>
      <c r="AI72" s="2">
        <f t="shared" si="56"/>
        <v>1.4053966879146174E-9</v>
      </c>
      <c r="AJ72" s="2">
        <f t="shared" si="57"/>
        <v>22.790347775446225</v>
      </c>
      <c r="AK72">
        <f t="shared" si="58"/>
        <v>5.2462562998976492E-4</v>
      </c>
      <c r="AL72">
        <f t="shared" si="59"/>
        <v>-1.1099489215079361</v>
      </c>
      <c r="AM72">
        <f t="shared" si="60"/>
        <v>-1046.2209302325582</v>
      </c>
      <c r="AN72">
        <f t="shared" si="61"/>
        <v>1046.2208818240351</v>
      </c>
      <c r="AO72">
        <f t="shared" si="62"/>
        <v>4.8408523070975207E-5</v>
      </c>
      <c r="AP72">
        <f t="shared" si="63"/>
        <v>10.188200221520113</v>
      </c>
      <c r="AQ72">
        <f t="shared" si="64"/>
        <v>273644.50806816213</v>
      </c>
    </row>
    <row r="73" spans="1:43" x14ac:dyDescent="0.25">
      <c r="A73">
        <v>72</v>
      </c>
      <c r="B73" t="s">
        <v>212</v>
      </c>
      <c r="C73" t="s">
        <v>211</v>
      </c>
      <c r="D73" t="s">
        <v>179</v>
      </c>
      <c r="E73" t="str">
        <f t="shared" si="33"/>
        <v>186.819</v>
      </c>
      <c r="F73" t="str">
        <f t="shared" si="34"/>
        <v>34.54921</v>
      </c>
      <c r="G73" t="str">
        <f t="shared" si="35"/>
        <v>-86.53878</v>
      </c>
      <c r="H73">
        <f t="shared" si="36"/>
        <v>0.60300148272022958</v>
      </c>
      <c r="I73">
        <f t="shared" si="37"/>
        <v>0.60299746846295021</v>
      </c>
      <c r="J73">
        <f t="shared" si="38"/>
        <v>-1.5103892596528963</v>
      </c>
      <c r="K73">
        <f t="shared" si="39"/>
        <v>-1.5103866416590184</v>
      </c>
      <c r="L73">
        <f t="shared" si="40"/>
        <v>2.1562799574316726E-6</v>
      </c>
      <c r="M73">
        <f t="shared" si="41"/>
        <v>-4.0142572793611109E-6</v>
      </c>
      <c r="N73">
        <f t="shared" si="42"/>
        <v>95.25173445950756</v>
      </c>
      <c r="O73">
        <f t="shared" si="43"/>
        <v>-1.7139999999999986</v>
      </c>
      <c r="P73" s="1">
        <f t="shared" si="44"/>
        <v>-1.7994422985847431E-2</v>
      </c>
      <c r="Q73" s="3">
        <v>9.81</v>
      </c>
      <c r="R73" s="3">
        <v>20</v>
      </c>
      <c r="S73" s="3">
        <v>68</v>
      </c>
      <c r="T73" s="3">
        <f t="shared" si="45"/>
        <v>88</v>
      </c>
      <c r="U73" s="5">
        <v>2.4750000000000002E-3</v>
      </c>
      <c r="V73" s="5">
        <v>0.32</v>
      </c>
      <c r="W73" s="5">
        <v>1.29</v>
      </c>
      <c r="X73" s="4">
        <f t="shared" si="46"/>
        <v>2.1366180000000004</v>
      </c>
      <c r="Y73" s="4">
        <f t="shared" si="47"/>
        <v>-15.531711100474554</v>
      </c>
      <c r="Z73" s="3">
        <f t="shared" si="48"/>
        <v>31.011791391921456</v>
      </c>
      <c r="AA73" s="3">
        <f t="shared" si="49"/>
        <v>17.616698291446902</v>
      </c>
      <c r="AB73" s="3">
        <f t="shared" si="50"/>
        <v>0.2064</v>
      </c>
      <c r="AC73" s="3">
        <f t="shared" si="51"/>
        <v>-13.395093100474556</v>
      </c>
      <c r="AD73" s="2">
        <f t="shared" si="65"/>
        <v>215.94</v>
      </c>
      <c r="AE73" s="2">
        <f t="shared" si="52"/>
        <v>12.257688496875794</v>
      </c>
      <c r="AF73" s="2">
        <f t="shared" si="53"/>
        <v>1841.7290630439313</v>
      </c>
      <c r="AG73" s="2">
        <f t="shared" si="54"/>
        <v>-795.50813281137243</v>
      </c>
      <c r="AH73" s="2">
        <f t="shared" si="55"/>
        <v>-1046.2209302325582</v>
      </c>
      <c r="AI73" s="2">
        <f t="shared" si="56"/>
        <v>0</v>
      </c>
      <c r="AJ73" s="2">
        <f t="shared" si="57"/>
        <v>27.419659772371951</v>
      </c>
      <c r="AK73">
        <f t="shared" si="58"/>
        <v>6.5792578657627217E-4</v>
      </c>
      <c r="AL73">
        <f t="shared" si="59"/>
        <v>-64.898706882144168</v>
      </c>
      <c r="AM73">
        <f t="shared" si="60"/>
        <v>-1046.2209302325582</v>
      </c>
      <c r="AN73">
        <f t="shared" si="61"/>
        <v>1036.4531770014953</v>
      </c>
      <c r="AO73">
        <f t="shared" si="62"/>
        <v>9.7677532310628976</v>
      </c>
      <c r="AP73">
        <f t="shared" si="63"/>
        <v>12.257688496875794</v>
      </c>
      <c r="AQ73">
        <f t="shared" si="64"/>
        <v>263520.73984566814</v>
      </c>
    </row>
    <row r="74" spans="1:43" x14ac:dyDescent="0.25">
      <c r="A74">
        <v>73</v>
      </c>
      <c r="B74" t="s">
        <v>215</v>
      </c>
      <c r="C74" t="s">
        <v>213</v>
      </c>
      <c r="D74" t="s">
        <v>214</v>
      </c>
      <c r="E74" t="str">
        <f t="shared" si="33"/>
        <v>183.731</v>
      </c>
      <c r="F74" t="str">
        <f t="shared" si="34"/>
        <v>34.54897</v>
      </c>
      <c r="G74" t="str">
        <f t="shared" si="35"/>
        <v>-86.53854</v>
      </c>
      <c r="H74">
        <f t="shared" si="36"/>
        <v>0.60299746846295021</v>
      </c>
      <c r="I74">
        <f t="shared" si="37"/>
        <v>0.60299327967274519</v>
      </c>
      <c r="J74">
        <f t="shared" si="38"/>
        <v>-1.5103866416590184</v>
      </c>
      <c r="K74">
        <f t="shared" si="39"/>
        <v>-1.5103824528688137</v>
      </c>
      <c r="L74">
        <f t="shared" si="40"/>
        <v>3.45005767518218E-6</v>
      </c>
      <c r="M74">
        <f t="shared" si="41"/>
        <v>-4.188790205028603E-6</v>
      </c>
      <c r="N74">
        <f t="shared" si="42"/>
        <v>113.43672454784183</v>
      </c>
      <c r="O74">
        <f t="shared" si="43"/>
        <v>-3.0879999999999939</v>
      </c>
      <c r="P74" s="1">
        <f t="shared" si="44"/>
        <v>-2.7222224657038937E-2</v>
      </c>
      <c r="Q74" s="3">
        <v>9.81</v>
      </c>
      <c r="R74" s="3">
        <v>20</v>
      </c>
      <c r="S74" s="3">
        <v>68</v>
      </c>
      <c r="T74" s="3">
        <f t="shared" si="45"/>
        <v>88</v>
      </c>
      <c r="U74" s="5">
        <v>2.4750000000000002E-3</v>
      </c>
      <c r="V74" s="5">
        <v>0.32</v>
      </c>
      <c r="W74" s="5">
        <v>1.29</v>
      </c>
      <c r="X74" s="4">
        <f t="shared" si="46"/>
        <v>2.1366180000000004</v>
      </c>
      <c r="Y74" s="4">
        <f t="shared" si="47"/>
        <v>-23.491699457654494</v>
      </c>
      <c r="Z74" s="3">
        <f t="shared" si="48"/>
        <v>37.397403136750192</v>
      </c>
      <c r="AA74" s="3">
        <f t="shared" si="49"/>
        <v>16.0423216790957</v>
      </c>
      <c r="AB74" s="3">
        <f t="shared" si="50"/>
        <v>0.2064</v>
      </c>
      <c r="AC74" s="3">
        <f t="shared" si="51"/>
        <v>-21.355081457654492</v>
      </c>
      <c r="AD74" s="2">
        <f t="shared" si="65"/>
        <v>215.94</v>
      </c>
      <c r="AE74" s="2">
        <f t="shared" si="52"/>
        <v>13.460645180889555</v>
      </c>
      <c r="AF74" s="2">
        <f t="shared" si="53"/>
        <v>2438.9204181709324</v>
      </c>
      <c r="AG74" s="2">
        <f t="shared" si="54"/>
        <v>-1392.6994879383763</v>
      </c>
      <c r="AH74" s="2">
        <f t="shared" si="55"/>
        <v>-1046.2209302325582</v>
      </c>
      <c r="AI74" s="2">
        <f t="shared" si="56"/>
        <v>-2.0463630789890885E-12</v>
      </c>
      <c r="AJ74" s="2">
        <f t="shared" si="57"/>
        <v>30.110596404100288</v>
      </c>
      <c r="AK74">
        <f t="shared" si="58"/>
        <v>7.1351054777298788E-4</v>
      </c>
      <c r="AL74">
        <f t="shared" si="59"/>
        <v>-103.46454194600045</v>
      </c>
      <c r="AM74">
        <f t="shared" si="60"/>
        <v>-1046.2209302325582</v>
      </c>
      <c r="AN74">
        <f t="shared" si="61"/>
        <v>1005.4206590847953</v>
      </c>
      <c r="AO74">
        <f t="shared" si="62"/>
        <v>40.800271147762999</v>
      </c>
      <c r="AP74">
        <f t="shared" si="63"/>
        <v>13.460645180889555</v>
      </c>
      <c r="AQ74">
        <f t="shared" si="64"/>
        <v>232623.1232059476</v>
      </c>
    </row>
    <row r="75" spans="1:43" x14ac:dyDescent="0.25">
      <c r="A75">
        <v>74</v>
      </c>
      <c r="B75" t="s">
        <v>218</v>
      </c>
      <c r="C75" t="s">
        <v>216</v>
      </c>
      <c r="D75" t="s">
        <v>217</v>
      </c>
      <c r="E75" t="str">
        <f t="shared" si="33"/>
        <v>182.607</v>
      </c>
      <c r="F75" t="str">
        <f t="shared" si="34"/>
        <v>34.5488</v>
      </c>
      <c r="G75" t="str">
        <f t="shared" si="35"/>
        <v>-86.53832</v>
      </c>
      <c r="H75">
        <f t="shared" si="36"/>
        <v>0.60299327967274519</v>
      </c>
      <c r="I75">
        <f t="shared" si="37"/>
        <v>0.60299031261301694</v>
      </c>
      <c r="J75">
        <f t="shared" si="38"/>
        <v>-1.5103824528688137</v>
      </c>
      <c r="K75">
        <f t="shared" si="39"/>
        <v>-1.5103786131444594</v>
      </c>
      <c r="L75">
        <f t="shared" si="40"/>
        <v>3.1625606599767159E-6</v>
      </c>
      <c r="M75">
        <f t="shared" si="41"/>
        <v>-2.967059728242738E-6</v>
      </c>
      <c r="N75">
        <f t="shared" si="42"/>
        <v>90.648117152874534</v>
      </c>
      <c r="O75">
        <f t="shared" si="43"/>
        <v>-1.1239999999999952</v>
      </c>
      <c r="P75" s="1">
        <f t="shared" si="44"/>
        <v>-1.2399595659603307E-2</v>
      </c>
      <c r="Q75" s="3">
        <v>9.81</v>
      </c>
      <c r="R75" s="3">
        <v>20</v>
      </c>
      <c r="S75" s="3">
        <v>68</v>
      </c>
      <c r="T75" s="3">
        <f t="shared" si="45"/>
        <v>88</v>
      </c>
      <c r="U75" s="5">
        <v>2.4750000000000002E-3</v>
      </c>
      <c r="V75" s="5">
        <v>0.32</v>
      </c>
      <c r="W75" s="5">
        <v>1.29</v>
      </c>
      <c r="X75" s="4">
        <f t="shared" si="46"/>
        <v>2.1366180000000004</v>
      </c>
      <c r="Y75" s="4">
        <f t="shared" si="47"/>
        <v>-10.703500141221189</v>
      </c>
      <c r="Z75" s="3">
        <f t="shared" si="48"/>
        <v>27.332030269774954</v>
      </c>
      <c r="AA75" s="3">
        <f t="shared" si="49"/>
        <v>18.765148128553765</v>
      </c>
      <c r="AB75" s="3">
        <f t="shared" si="50"/>
        <v>0.2064</v>
      </c>
      <c r="AC75" s="3">
        <f t="shared" si="51"/>
        <v>-8.5668821412211908</v>
      </c>
      <c r="AD75" s="2">
        <f t="shared" si="65"/>
        <v>215.94</v>
      </c>
      <c r="AE75" s="2">
        <f t="shared" si="52"/>
        <v>11.507503086075687</v>
      </c>
      <c r="AF75" s="2">
        <f t="shared" si="53"/>
        <v>1523.8537920452975</v>
      </c>
      <c r="AG75" s="2">
        <f t="shared" si="54"/>
        <v>-477.63286181274003</v>
      </c>
      <c r="AH75" s="2">
        <f t="shared" si="55"/>
        <v>-1046.2209302325582</v>
      </c>
      <c r="AI75" s="2">
        <f t="shared" si="56"/>
        <v>0</v>
      </c>
      <c r="AJ75" s="2">
        <f t="shared" si="57"/>
        <v>25.741543320352569</v>
      </c>
      <c r="AK75">
        <f t="shared" si="58"/>
        <v>6.6694540387763712E-4</v>
      </c>
      <c r="AL75">
        <f t="shared" si="59"/>
        <v>-41.506211924521274</v>
      </c>
      <c r="AM75">
        <f t="shared" si="60"/>
        <v>-1046.2209302325582</v>
      </c>
      <c r="AN75">
        <f t="shared" si="61"/>
        <v>1043.6834261682452</v>
      </c>
      <c r="AO75">
        <f t="shared" si="62"/>
        <v>2.5375040643129978</v>
      </c>
      <c r="AP75">
        <f t="shared" si="63"/>
        <v>11.507503086075687</v>
      </c>
      <c r="AQ75">
        <f t="shared" si="64"/>
        <v>270996.2077784118</v>
      </c>
    </row>
    <row r="76" spans="1:43" x14ac:dyDescent="0.25">
      <c r="A76">
        <v>75</v>
      </c>
      <c r="B76" t="s">
        <v>221</v>
      </c>
      <c r="C76" t="s">
        <v>219</v>
      </c>
      <c r="D76" t="s">
        <v>220</v>
      </c>
      <c r="E76" t="str">
        <f t="shared" si="33"/>
        <v>179.503</v>
      </c>
      <c r="F76" t="str">
        <f t="shared" si="34"/>
        <v>34.54839</v>
      </c>
      <c r="G76" t="str">
        <f t="shared" si="35"/>
        <v>-86.5377</v>
      </c>
      <c r="H76">
        <f t="shared" si="36"/>
        <v>0.60299031261301694</v>
      </c>
      <c r="I76">
        <f t="shared" si="37"/>
        <v>0.60298315676308367</v>
      </c>
      <c r="J76">
        <f t="shared" si="38"/>
        <v>-1.5103786131444594</v>
      </c>
      <c r="K76">
        <f t="shared" si="39"/>
        <v>-1.5103677921030967</v>
      </c>
      <c r="L76">
        <f t="shared" si="40"/>
        <v>8.912702012051079E-6</v>
      </c>
      <c r="M76">
        <f t="shared" si="41"/>
        <v>-7.155849933271341E-6</v>
      </c>
      <c r="N76">
        <f t="shared" si="42"/>
        <v>238.92498908827943</v>
      </c>
      <c r="O76">
        <f t="shared" si="43"/>
        <v>-3.1040000000000134</v>
      </c>
      <c r="P76" s="1">
        <f t="shared" si="44"/>
        <v>-1.2991525130312464E-2</v>
      </c>
      <c r="Q76" s="3">
        <v>9.81</v>
      </c>
      <c r="R76" s="3">
        <v>20</v>
      </c>
      <c r="S76" s="3">
        <v>68</v>
      </c>
      <c r="T76" s="3">
        <f t="shared" si="45"/>
        <v>88</v>
      </c>
      <c r="U76" s="5">
        <v>2.4750000000000002E-3</v>
      </c>
      <c r="V76" s="5">
        <v>0.32</v>
      </c>
      <c r="W76" s="5">
        <v>1.29</v>
      </c>
      <c r="X76" s="4">
        <f t="shared" si="46"/>
        <v>2.1366180000000004</v>
      </c>
      <c r="Y76" s="4">
        <f t="shared" si="47"/>
        <v>-11.214377474650911</v>
      </c>
      <c r="Z76" s="3">
        <f t="shared" si="48"/>
        <v>27.713358700968666</v>
      </c>
      <c r="AA76" s="3">
        <f t="shared" si="49"/>
        <v>18.635599226317755</v>
      </c>
      <c r="AB76" s="3">
        <f t="shared" si="50"/>
        <v>0.2064</v>
      </c>
      <c r="AC76" s="3">
        <f t="shared" si="51"/>
        <v>-9.0777594746509109</v>
      </c>
      <c r="AD76" s="2">
        <f t="shared" si="65"/>
        <v>215.94</v>
      </c>
      <c r="AE76" s="2">
        <f t="shared" si="52"/>
        <v>11.587499676159789</v>
      </c>
      <c r="AF76" s="2">
        <f t="shared" si="53"/>
        <v>1555.8553051006513</v>
      </c>
      <c r="AG76" s="2">
        <f t="shared" si="54"/>
        <v>-509.6343748680905</v>
      </c>
      <c r="AH76" s="2">
        <f t="shared" si="55"/>
        <v>-1046.2209302325582</v>
      </c>
      <c r="AI76" s="2">
        <f t="shared" si="56"/>
        <v>2.7284841053187847E-12</v>
      </c>
      <c r="AJ76" s="2">
        <f t="shared" si="57"/>
        <v>25.920490540590304</v>
      </c>
      <c r="AK76">
        <f t="shared" si="58"/>
        <v>1.7457595886243864E-3</v>
      </c>
      <c r="AL76">
        <f t="shared" si="59"/>
        <v>-43.981392803541233</v>
      </c>
      <c r="AM76">
        <f t="shared" si="60"/>
        <v>-1046.2209302325582</v>
      </c>
      <c r="AN76">
        <f t="shared" si="61"/>
        <v>1043.200454131143</v>
      </c>
      <c r="AO76">
        <f t="shared" si="62"/>
        <v>3.02047610141517</v>
      </c>
      <c r="AP76">
        <f t="shared" si="63"/>
        <v>11.587499676159789</v>
      </c>
      <c r="AQ76">
        <f t="shared" si="64"/>
        <v>270493.59667348134</v>
      </c>
    </row>
    <row r="77" spans="1:43" x14ac:dyDescent="0.25">
      <c r="A77">
        <v>76</v>
      </c>
      <c r="B77" t="s">
        <v>224</v>
      </c>
      <c r="C77" t="s">
        <v>222</v>
      </c>
      <c r="D77" t="s">
        <v>223</v>
      </c>
      <c r="E77" t="str">
        <f t="shared" si="33"/>
        <v>179.111</v>
      </c>
      <c r="F77" t="str">
        <f t="shared" si="34"/>
        <v>34.54759</v>
      </c>
      <c r="G77" t="str">
        <f t="shared" si="35"/>
        <v>-86.53656</v>
      </c>
      <c r="H77">
        <f t="shared" si="36"/>
        <v>0.60298315676308367</v>
      </c>
      <c r="I77">
        <f t="shared" si="37"/>
        <v>0.6029691941290678</v>
      </c>
      <c r="J77">
        <f t="shared" si="38"/>
        <v>-1.5103677921030967</v>
      </c>
      <c r="K77">
        <f t="shared" si="39"/>
        <v>-1.5103478953496241</v>
      </c>
      <c r="L77">
        <f t="shared" si="40"/>
        <v>1.638799058562323E-5</v>
      </c>
      <c r="M77">
        <f t="shared" si="41"/>
        <v>-1.3962634015873832E-5</v>
      </c>
      <c r="N77">
        <f t="shared" si="42"/>
        <v>450.04331148505463</v>
      </c>
      <c r="O77">
        <f t="shared" si="43"/>
        <v>-0.39199999999999591</v>
      </c>
      <c r="P77" s="1">
        <f t="shared" si="44"/>
        <v>-8.7102727670026428E-4</v>
      </c>
      <c r="Q77" s="3">
        <v>9.81</v>
      </c>
      <c r="R77" s="3">
        <v>20</v>
      </c>
      <c r="S77" s="3">
        <v>68</v>
      </c>
      <c r="T77" s="3">
        <f t="shared" si="45"/>
        <v>88</v>
      </c>
      <c r="U77" s="5">
        <v>2.4750000000000002E-3</v>
      </c>
      <c r="V77" s="5">
        <v>0.32</v>
      </c>
      <c r="W77" s="5">
        <v>1.29</v>
      </c>
      <c r="X77" s="4">
        <f t="shared" si="46"/>
        <v>2.1366180000000004</v>
      </c>
      <c r="Y77" s="4">
        <f t="shared" si="47"/>
        <v>-0.75194014218568273</v>
      </c>
      <c r="Z77" s="3">
        <f t="shared" si="48"/>
        <v>20.358240111761837</v>
      </c>
      <c r="AA77" s="3">
        <f t="shared" si="49"/>
        <v>21.742917969576155</v>
      </c>
      <c r="AB77" s="3">
        <f t="shared" si="50"/>
        <v>0.2064</v>
      </c>
      <c r="AC77" s="3">
        <f t="shared" si="51"/>
        <v>1.3846778578143175</v>
      </c>
      <c r="AD77" s="2">
        <f t="shared" si="65"/>
        <v>215.94</v>
      </c>
      <c r="AE77" s="2">
        <f t="shared" si="52"/>
        <v>9.9315096668337386</v>
      </c>
      <c r="AF77" s="2">
        <f t="shared" si="53"/>
        <v>979.59330653917175</v>
      </c>
      <c r="AG77" s="2">
        <f t="shared" si="54"/>
        <v>66.627623693476394</v>
      </c>
      <c r="AH77" s="2">
        <f t="shared" si="55"/>
        <v>-1046.2209302325582</v>
      </c>
      <c r="AI77" s="2">
        <f t="shared" si="56"/>
        <v>9.0039975475519896E-11</v>
      </c>
      <c r="AJ77" s="2">
        <f t="shared" si="57"/>
        <v>22.216147535484531</v>
      </c>
      <c r="AK77">
        <f t="shared" si="58"/>
        <v>3.836645193497508E-3</v>
      </c>
      <c r="AL77">
        <f t="shared" si="59"/>
        <v>6.7087105514259573</v>
      </c>
      <c r="AM77">
        <f t="shared" si="60"/>
        <v>-1046.2209302325582</v>
      </c>
      <c r="AN77">
        <f t="shared" si="61"/>
        <v>1046.231618949063</v>
      </c>
      <c r="AO77">
        <f t="shared" si="62"/>
        <v>-1.0688716504887452E-2</v>
      </c>
      <c r="AP77">
        <f t="shared" si="63"/>
        <v>9.9315096668337386</v>
      </c>
      <c r="AQ77">
        <f t="shared" si="64"/>
        <v>273655.74158734328</v>
      </c>
    </row>
    <row r="78" spans="1:43" x14ac:dyDescent="0.25">
      <c r="A78">
        <v>77</v>
      </c>
      <c r="B78" t="s">
        <v>227</v>
      </c>
      <c r="C78" t="s">
        <v>225</v>
      </c>
      <c r="D78" t="s">
        <v>226</v>
      </c>
      <c r="E78" t="str">
        <f t="shared" si="33"/>
        <v>180.252</v>
      </c>
      <c r="F78" t="str">
        <f t="shared" si="34"/>
        <v>34.54718</v>
      </c>
      <c r="G78" t="str">
        <f t="shared" si="35"/>
        <v>-86.53606</v>
      </c>
      <c r="H78">
        <f t="shared" si="36"/>
        <v>0.6029691941290678</v>
      </c>
      <c r="I78">
        <f t="shared" si="37"/>
        <v>0.60296203827913453</v>
      </c>
      <c r="J78">
        <f t="shared" si="38"/>
        <v>-1.5103478953496241</v>
      </c>
      <c r="K78">
        <f t="shared" si="39"/>
        <v>-1.5103391687033643</v>
      </c>
      <c r="L78">
        <f t="shared" si="40"/>
        <v>7.187767424770941E-6</v>
      </c>
      <c r="M78">
        <f t="shared" si="41"/>
        <v>-7.155849933271341E-6</v>
      </c>
      <c r="N78">
        <f t="shared" si="42"/>
        <v>212.01383058944981</v>
      </c>
      <c r="O78">
        <f t="shared" si="43"/>
        <v>1.1410000000000196</v>
      </c>
      <c r="P78" s="1">
        <f t="shared" si="44"/>
        <v>5.3817243753757158E-3</v>
      </c>
      <c r="Q78" s="3">
        <v>9.81</v>
      </c>
      <c r="R78" s="3">
        <v>20</v>
      </c>
      <c r="S78" s="3">
        <v>68</v>
      </c>
      <c r="T78" s="3">
        <f t="shared" si="45"/>
        <v>88</v>
      </c>
      <c r="U78" s="5">
        <v>2.4750000000000002E-3</v>
      </c>
      <c r="V78" s="5">
        <v>0.32</v>
      </c>
      <c r="W78" s="5">
        <v>1.29</v>
      </c>
      <c r="X78" s="4">
        <f t="shared" si="46"/>
        <v>2.1366180000000004</v>
      </c>
      <c r="Y78" s="4">
        <f t="shared" si="47"/>
        <v>4.6458677402271107</v>
      </c>
      <c r="Z78" s="3">
        <f t="shared" si="48"/>
        <v>17.006646523587044</v>
      </c>
      <c r="AA78" s="3">
        <f t="shared" si="49"/>
        <v>23.789132263814153</v>
      </c>
      <c r="AB78" s="3">
        <f t="shared" si="50"/>
        <v>0.2064</v>
      </c>
      <c r="AC78" s="3">
        <f t="shared" si="51"/>
        <v>6.782485740227111</v>
      </c>
      <c r="AD78" s="2">
        <f t="shared" si="65"/>
        <v>215.94</v>
      </c>
      <c r="AE78" s="2">
        <f t="shared" si="52"/>
        <v>9.0772541682181256</v>
      </c>
      <c r="AF78" s="2">
        <f t="shared" si="53"/>
        <v>747.93436552152502</v>
      </c>
      <c r="AG78" s="2">
        <f t="shared" si="54"/>
        <v>298.28656471102971</v>
      </c>
      <c r="AH78" s="2">
        <f t="shared" si="55"/>
        <v>-1046.2209302325582</v>
      </c>
      <c r="AI78" s="2">
        <f t="shared" si="56"/>
        <v>-3.4106051316484809E-12</v>
      </c>
      <c r="AJ78" s="2">
        <f t="shared" si="57"/>
        <v>20.305232999135516</v>
      </c>
      <c r="AK78">
        <f t="shared" si="58"/>
        <v>1.9775264131687005E-3</v>
      </c>
      <c r="AL78">
        <f t="shared" si="59"/>
        <v>32.860880524356155</v>
      </c>
      <c r="AM78">
        <f t="shared" si="60"/>
        <v>-1046.2209302325582</v>
      </c>
      <c r="AN78">
        <f t="shared" si="61"/>
        <v>1047.475601374781</v>
      </c>
      <c r="AO78">
        <f t="shared" si="62"/>
        <v>-1.2546711422229464</v>
      </c>
      <c r="AP78">
        <f t="shared" si="63"/>
        <v>9.0772541682181256</v>
      </c>
      <c r="AQ78">
        <f t="shared" si="64"/>
        <v>274958.79612339736</v>
      </c>
    </row>
    <row r="79" spans="1:43" x14ac:dyDescent="0.25">
      <c r="A79">
        <v>78</v>
      </c>
      <c r="B79" t="s">
        <v>230</v>
      </c>
      <c r="C79" t="s">
        <v>228</v>
      </c>
      <c r="D79" t="s">
        <v>229</v>
      </c>
      <c r="E79" t="str">
        <f t="shared" si="33"/>
        <v>180.918</v>
      </c>
      <c r="F79" t="str">
        <f t="shared" si="34"/>
        <v>34.54676</v>
      </c>
      <c r="G79" t="str">
        <f t="shared" si="35"/>
        <v>-86.53566</v>
      </c>
      <c r="H79">
        <f t="shared" si="36"/>
        <v>0.60296203827913453</v>
      </c>
      <c r="I79">
        <f t="shared" si="37"/>
        <v>0.60295470789627614</v>
      </c>
      <c r="J79">
        <f t="shared" si="38"/>
        <v>-1.5103391687033643</v>
      </c>
      <c r="K79">
        <f t="shared" si="39"/>
        <v>-1.510332187386356</v>
      </c>
      <c r="L79">
        <f t="shared" si="40"/>
        <v>5.750242615626312E-6</v>
      </c>
      <c r="M79">
        <f t="shared" si="41"/>
        <v>-7.3303828583837216E-6</v>
      </c>
      <c r="N79">
        <f t="shared" si="42"/>
        <v>194.75059536480026</v>
      </c>
      <c r="O79">
        <f t="shared" si="43"/>
        <v>0.66599999999999682</v>
      </c>
      <c r="P79" s="1">
        <f t="shared" si="44"/>
        <v>3.4197584800830416E-3</v>
      </c>
      <c r="Q79" s="3">
        <v>9.81</v>
      </c>
      <c r="R79" s="3">
        <v>20</v>
      </c>
      <c r="S79" s="3">
        <v>68</v>
      </c>
      <c r="T79" s="3">
        <f t="shared" si="45"/>
        <v>88</v>
      </c>
      <c r="U79" s="5">
        <v>2.4750000000000002E-3</v>
      </c>
      <c r="V79" s="5">
        <v>0.32</v>
      </c>
      <c r="W79" s="5">
        <v>1.29</v>
      </c>
      <c r="X79" s="4">
        <f t="shared" si="46"/>
        <v>2.1366180000000004</v>
      </c>
      <c r="Y79" s="4">
        <f t="shared" si="47"/>
        <v>2.9521918381666699</v>
      </c>
      <c r="Z79" s="3">
        <f t="shared" si="48"/>
        <v>18.021069006940735</v>
      </c>
      <c r="AA79" s="3">
        <f t="shared" si="49"/>
        <v>23.109878845107403</v>
      </c>
      <c r="AB79" s="3">
        <f t="shared" si="50"/>
        <v>0.2064</v>
      </c>
      <c r="AC79" s="3">
        <f t="shared" si="51"/>
        <v>5.0888098381666698</v>
      </c>
      <c r="AD79" s="2">
        <f t="shared" si="65"/>
        <v>215.94</v>
      </c>
      <c r="AE79" s="2">
        <f t="shared" si="52"/>
        <v>9.3440559099130542</v>
      </c>
      <c r="AF79" s="2">
        <f t="shared" si="53"/>
        <v>815.84242421150941</v>
      </c>
      <c r="AG79" s="2">
        <f t="shared" si="54"/>
        <v>230.37850602105118</v>
      </c>
      <c r="AH79" s="2">
        <f t="shared" si="55"/>
        <v>-1046.2209302325582</v>
      </c>
      <c r="AI79" s="2">
        <f t="shared" si="56"/>
        <v>2.2737367544323206E-12</v>
      </c>
      <c r="AJ79" s="2">
        <f t="shared" si="57"/>
        <v>20.902051313274903</v>
      </c>
      <c r="AK79">
        <f t="shared" si="58"/>
        <v>1.7646393601583584E-3</v>
      </c>
      <c r="AL79">
        <f t="shared" si="59"/>
        <v>24.655086425226113</v>
      </c>
      <c r="AM79">
        <f t="shared" si="60"/>
        <v>-1046.2209302325582</v>
      </c>
      <c r="AN79">
        <f t="shared" si="61"/>
        <v>1046.7512189026247</v>
      </c>
      <c r="AO79">
        <f t="shared" si="62"/>
        <v>-0.53028867006639757</v>
      </c>
      <c r="AP79">
        <f t="shared" si="63"/>
        <v>9.3440559099130542</v>
      </c>
      <c r="AQ79">
        <f t="shared" si="64"/>
        <v>274199.63902593212</v>
      </c>
    </row>
    <row r="80" spans="1:43" x14ac:dyDescent="0.25">
      <c r="A80">
        <v>79</v>
      </c>
      <c r="B80" t="s">
        <v>233</v>
      </c>
      <c r="C80" t="s">
        <v>231</v>
      </c>
      <c r="D80" t="s">
        <v>232</v>
      </c>
      <c r="E80" t="str">
        <f t="shared" si="33"/>
        <v>181.087</v>
      </c>
      <c r="F80" t="str">
        <f t="shared" si="34"/>
        <v>34.54657</v>
      </c>
      <c r="G80" t="str">
        <f t="shared" si="35"/>
        <v>-86.5355</v>
      </c>
      <c r="H80">
        <f t="shared" si="36"/>
        <v>0.60295470789627614</v>
      </c>
      <c r="I80">
        <f t="shared" si="37"/>
        <v>0.60295139177069745</v>
      </c>
      <c r="J80">
        <f t="shared" si="38"/>
        <v>-1.510332187386356</v>
      </c>
      <c r="K80">
        <f t="shared" si="39"/>
        <v>-1.5103293948595529</v>
      </c>
      <c r="L80">
        <f t="shared" si="40"/>
        <v>2.3001054759275314E-6</v>
      </c>
      <c r="M80">
        <f t="shared" si="41"/>
        <v>-3.3161255786895438E-6</v>
      </c>
      <c r="N80">
        <f t="shared" si="42"/>
        <v>84.361111479089971</v>
      </c>
      <c r="O80">
        <f t="shared" si="43"/>
        <v>0.16899999999998272</v>
      </c>
      <c r="P80" s="1">
        <f t="shared" si="44"/>
        <v>2.0032927143435234E-3</v>
      </c>
      <c r="Q80" s="3">
        <v>9.81</v>
      </c>
      <c r="R80" s="3">
        <v>20</v>
      </c>
      <c r="S80" s="3">
        <v>68</v>
      </c>
      <c r="T80" s="3">
        <f t="shared" si="45"/>
        <v>88</v>
      </c>
      <c r="U80" s="5">
        <v>2.4750000000000002E-3</v>
      </c>
      <c r="V80" s="5">
        <v>0.32</v>
      </c>
      <c r="W80" s="5">
        <v>1.29</v>
      </c>
      <c r="X80" s="4">
        <f t="shared" si="46"/>
        <v>2.1366180000000004</v>
      </c>
      <c r="Y80" s="4">
        <f t="shared" si="47"/>
        <v>1.7293990642456205</v>
      </c>
      <c r="Z80" s="3">
        <f t="shared" si="48"/>
        <v>18.775066302769744</v>
      </c>
      <c r="AA80" s="3">
        <f t="shared" si="49"/>
        <v>22.641083367015366</v>
      </c>
      <c r="AB80" s="3">
        <f t="shared" si="50"/>
        <v>0.2064</v>
      </c>
      <c r="AC80" s="3">
        <f t="shared" si="51"/>
        <v>3.8660170642456211</v>
      </c>
      <c r="AD80" s="2">
        <f t="shared" si="65"/>
        <v>215.94</v>
      </c>
      <c r="AE80" s="2">
        <f t="shared" si="52"/>
        <v>9.5375294768179479</v>
      </c>
      <c r="AF80" s="2">
        <f t="shared" si="53"/>
        <v>867.576299863749</v>
      </c>
      <c r="AG80" s="2">
        <f t="shared" si="54"/>
        <v>178.64463036881685</v>
      </c>
      <c r="AH80" s="2">
        <f t="shared" si="55"/>
        <v>-1046.2209302325582</v>
      </c>
      <c r="AI80" s="2">
        <f t="shared" si="56"/>
        <v>7.73070496506989E-12</v>
      </c>
      <c r="AJ80" s="2">
        <f t="shared" si="57"/>
        <v>21.334839222743444</v>
      </c>
      <c r="AK80">
        <f t="shared" si="58"/>
        <v>7.4889166343675812E-4</v>
      </c>
      <c r="AL80">
        <f t="shared" si="59"/>
        <v>18.730702830647388</v>
      </c>
      <c r="AM80">
        <f t="shared" si="60"/>
        <v>-1046.2209302325582</v>
      </c>
      <c r="AN80">
        <f t="shared" si="61"/>
        <v>1046.453513526229</v>
      </c>
      <c r="AO80">
        <f t="shared" si="62"/>
        <v>-0.23258329367070019</v>
      </c>
      <c r="AP80">
        <f t="shared" si="63"/>
        <v>9.5375294768179479</v>
      </c>
      <c r="AQ80">
        <f t="shared" si="64"/>
        <v>273887.94631901907</v>
      </c>
    </row>
    <row r="81" spans="1:43" x14ac:dyDescent="0.25">
      <c r="A81">
        <v>80</v>
      </c>
      <c r="B81" t="s">
        <v>236</v>
      </c>
      <c r="C81" t="s">
        <v>234</v>
      </c>
      <c r="D81" t="s">
        <v>235</v>
      </c>
      <c r="E81" t="str">
        <f t="shared" si="33"/>
        <v>180.27</v>
      </c>
      <c r="F81" t="str">
        <f t="shared" si="34"/>
        <v>34.54562</v>
      </c>
      <c r="G81" t="str">
        <f t="shared" si="35"/>
        <v>-86.53489</v>
      </c>
      <c r="H81">
        <f t="shared" si="36"/>
        <v>0.60295139177069745</v>
      </c>
      <c r="I81">
        <f t="shared" si="37"/>
        <v>0.60293481114280345</v>
      </c>
      <c r="J81">
        <f t="shared" si="38"/>
        <v>-1.5103293948595529</v>
      </c>
      <c r="K81">
        <f t="shared" si="39"/>
        <v>-1.510318748351116</v>
      </c>
      <c r="L81">
        <f t="shared" si="40"/>
        <v>8.7692121887301301E-6</v>
      </c>
      <c r="M81">
        <f t="shared" si="41"/>
        <v>-1.6580627894002831E-5</v>
      </c>
      <c r="N81">
        <f t="shared" si="42"/>
        <v>392.08245160010193</v>
      </c>
      <c r="O81">
        <f t="shared" si="43"/>
        <v>-0.81699999999997885</v>
      </c>
      <c r="P81" s="1">
        <f t="shared" si="44"/>
        <v>-2.083745387394345E-3</v>
      </c>
      <c r="Q81" s="3">
        <v>9.81</v>
      </c>
      <c r="R81" s="3">
        <v>20</v>
      </c>
      <c r="S81" s="3">
        <v>68</v>
      </c>
      <c r="T81" s="3">
        <f t="shared" si="45"/>
        <v>88</v>
      </c>
      <c r="U81" s="5">
        <v>2.4750000000000002E-3</v>
      </c>
      <c r="V81" s="5">
        <v>0.32</v>
      </c>
      <c r="W81" s="5">
        <v>1.29</v>
      </c>
      <c r="X81" s="4">
        <f t="shared" si="46"/>
        <v>2.1366180000000004</v>
      </c>
      <c r="Y81" s="4">
        <f t="shared" si="47"/>
        <v>-1.7988518127313855</v>
      </c>
      <c r="Z81" s="3">
        <f t="shared" si="48"/>
        <v>21.046619173846747</v>
      </c>
      <c r="AA81" s="3">
        <f t="shared" si="49"/>
        <v>21.38438536111536</v>
      </c>
      <c r="AB81" s="3">
        <f t="shared" si="50"/>
        <v>0.2064</v>
      </c>
      <c r="AC81" s="3">
        <f t="shared" si="51"/>
        <v>0.33776618726861479</v>
      </c>
      <c r="AD81" s="2">
        <f t="shared" si="65"/>
        <v>215.94</v>
      </c>
      <c r="AE81" s="2">
        <f t="shared" si="52"/>
        <v>10.098022288391643</v>
      </c>
      <c r="AF81" s="2">
        <f t="shared" si="53"/>
        <v>1029.6958794224581</v>
      </c>
      <c r="AG81" s="2">
        <f t="shared" si="54"/>
        <v>16.525050810579156</v>
      </c>
      <c r="AH81" s="2">
        <f t="shared" si="55"/>
        <v>-1046.2209302325582</v>
      </c>
      <c r="AI81" s="2">
        <f t="shared" si="56"/>
        <v>4.7907633415888995E-10</v>
      </c>
      <c r="AJ81" s="2">
        <f t="shared" si="57"/>
        <v>22.588625546496736</v>
      </c>
      <c r="AK81">
        <f t="shared" si="58"/>
        <v>3.2874085199616557E-3</v>
      </c>
      <c r="AL81">
        <f t="shared" si="59"/>
        <v>1.6364640856037538</v>
      </c>
      <c r="AM81">
        <f t="shared" si="60"/>
        <v>-1046.2209302325582</v>
      </c>
      <c r="AN81">
        <f t="shared" si="61"/>
        <v>1046.2210853755646</v>
      </c>
      <c r="AO81">
        <f t="shared" si="62"/>
        <v>-1.5514300639551948E-4</v>
      </c>
      <c r="AP81">
        <f t="shared" si="63"/>
        <v>10.098022288391643</v>
      </c>
      <c r="AQ81">
        <f t="shared" si="64"/>
        <v>273644.72102805437</v>
      </c>
    </row>
    <row r="82" spans="1:43" x14ac:dyDescent="0.25">
      <c r="A82">
        <v>81</v>
      </c>
      <c r="B82" t="s">
        <v>239</v>
      </c>
      <c r="C82" t="s">
        <v>237</v>
      </c>
      <c r="D82" t="s">
        <v>238</v>
      </c>
      <c r="E82" t="str">
        <f t="shared" si="33"/>
        <v>180.746</v>
      </c>
      <c r="F82" t="str">
        <f t="shared" si="34"/>
        <v>34.54453</v>
      </c>
      <c r="G82" t="str">
        <f t="shared" si="35"/>
        <v>-86.53425</v>
      </c>
      <c r="H82">
        <f t="shared" si="36"/>
        <v>0.60293481114280345</v>
      </c>
      <c r="I82">
        <f t="shared" si="37"/>
        <v>0.60291578705395676</v>
      </c>
      <c r="J82">
        <f t="shared" si="38"/>
        <v>-1.510318748351116</v>
      </c>
      <c r="K82">
        <f t="shared" si="39"/>
        <v>-1.510307578243903</v>
      </c>
      <c r="L82">
        <f t="shared" si="40"/>
        <v>9.2005976823989478E-6</v>
      </c>
      <c r="M82">
        <f t="shared" si="41"/>
        <v>-1.9024088846686382E-5</v>
      </c>
      <c r="N82">
        <f t="shared" si="42"/>
        <v>441.73591981537146</v>
      </c>
      <c r="O82">
        <f t="shared" si="43"/>
        <v>0.47599999999999909</v>
      </c>
      <c r="P82" s="1">
        <f t="shared" si="44"/>
        <v>1.0775668870191691E-3</v>
      </c>
      <c r="Q82" s="3">
        <v>9.81</v>
      </c>
      <c r="R82" s="3">
        <v>20</v>
      </c>
      <c r="S82" s="3">
        <v>68</v>
      </c>
      <c r="T82" s="3">
        <f t="shared" si="45"/>
        <v>88</v>
      </c>
      <c r="U82" s="5">
        <v>2.4750000000000002E-3</v>
      </c>
      <c r="V82" s="5">
        <v>0.32</v>
      </c>
      <c r="W82" s="5">
        <v>1.29</v>
      </c>
      <c r="X82" s="4">
        <f t="shared" si="46"/>
        <v>2.1366180000000004</v>
      </c>
      <c r="Y82" s="4">
        <f t="shared" si="47"/>
        <v>0.93024140215097884</v>
      </c>
      <c r="Z82" s="3">
        <f t="shared" si="48"/>
        <v>19.277326694405357</v>
      </c>
      <c r="AA82" s="3">
        <f t="shared" si="49"/>
        <v>22.344186096556335</v>
      </c>
      <c r="AB82" s="3">
        <f t="shared" si="50"/>
        <v>0.2064</v>
      </c>
      <c r="AC82" s="3">
        <f t="shared" si="51"/>
        <v>3.0668594021509796</v>
      </c>
      <c r="AD82" s="2">
        <f t="shared" si="65"/>
        <v>215.94</v>
      </c>
      <c r="AE82" s="2">
        <f t="shared" si="52"/>
        <v>9.6642589292293248</v>
      </c>
      <c r="AF82" s="2">
        <f t="shared" si="53"/>
        <v>902.62149533952413</v>
      </c>
      <c r="AG82" s="2">
        <f t="shared" si="54"/>
        <v>143.59943489306451</v>
      </c>
      <c r="AH82" s="2">
        <f t="shared" si="55"/>
        <v>-1046.2209302325582</v>
      </c>
      <c r="AI82" s="2">
        <f t="shared" si="56"/>
        <v>3.0468072509393096E-11</v>
      </c>
      <c r="AJ82" s="2">
        <f t="shared" si="57"/>
        <v>21.618324846410957</v>
      </c>
      <c r="AK82">
        <f t="shared" si="58"/>
        <v>3.8699624795178337E-3</v>
      </c>
      <c r="AL82">
        <f t="shared" si="59"/>
        <v>14.858814932902034</v>
      </c>
      <c r="AM82">
        <f t="shared" si="60"/>
        <v>-1046.2209302325582</v>
      </c>
      <c r="AN82">
        <f t="shared" si="61"/>
        <v>1046.3370529396605</v>
      </c>
      <c r="AO82">
        <f t="shared" si="62"/>
        <v>-0.11612270710224948</v>
      </c>
      <c r="AP82">
        <f t="shared" si="63"/>
        <v>9.6642589292293248</v>
      </c>
      <c r="AQ82">
        <f t="shared" si="64"/>
        <v>273766.06220529863</v>
      </c>
    </row>
    <row r="83" spans="1:43" x14ac:dyDescent="0.25">
      <c r="A83">
        <v>82</v>
      </c>
      <c r="B83" t="s">
        <v>242</v>
      </c>
      <c r="C83" t="s">
        <v>240</v>
      </c>
      <c r="D83" t="s">
        <v>241</v>
      </c>
      <c r="E83" t="str">
        <f t="shared" si="33"/>
        <v>181.377</v>
      </c>
      <c r="F83" t="str">
        <f t="shared" si="34"/>
        <v>34.54439</v>
      </c>
      <c r="G83" t="str">
        <f t="shared" si="35"/>
        <v>-86.53417</v>
      </c>
      <c r="H83">
        <f t="shared" si="36"/>
        <v>0.60291578705395676</v>
      </c>
      <c r="I83">
        <f t="shared" si="37"/>
        <v>0.60291334359300397</v>
      </c>
      <c r="J83">
        <f t="shared" si="38"/>
        <v>-1.510307578243903</v>
      </c>
      <c r="K83">
        <f t="shared" si="39"/>
        <v>-1.5103061819805015</v>
      </c>
      <c r="L83">
        <f t="shared" si="40"/>
        <v>1.1500832087326973E-6</v>
      </c>
      <c r="M83">
        <f t="shared" si="41"/>
        <v>-2.4434609527945739E-6</v>
      </c>
      <c r="N83">
        <f t="shared" si="42"/>
        <v>56.4518621042223</v>
      </c>
      <c r="O83">
        <f t="shared" si="43"/>
        <v>0.63100000000000023</v>
      </c>
      <c r="P83" s="1">
        <f t="shared" si="44"/>
        <v>1.1177664942832856E-2</v>
      </c>
      <c r="Q83" s="3">
        <v>9.81</v>
      </c>
      <c r="R83" s="3">
        <v>20</v>
      </c>
      <c r="S83" s="3">
        <v>68</v>
      </c>
      <c r="T83" s="3">
        <f t="shared" si="45"/>
        <v>88</v>
      </c>
      <c r="U83" s="5">
        <v>2.4750000000000002E-3</v>
      </c>
      <c r="V83" s="5">
        <v>0.32</v>
      </c>
      <c r="W83" s="5">
        <v>1.29</v>
      </c>
      <c r="X83" s="4">
        <f t="shared" si="46"/>
        <v>2.1366180000000004</v>
      </c>
      <c r="Y83" s="4">
        <f t="shared" si="47"/>
        <v>9.648851845966254</v>
      </c>
      <c r="Z83" s="3">
        <f t="shared" si="48"/>
        <v>14.225425782280688</v>
      </c>
      <c r="AA83" s="3">
        <f t="shared" si="49"/>
        <v>26.010895628246942</v>
      </c>
      <c r="AB83" s="3">
        <f t="shared" si="50"/>
        <v>0.2064</v>
      </c>
      <c r="AC83" s="3">
        <f t="shared" si="51"/>
        <v>11.785469845966254</v>
      </c>
      <c r="AD83" s="2">
        <f t="shared" si="65"/>
        <v>215.94</v>
      </c>
      <c r="AE83" s="2">
        <f t="shared" si="52"/>
        <v>8.3019055970335867</v>
      </c>
      <c r="AF83" s="2">
        <f t="shared" si="53"/>
        <v>572.18092016522257</v>
      </c>
      <c r="AG83" s="2">
        <f t="shared" si="54"/>
        <v>474.04001006733438</v>
      </c>
      <c r="AH83" s="2">
        <f t="shared" si="55"/>
        <v>-1046.2209302325582</v>
      </c>
      <c r="AI83" s="2">
        <f t="shared" si="56"/>
        <v>0</v>
      </c>
      <c r="AJ83" s="2">
        <f t="shared" si="57"/>
        <v>18.570828177843687</v>
      </c>
      <c r="AK83">
        <f t="shared" si="58"/>
        <v>5.7572233438667999E-4</v>
      </c>
      <c r="AL83">
        <f t="shared" si="59"/>
        <v>57.100144602549683</v>
      </c>
      <c r="AM83">
        <f t="shared" si="60"/>
        <v>-1046.2209302325582</v>
      </c>
      <c r="AN83">
        <f t="shared" si="61"/>
        <v>1052.7705206892072</v>
      </c>
      <c r="AO83">
        <f t="shared" si="62"/>
        <v>-6.5495904566489571</v>
      </c>
      <c r="AP83">
        <f t="shared" si="63"/>
        <v>8.3019055970335867</v>
      </c>
      <c r="AQ83">
        <f t="shared" si="64"/>
        <v>280539.77446951723</v>
      </c>
    </row>
    <row r="84" spans="1:43" x14ac:dyDescent="0.25">
      <c r="A84">
        <v>83</v>
      </c>
      <c r="B84" t="s">
        <v>245</v>
      </c>
      <c r="C84" t="s">
        <v>243</v>
      </c>
      <c r="D84" t="s">
        <v>244</v>
      </c>
      <c r="E84" t="str">
        <f t="shared" si="33"/>
        <v>186.734</v>
      </c>
      <c r="F84" t="str">
        <f t="shared" si="34"/>
        <v>34.54357</v>
      </c>
      <c r="G84" t="str">
        <f t="shared" si="35"/>
        <v>-86.53372</v>
      </c>
      <c r="H84">
        <f t="shared" si="36"/>
        <v>0.60291334359300397</v>
      </c>
      <c r="I84">
        <f t="shared" si="37"/>
        <v>0.60289903189313765</v>
      </c>
      <c r="J84">
        <f t="shared" si="38"/>
        <v>-1.5103061819805015</v>
      </c>
      <c r="K84">
        <f t="shared" si="39"/>
        <v>-1.5102983279988675</v>
      </c>
      <c r="L84">
        <f t="shared" si="40"/>
        <v>6.4692553591114945E-6</v>
      </c>
      <c r="M84">
        <f t="shared" si="41"/>
        <v>-1.4311699866320637E-5</v>
      </c>
      <c r="N84">
        <f t="shared" si="42"/>
        <v>328.30907600354391</v>
      </c>
      <c r="O84">
        <f t="shared" si="43"/>
        <v>5.3569999999999993</v>
      </c>
      <c r="P84" s="1">
        <f t="shared" si="44"/>
        <v>1.631694153938703E-2</v>
      </c>
      <c r="Q84" s="3">
        <v>9.81</v>
      </c>
      <c r="R84" s="3">
        <v>20</v>
      </c>
      <c r="S84" s="3">
        <v>68</v>
      </c>
      <c r="T84" s="3">
        <f t="shared" si="45"/>
        <v>88</v>
      </c>
      <c r="U84" s="5">
        <v>2.4750000000000002E-3</v>
      </c>
      <c r="V84" s="5">
        <v>0.32</v>
      </c>
      <c r="W84" s="5">
        <v>1.29</v>
      </c>
      <c r="X84" s="4">
        <f t="shared" si="46"/>
        <v>2.1366180000000004</v>
      </c>
      <c r="Y84" s="4">
        <f t="shared" si="47"/>
        <v>14.084214508088163</v>
      </c>
      <c r="Z84" s="3">
        <f t="shared" si="48"/>
        <v>12.045681606570534</v>
      </c>
      <c r="AA84" s="3">
        <f t="shared" si="49"/>
        <v>28.266514114658698</v>
      </c>
      <c r="AB84" s="3">
        <f t="shared" si="50"/>
        <v>0.2064</v>
      </c>
      <c r="AC84" s="3">
        <f t="shared" si="51"/>
        <v>16.220832508088165</v>
      </c>
      <c r="AD84" s="2">
        <f t="shared" si="65"/>
        <v>215.94</v>
      </c>
      <c r="AE84" s="2">
        <f t="shared" si="52"/>
        <v>7.6394280215831767</v>
      </c>
      <c r="AF84" s="2">
        <f t="shared" si="53"/>
        <v>445.84359304410845</v>
      </c>
      <c r="AG84" s="2">
        <f t="shared" si="54"/>
        <v>600.37733718844981</v>
      </c>
      <c r="AH84" s="2">
        <f t="shared" si="55"/>
        <v>-1046.2209302325582</v>
      </c>
      <c r="AI84" s="2">
        <f t="shared" si="56"/>
        <v>0</v>
      </c>
      <c r="AJ84" s="2">
        <f t="shared" si="57"/>
        <v>17.088908505116976</v>
      </c>
      <c r="AK84">
        <f t="shared" si="58"/>
        <v>3.6386027360657235E-3</v>
      </c>
      <c r="AL84">
        <f t="shared" si="59"/>
        <v>78.589304787248864</v>
      </c>
      <c r="AM84">
        <f t="shared" si="60"/>
        <v>-1046.2209302325582</v>
      </c>
      <c r="AN84">
        <f t="shared" si="61"/>
        <v>1063.1307851888375</v>
      </c>
      <c r="AO84">
        <f t="shared" si="62"/>
        <v>-16.909854956279332</v>
      </c>
      <c r="AP84">
        <f t="shared" si="63"/>
        <v>7.6394280215831767</v>
      </c>
      <c r="AQ84">
        <f t="shared" si="64"/>
        <v>291621.94609126844</v>
      </c>
    </row>
    <row r="85" spans="1:43" x14ac:dyDescent="0.25">
      <c r="A85">
        <v>84</v>
      </c>
      <c r="B85" t="s">
        <v>248</v>
      </c>
      <c r="C85" t="s">
        <v>246</v>
      </c>
      <c r="D85" t="s">
        <v>247</v>
      </c>
      <c r="E85" t="str">
        <f t="shared" si="33"/>
        <v>189.778</v>
      </c>
      <c r="F85" t="str">
        <f t="shared" si="34"/>
        <v>34.54321</v>
      </c>
      <c r="G85" t="str">
        <f t="shared" si="35"/>
        <v>-86.53354</v>
      </c>
      <c r="H85">
        <f t="shared" si="36"/>
        <v>0.60289903189313765</v>
      </c>
      <c r="I85">
        <f t="shared" si="37"/>
        <v>0.60289274870783049</v>
      </c>
      <c r="J85">
        <f t="shared" si="38"/>
        <v>-1.5102983279988675</v>
      </c>
      <c r="K85">
        <f t="shared" si="39"/>
        <v>-1.5102951864062142</v>
      </c>
      <c r="L85">
        <f t="shared" si="40"/>
        <v>2.5877204872351356E-6</v>
      </c>
      <c r="M85">
        <f t="shared" si="41"/>
        <v>-6.2831853071543264E-6</v>
      </c>
      <c r="N85">
        <f t="shared" si="42"/>
        <v>142.04355585866199</v>
      </c>
      <c r="O85">
        <f t="shared" si="43"/>
        <v>3.0439999999999827</v>
      </c>
      <c r="P85" s="1">
        <f t="shared" si="44"/>
        <v>2.1430046450180835E-2</v>
      </c>
      <c r="Q85" s="3">
        <v>9.81</v>
      </c>
      <c r="R85" s="3">
        <v>20</v>
      </c>
      <c r="S85" s="3">
        <v>68</v>
      </c>
      <c r="T85" s="3">
        <f t="shared" si="45"/>
        <v>88</v>
      </c>
      <c r="U85" s="5">
        <v>2.4750000000000002E-3</v>
      </c>
      <c r="V85" s="5">
        <v>0.32</v>
      </c>
      <c r="W85" s="5">
        <v>1.29</v>
      </c>
      <c r="X85" s="4">
        <f t="shared" si="46"/>
        <v>2.1366180000000004</v>
      </c>
      <c r="Y85" s="4">
        <f t="shared" si="47"/>
        <v>18.49588389842873</v>
      </c>
      <c r="Z85" s="3">
        <f t="shared" si="48"/>
        <v>10.15425410933878</v>
      </c>
      <c r="AA85" s="3">
        <f t="shared" si="49"/>
        <v>30.786756007767508</v>
      </c>
      <c r="AB85" s="3">
        <f t="shared" si="50"/>
        <v>0.2064</v>
      </c>
      <c r="AC85" s="3">
        <f t="shared" si="51"/>
        <v>20.632501898428735</v>
      </c>
      <c r="AD85" s="2">
        <f t="shared" si="65"/>
        <v>215.94</v>
      </c>
      <c r="AE85" s="2">
        <f t="shared" si="52"/>
        <v>7.014055002921328</v>
      </c>
      <c r="AF85" s="2">
        <f t="shared" si="53"/>
        <v>345.07023661115369</v>
      </c>
      <c r="AG85" s="2">
        <f t="shared" si="54"/>
        <v>701.15069362140434</v>
      </c>
      <c r="AH85" s="2">
        <f t="shared" si="55"/>
        <v>-1046.2209302325582</v>
      </c>
      <c r="AI85" s="2">
        <f t="shared" si="56"/>
        <v>0</v>
      </c>
      <c r="AJ85" s="2">
        <f t="shared" si="57"/>
        <v>15.689989336392824</v>
      </c>
      <c r="AK85">
        <f t="shared" si="58"/>
        <v>1.714608469949411E-3</v>
      </c>
      <c r="AL85">
        <f t="shared" si="59"/>
        <v>99.963671988511308</v>
      </c>
      <c r="AM85">
        <f t="shared" si="60"/>
        <v>-1046.2209302325582</v>
      </c>
      <c r="AN85">
        <f t="shared" si="61"/>
        <v>1080.4624597801776</v>
      </c>
      <c r="AO85">
        <f t="shared" si="62"/>
        <v>-34.24152954761928</v>
      </c>
      <c r="AP85">
        <f t="shared" si="63"/>
        <v>7.014055002921328</v>
      </c>
      <c r="AQ85">
        <f t="shared" si="64"/>
        <v>310641.24595582619</v>
      </c>
    </row>
    <row r="86" spans="1:43" x14ac:dyDescent="0.25">
      <c r="A86">
        <v>85</v>
      </c>
      <c r="B86" t="s">
        <v>251</v>
      </c>
      <c r="C86" t="s">
        <v>249</v>
      </c>
      <c r="D86" t="s">
        <v>250</v>
      </c>
      <c r="E86" t="str">
        <f t="shared" si="33"/>
        <v>191.019</v>
      </c>
      <c r="F86" t="str">
        <f t="shared" si="34"/>
        <v>34.54288</v>
      </c>
      <c r="G86" t="str">
        <f t="shared" si="35"/>
        <v>-86.53345</v>
      </c>
      <c r="H86">
        <f t="shared" si="36"/>
        <v>0.60289274870783049</v>
      </c>
      <c r="I86">
        <f t="shared" si="37"/>
        <v>0.60288698912129879</v>
      </c>
      <c r="J86">
        <f t="shared" si="38"/>
        <v>-1.5102951864062142</v>
      </c>
      <c r="K86">
        <f t="shared" si="39"/>
        <v>-1.5102936156098872</v>
      </c>
      <c r="L86">
        <f t="shared" si="40"/>
        <v>1.2938656070502406E-6</v>
      </c>
      <c r="M86">
        <f t="shared" si="41"/>
        <v>-5.7595865317061623E-6</v>
      </c>
      <c r="N86">
        <f t="shared" si="42"/>
        <v>123.39616313576639</v>
      </c>
      <c r="O86">
        <f t="shared" si="43"/>
        <v>1.2410000000000139</v>
      </c>
      <c r="P86" s="1">
        <f t="shared" si="44"/>
        <v>1.0057038796535399E-2</v>
      </c>
      <c r="Q86" s="3">
        <v>9.81</v>
      </c>
      <c r="R86" s="3">
        <v>20</v>
      </c>
      <c r="S86" s="3">
        <v>68</v>
      </c>
      <c r="T86" s="3">
        <f t="shared" si="45"/>
        <v>88</v>
      </c>
      <c r="U86" s="5">
        <v>2.4750000000000002E-3</v>
      </c>
      <c r="V86" s="5">
        <v>0.32</v>
      </c>
      <c r="W86" s="5">
        <v>1.29</v>
      </c>
      <c r="X86" s="4">
        <f t="shared" si="46"/>
        <v>2.1366180000000004</v>
      </c>
      <c r="Y86" s="4">
        <f t="shared" si="47"/>
        <v>8.6816014172999392</v>
      </c>
      <c r="Z86" s="3">
        <f t="shared" si="48"/>
        <v>14.737119372838498</v>
      </c>
      <c r="AA86" s="3">
        <f t="shared" si="49"/>
        <v>25.555338790138435</v>
      </c>
      <c r="AB86" s="3">
        <f t="shared" si="50"/>
        <v>0.2064</v>
      </c>
      <c r="AC86" s="3">
        <f t="shared" si="51"/>
        <v>10.818219417299941</v>
      </c>
      <c r="AD86" s="2">
        <f t="shared" si="65"/>
        <v>215.94</v>
      </c>
      <c r="AE86" s="2">
        <f t="shared" si="52"/>
        <v>8.4498977600456957</v>
      </c>
      <c r="AF86" s="2">
        <f t="shared" si="53"/>
        <v>603.32922469997106</v>
      </c>
      <c r="AG86" s="2">
        <f t="shared" si="54"/>
        <v>442.89170553258538</v>
      </c>
      <c r="AH86" s="2">
        <f t="shared" si="55"/>
        <v>-1046.2209302325582</v>
      </c>
      <c r="AI86" s="2">
        <f t="shared" si="56"/>
        <v>-1.8189894035458565E-12</v>
      </c>
      <c r="AJ86" s="2">
        <f t="shared" si="57"/>
        <v>18.901877115806474</v>
      </c>
      <c r="AK86">
        <f t="shared" si="58"/>
        <v>1.2364108230730536E-3</v>
      </c>
      <c r="AL86">
        <f t="shared" si="59"/>
        <v>52.413853765988087</v>
      </c>
      <c r="AM86">
        <f t="shared" si="60"/>
        <v>-1046.2209302325582</v>
      </c>
      <c r="AN86">
        <f t="shared" si="61"/>
        <v>1051.2937616114496</v>
      </c>
      <c r="AO86">
        <f t="shared" si="62"/>
        <v>-5.0728313788914647</v>
      </c>
      <c r="AP86">
        <f t="shared" si="63"/>
        <v>8.4498977600456957</v>
      </c>
      <c r="AQ86">
        <f t="shared" si="64"/>
        <v>278977.59469650523</v>
      </c>
    </row>
    <row r="87" spans="1:43" x14ac:dyDescent="0.25">
      <c r="A87">
        <v>86</v>
      </c>
      <c r="B87" t="s">
        <v>254</v>
      </c>
      <c r="C87" t="s">
        <v>252</v>
      </c>
      <c r="D87" t="s">
        <v>253</v>
      </c>
      <c r="E87" t="str">
        <f t="shared" si="33"/>
        <v>190.244</v>
      </c>
      <c r="F87" t="str">
        <f t="shared" si="34"/>
        <v>34.54222</v>
      </c>
      <c r="G87" t="str">
        <f t="shared" si="35"/>
        <v>-86.53339</v>
      </c>
      <c r="H87">
        <f t="shared" si="36"/>
        <v>0.60288698912129879</v>
      </c>
      <c r="I87">
        <f t="shared" si="37"/>
        <v>0.60287546994823571</v>
      </c>
      <c r="J87">
        <f t="shared" si="38"/>
        <v>-1.5102936156098872</v>
      </c>
      <c r="K87">
        <f t="shared" si="39"/>
        <v>-1.5102925684123361</v>
      </c>
      <c r="L87">
        <f t="shared" si="40"/>
        <v>8.6258220110683047E-7</v>
      </c>
      <c r="M87">
        <f t="shared" si="41"/>
        <v>-1.1519173063079258E-5</v>
      </c>
      <c r="N87">
        <f t="shared" si="42"/>
        <v>241.46542232571281</v>
      </c>
      <c r="O87">
        <f t="shared" si="43"/>
        <v>-0.77500000000000568</v>
      </c>
      <c r="P87" s="1">
        <f t="shared" si="44"/>
        <v>-3.2095692730473345E-3</v>
      </c>
      <c r="Q87" s="3">
        <v>9.81</v>
      </c>
      <c r="R87" s="3">
        <v>20</v>
      </c>
      <c r="S87" s="3">
        <v>68</v>
      </c>
      <c r="T87" s="3">
        <f t="shared" si="45"/>
        <v>88</v>
      </c>
      <c r="U87" s="5">
        <v>2.4750000000000002E-3</v>
      </c>
      <c r="V87" s="5">
        <v>0.32</v>
      </c>
      <c r="W87" s="5">
        <v>1.29</v>
      </c>
      <c r="X87" s="4">
        <f t="shared" si="46"/>
        <v>2.1366180000000004</v>
      </c>
      <c r="Y87" s="4">
        <f t="shared" si="47"/>
        <v>-2.7707426908988397</v>
      </c>
      <c r="Z87" s="3">
        <f t="shared" si="48"/>
        <v>21.696034937979334</v>
      </c>
      <c r="AA87" s="3">
        <f t="shared" si="49"/>
        <v>21.061910247080494</v>
      </c>
      <c r="AB87" s="3">
        <f t="shared" si="50"/>
        <v>0.2064</v>
      </c>
      <c r="AC87" s="3">
        <f t="shared" si="51"/>
        <v>-0.6341246908988396</v>
      </c>
      <c r="AD87" s="2">
        <f t="shared" si="65"/>
        <v>215.94</v>
      </c>
      <c r="AE87" s="2">
        <f t="shared" si="52"/>
        <v>10.252631288743546</v>
      </c>
      <c r="AF87" s="2">
        <f t="shared" si="53"/>
        <v>1077.7201872422484</v>
      </c>
      <c r="AG87" s="2">
        <f t="shared" si="54"/>
        <v>-31.499257010049767</v>
      </c>
      <c r="AH87" s="2">
        <f t="shared" si="55"/>
        <v>-1046.2209302325582</v>
      </c>
      <c r="AI87" s="2">
        <f t="shared" si="56"/>
        <v>-3.5970515455119312E-10</v>
      </c>
      <c r="AJ87" s="2">
        <f t="shared" si="57"/>
        <v>22.934475923464319</v>
      </c>
      <c r="AK87">
        <f t="shared" si="58"/>
        <v>1.9940323779057633E-3</v>
      </c>
      <c r="AL87">
        <f t="shared" si="59"/>
        <v>-3.0723095489284864</v>
      </c>
      <c r="AM87">
        <f t="shared" si="60"/>
        <v>-1046.2209302325582</v>
      </c>
      <c r="AN87">
        <f t="shared" si="61"/>
        <v>1046.219903616224</v>
      </c>
      <c r="AO87">
        <f t="shared" si="62"/>
        <v>1.0266163342294021E-3</v>
      </c>
      <c r="AP87">
        <f t="shared" si="63"/>
        <v>10.252631288743546</v>
      </c>
      <c r="AQ87">
        <f t="shared" si="64"/>
        <v>273643.48464772757</v>
      </c>
    </row>
    <row r="88" spans="1:43" x14ac:dyDescent="0.25">
      <c r="A88">
        <v>87</v>
      </c>
      <c r="B88" t="s">
        <v>257</v>
      </c>
      <c r="C88" t="s">
        <v>255</v>
      </c>
      <c r="D88" t="s">
        <v>256</v>
      </c>
      <c r="E88" t="str">
        <f t="shared" si="33"/>
        <v>186.668</v>
      </c>
      <c r="F88" t="str">
        <f t="shared" si="34"/>
        <v>34.54154</v>
      </c>
      <c r="G88" t="str">
        <f t="shared" si="35"/>
        <v>-86.53336</v>
      </c>
      <c r="H88">
        <f t="shared" si="36"/>
        <v>0.60287546994823571</v>
      </c>
      <c r="I88">
        <f t="shared" si="37"/>
        <v>0.60286360170932207</v>
      </c>
      <c r="J88">
        <f t="shared" si="38"/>
        <v>-1.5102925684123361</v>
      </c>
      <c r="K88">
        <f t="shared" si="39"/>
        <v>-1.5102920448135604</v>
      </c>
      <c r="L88">
        <f t="shared" si="40"/>
        <v>4.3129457235959583E-7</v>
      </c>
      <c r="M88">
        <f t="shared" si="41"/>
        <v>-1.1868238913637086E-5</v>
      </c>
      <c r="N88">
        <f t="shared" si="42"/>
        <v>248.25172949279022</v>
      </c>
      <c r="O88">
        <f t="shared" si="43"/>
        <v>-3.5759999999999934</v>
      </c>
      <c r="P88" s="1">
        <f t="shared" si="44"/>
        <v>-1.4404733482849102E-2</v>
      </c>
      <c r="Q88" s="3">
        <v>9.81</v>
      </c>
      <c r="R88" s="3">
        <v>20</v>
      </c>
      <c r="S88" s="3">
        <v>68</v>
      </c>
      <c r="T88" s="3">
        <f t="shared" si="45"/>
        <v>88</v>
      </c>
      <c r="U88" s="5">
        <v>2.4750000000000002E-3</v>
      </c>
      <c r="V88" s="5">
        <v>0.32</v>
      </c>
      <c r="W88" s="5">
        <v>1.29</v>
      </c>
      <c r="X88" s="4">
        <f t="shared" si="46"/>
        <v>2.1366180000000004</v>
      </c>
      <c r="Y88" s="4">
        <f t="shared" si="47"/>
        <v>-12.434028380253096</v>
      </c>
      <c r="Z88" s="3">
        <f t="shared" si="48"/>
        <v>28.631709228979599</v>
      </c>
      <c r="AA88" s="3">
        <f t="shared" si="49"/>
        <v>18.334298848726505</v>
      </c>
      <c r="AB88" s="3">
        <f t="shared" si="50"/>
        <v>0.2064</v>
      </c>
      <c r="AC88" s="3">
        <f t="shared" si="51"/>
        <v>-10.297410380253098</v>
      </c>
      <c r="AD88" s="2">
        <f t="shared" si="65"/>
        <v>215.94</v>
      </c>
      <c r="AE88" s="2">
        <f t="shared" si="52"/>
        <v>11.77792517628782</v>
      </c>
      <c r="AF88" s="2">
        <f t="shared" si="53"/>
        <v>1633.8281442255384</v>
      </c>
      <c r="AG88" s="2">
        <f t="shared" si="54"/>
        <v>-587.60721399297722</v>
      </c>
      <c r="AH88" s="2">
        <f t="shared" si="55"/>
        <v>-1046.2209302325582</v>
      </c>
      <c r="AI88" s="2">
        <f t="shared" si="56"/>
        <v>2.9558577807620168E-12</v>
      </c>
      <c r="AJ88" s="2">
        <f t="shared" si="57"/>
        <v>26.346460120974502</v>
      </c>
      <c r="AK88">
        <f t="shared" si="58"/>
        <v>1.7845802735589312E-3</v>
      </c>
      <c r="AL88">
        <f t="shared" si="59"/>
        <v>-49.890554167892915</v>
      </c>
      <c r="AM88">
        <f t="shared" si="60"/>
        <v>-1046.2209302325582</v>
      </c>
      <c r="AN88">
        <f t="shared" si="61"/>
        <v>1041.8061988624831</v>
      </c>
      <c r="AO88">
        <f t="shared" si="62"/>
        <v>4.4147313700751738</v>
      </c>
      <c r="AP88">
        <f t="shared" si="63"/>
        <v>11.77792517628782</v>
      </c>
      <c r="AQ88">
        <f t="shared" si="64"/>
        <v>269045.26420651289</v>
      </c>
    </row>
    <row r="89" spans="1:43" x14ac:dyDescent="0.25">
      <c r="A89">
        <v>88</v>
      </c>
      <c r="B89" t="s">
        <v>260</v>
      </c>
      <c r="C89" t="s">
        <v>258</v>
      </c>
      <c r="D89" t="s">
        <v>259</v>
      </c>
      <c r="E89" t="str">
        <f t="shared" si="33"/>
        <v>186.812</v>
      </c>
      <c r="F89" t="str">
        <f t="shared" si="34"/>
        <v>34.54097</v>
      </c>
      <c r="G89" t="str">
        <f t="shared" si="35"/>
        <v>-86.53335</v>
      </c>
      <c r="H89">
        <f t="shared" si="36"/>
        <v>0.60286360170932207</v>
      </c>
      <c r="I89">
        <f t="shared" si="37"/>
        <v>0.60285365333258578</v>
      </c>
      <c r="J89">
        <f t="shared" si="38"/>
        <v>-1.5102920448135604</v>
      </c>
      <c r="K89">
        <f t="shared" si="39"/>
        <v>-1.5102918702806352</v>
      </c>
      <c r="L89">
        <f t="shared" si="40"/>
        <v>1.43765936948763E-7</v>
      </c>
      <c r="M89">
        <f t="shared" si="41"/>
        <v>-9.9483767362906761E-6</v>
      </c>
      <c r="N89">
        <f t="shared" si="42"/>
        <v>207.97780540949859</v>
      </c>
      <c r="O89">
        <f t="shared" si="43"/>
        <v>0.14400000000000546</v>
      </c>
      <c r="P89" s="1">
        <f t="shared" si="44"/>
        <v>6.923815727186667E-4</v>
      </c>
      <c r="Q89" s="3">
        <v>9.81</v>
      </c>
      <c r="R89" s="3">
        <v>20</v>
      </c>
      <c r="S89" s="3">
        <v>68</v>
      </c>
      <c r="T89" s="3">
        <f t="shared" si="45"/>
        <v>88</v>
      </c>
      <c r="U89" s="5">
        <v>2.4750000000000002E-3</v>
      </c>
      <c r="V89" s="5">
        <v>0.32</v>
      </c>
      <c r="W89" s="5">
        <v>1.29</v>
      </c>
      <c r="X89" s="4">
        <f t="shared" si="46"/>
        <v>2.1366180000000004</v>
      </c>
      <c r="Y89" s="4">
        <f t="shared" si="47"/>
        <v>0.59771902082565698</v>
      </c>
      <c r="Z89" s="3">
        <f t="shared" si="48"/>
        <v>19.488475088214571</v>
      </c>
      <c r="AA89" s="3">
        <f t="shared" si="49"/>
        <v>22.222812109040227</v>
      </c>
      <c r="AB89" s="3">
        <f t="shared" si="50"/>
        <v>0.2064</v>
      </c>
      <c r="AC89" s="3">
        <f t="shared" si="51"/>
        <v>2.7343370208256572</v>
      </c>
      <c r="AD89" s="2">
        <f t="shared" si="65"/>
        <v>215.94</v>
      </c>
      <c r="AE89" s="2">
        <f t="shared" si="52"/>
        <v>9.7170420620242304</v>
      </c>
      <c r="AF89" s="2">
        <f t="shared" si="53"/>
        <v>917.49191936478849</v>
      </c>
      <c r="AG89" s="2">
        <f t="shared" si="54"/>
        <v>128.72901086779521</v>
      </c>
      <c r="AH89" s="2">
        <f t="shared" si="55"/>
        <v>-1046.2209302325582</v>
      </c>
      <c r="AI89" s="2">
        <f t="shared" si="56"/>
        <v>2.5465851649641991E-11</v>
      </c>
      <c r="AJ89" s="2">
        <f t="shared" si="57"/>
        <v>21.736397315239408</v>
      </c>
      <c r="AK89">
        <f t="shared" si="58"/>
        <v>1.8121556807113991E-3</v>
      </c>
      <c r="AL89">
        <f t="shared" si="59"/>
        <v>13.247756883845238</v>
      </c>
      <c r="AM89">
        <f t="shared" si="60"/>
        <v>-1046.2209302325582</v>
      </c>
      <c r="AN89">
        <f t="shared" si="61"/>
        <v>1046.3032313473605</v>
      </c>
      <c r="AO89">
        <f t="shared" si="62"/>
        <v>-8.2301114802362463E-2</v>
      </c>
      <c r="AP89">
        <f t="shared" si="63"/>
        <v>9.7170420620242304</v>
      </c>
      <c r="AQ89">
        <f t="shared" si="64"/>
        <v>273730.67063653108</v>
      </c>
    </row>
    <row r="90" spans="1:43" x14ac:dyDescent="0.25">
      <c r="A90">
        <v>89</v>
      </c>
      <c r="B90" t="s">
        <v>262</v>
      </c>
      <c r="C90" t="s">
        <v>261</v>
      </c>
      <c r="D90" t="s">
        <v>253</v>
      </c>
      <c r="E90" t="str">
        <f t="shared" si="33"/>
        <v>191.748</v>
      </c>
      <c r="F90" t="str">
        <f t="shared" si="34"/>
        <v>34.54</v>
      </c>
      <c r="G90" t="str">
        <f t="shared" si="35"/>
        <v>-86.53339</v>
      </c>
      <c r="H90">
        <f t="shared" si="36"/>
        <v>0.60285365333258578</v>
      </c>
      <c r="I90">
        <f t="shared" si="37"/>
        <v>0.60283672363884133</v>
      </c>
      <c r="J90">
        <f t="shared" si="38"/>
        <v>-1.5102918702806352</v>
      </c>
      <c r="K90">
        <f t="shared" si="39"/>
        <v>-1.5102925684123361</v>
      </c>
      <c r="L90">
        <f t="shared" si="40"/>
        <v>-5.7506906745511157E-7</v>
      </c>
      <c r="M90">
        <f t="shared" si="41"/>
        <v>-1.6929693744449636E-5</v>
      </c>
      <c r="N90">
        <f t="shared" si="42"/>
        <v>354.09429747525485</v>
      </c>
      <c r="O90">
        <f t="shared" si="43"/>
        <v>4.9359999999999786</v>
      </c>
      <c r="P90" s="1">
        <f t="shared" si="44"/>
        <v>1.3939789584848993E-2</v>
      </c>
      <c r="Q90" s="3">
        <v>9.81</v>
      </c>
      <c r="R90" s="3">
        <v>20</v>
      </c>
      <c r="S90" s="3">
        <v>68</v>
      </c>
      <c r="T90" s="3">
        <f t="shared" si="45"/>
        <v>88</v>
      </c>
      <c r="U90" s="5">
        <v>2.4750000000000002E-3</v>
      </c>
      <c r="V90" s="5">
        <v>0.32</v>
      </c>
      <c r="W90" s="5">
        <v>1.29</v>
      </c>
      <c r="X90" s="4">
        <f t="shared" si="46"/>
        <v>2.1366180000000004</v>
      </c>
      <c r="Y90" s="4">
        <f t="shared" si="47"/>
        <v>12.032772519053843</v>
      </c>
      <c r="Z90" s="3">
        <f t="shared" si="48"/>
        <v>13.019478702427518</v>
      </c>
      <c r="AA90" s="3">
        <f t="shared" si="49"/>
        <v>27.188869221481362</v>
      </c>
      <c r="AB90" s="3">
        <f t="shared" si="50"/>
        <v>0.2064</v>
      </c>
      <c r="AC90" s="3">
        <f t="shared" si="51"/>
        <v>14.169390519053847</v>
      </c>
      <c r="AD90" s="2">
        <f t="shared" si="65"/>
        <v>215.94</v>
      </c>
      <c r="AE90" s="2">
        <f t="shared" si="52"/>
        <v>7.9422207021905322</v>
      </c>
      <c r="AF90" s="2">
        <f t="shared" si="53"/>
        <v>500.98630466157249</v>
      </c>
      <c r="AG90" s="2">
        <f t="shared" si="54"/>
        <v>545.23462557098696</v>
      </c>
      <c r="AH90" s="2">
        <f t="shared" si="55"/>
        <v>-1046.2209302325582</v>
      </c>
      <c r="AI90" s="2">
        <f t="shared" si="56"/>
        <v>0</v>
      </c>
      <c r="AJ90" s="2">
        <f t="shared" si="57"/>
        <v>17.766236231787001</v>
      </c>
      <c r="AK90">
        <f t="shared" si="58"/>
        <v>3.7747620284244335E-3</v>
      </c>
      <c r="AL90">
        <f t="shared" si="59"/>
        <v>68.650147863632981</v>
      </c>
      <c r="AM90">
        <f t="shared" si="60"/>
        <v>-1046.2209302325582</v>
      </c>
      <c r="AN90">
        <f t="shared" si="61"/>
        <v>1057.5516908103491</v>
      </c>
      <c r="AO90">
        <f t="shared" si="62"/>
        <v>-11.330760577790898</v>
      </c>
      <c r="AP90">
        <f t="shared" si="63"/>
        <v>7.9422207021905322</v>
      </c>
      <c r="AQ90">
        <f t="shared" si="64"/>
        <v>285627.42372137989</v>
      </c>
    </row>
    <row r="91" spans="1:43" x14ac:dyDescent="0.25">
      <c r="A91">
        <v>90</v>
      </c>
      <c r="B91" t="s">
        <v>264</v>
      </c>
      <c r="C91" t="s">
        <v>263</v>
      </c>
      <c r="D91" t="s">
        <v>250</v>
      </c>
      <c r="E91" t="str">
        <f t="shared" si="33"/>
        <v>191.061</v>
      </c>
      <c r="F91" t="str">
        <f t="shared" si="34"/>
        <v>34.53964</v>
      </c>
      <c r="G91" t="str">
        <f t="shared" si="35"/>
        <v>-86.53345</v>
      </c>
      <c r="H91">
        <f t="shared" si="36"/>
        <v>0.60283672363884133</v>
      </c>
      <c r="I91">
        <f t="shared" si="37"/>
        <v>0.60283044045353418</v>
      </c>
      <c r="J91">
        <f t="shared" si="38"/>
        <v>-1.5102925684123361</v>
      </c>
      <c r="K91">
        <f t="shared" si="39"/>
        <v>-1.5102936156098872</v>
      </c>
      <c r="L91">
        <f t="shared" si="40"/>
        <v>-8.6261049225219184E-7</v>
      </c>
      <c r="M91">
        <f t="shared" si="41"/>
        <v>-6.2831853071543264E-6</v>
      </c>
      <c r="N91">
        <f t="shared" si="42"/>
        <v>132.57267901753221</v>
      </c>
      <c r="O91">
        <f t="shared" si="43"/>
        <v>-0.6869999999999834</v>
      </c>
      <c r="P91" s="1">
        <f t="shared" si="44"/>
        <v>-5.182063190479317E-3</v>
      </c>
      <c r="Q91" s="3">
        <v>9.81</v>
      </c>
      <c r="R91" s="3">
        <v>20</v>
      </c>
      <c r="S91" s="3">
        <v>68</v>
      </c>
      <c r="T91" s="3">
        <f t="shared" si="45"/>
        <v>88</v>
      </c>
      <c r="U91" s="5">
        <v>2.4750000000000002E-3</v>
      </c>
      <c r="V91" s="5">
        <v>0.32</v>
      </c>
      <c r="W91" s="5">
        <v>1.29</v>
      </c>
      <c r="X91" s="4">
        <f t="shared" si="46"/>
        <v>2.1366180000000004</v>
      </c>
      <c r="Y91" s="4">
        <f t="shared" si="47"/>
        <v>-4.4735114461365617</v>
      </c>
      <c r="Z91" s="3">
        <f t="shared" si="48"/>
        <v>22.856958185692847</v>
      </c>
      <c r="AA91" s="3">
        <f t="shared" si="49"/>
        <v>20.520064739556286</v>
      </c>
      <c r="AB91" s="3">
        <f t="shared" si="50"/>
        <v>0.2064</v>
      </c>
      <c r="AC91" s="3">
        <f t="shared" si="51"/>
        <v>-2.3368934461365614</v>
      </c>
      <c r="AD91" s="2">
        <f t="shared" si="65"/>
        <v>215.94</v>
      </c>
      <c r="AE91" s="2">
        <f t="shared" si="52"/>
        <v>10.52335861220504</v>
      </c>
      <c r="AF91" s="2">
        <f t="shared" si="53"/>
        <v>1165.3680609119249</v>
      </c>
      <c r="AG91" s="2">
        <f t="shared" si="54"/>
        <v>-119.14713067929603</v>
      </c>
      <c r="AH91" s="2">
        <f t="shared" si="55"/>
        <v>-1046.2209302325582</v>
      </c>
      <c r="AI91" s="2">
        <f t="shared" si="56"/>
        <v>7.071321306284517E-11</v>
      </c>
      <c r="AJ91" s="2">
        <f t="shared" si="57"/>
        <v>23.540075511208048</v>
      </c>
      <c r="AK91">
        <f t="shared" si="58"/>
        <v>1.0666262273960794E-3</v>
      </c>
      <c r="AL91">
        <f t="shared" si="59"/>
        <v>-11.322158169266286</v>
      </c>
      <c r="AM91">
        <f t="shared" si="60"/>
        <v>-1046.2209302325582</v>
      </c>
      <c r="AN91">
        <f t="shared" si="61"/>
        <v>1046.1695469535964</v>
      </c>
      <c r="AO91">
        <f t="shared" si="62"/>
        <v>5.1383278961793621E-2</v>
      </c>
      <c r="AP91">
        <f t="shared" si="63"/>
        <v>10.52335861220504</v>
      </c>
      <c r="AQ91">
        <f t="shared" si="64"/>
        <v>273590.80309249746</v>
      </c>
    </row>
    <row r="92" spans="1:43" x14ac:dyDescent="0.25">
      <c r="A92">
        <v>91</v>
      </c>
      <c r="B92" t="s">
        <v>267</v>
      </c>
      <c r="C92" t="s">
        <v>265</v>
      </c>
      <c r="D92" t="s">
        <v>266</v>
      </c>
      <c r="E92" t="str">
        <f t="shared" si="33"/>
        <v>187.933</v>
      </c>
      <c r="F92" t="str">
        <f t="shared" si="34"/>
        <v>34.53931</v>
      </c>
      <c r="G92" t="str">
        <f t="shared" si="35"/>
        <v>-86.53357</v>
      </c>
      <c r="H92">
        <f t="shared" si="36"/>
        <v>0.60283044045353418</v>
      </c>
      <c r="I92">
        <f t="shared" si="37"/>
        <v>0.60282468086700258</v>
      </c>
      <c r="J92">
        <f t="shared" si="38"/>
        <v>-1.5102936156098872</v>
      </c>
      <c r="K92">
        <f t="shared" si="39"/>
        <v>-1.5102957100049894</v>
      </c>
      <c r="L92">
        <f t="shared" si="40"/>
        <v>-1.7252281347348913E-6</v>
      </c>
      <c r="M92">
        <f t="shared" si="41"/>
        <v>-5.75958653159514E-6</v>
      </c>
      <c r="N92">
        <f t="shared" si="42"/>
        <v>125.68083711167399</v>
      </c>
      <c r="O92">
        <f t="shared" si="43"/>
        <v>-3.1280000000000143</v>
      </c>
      <c r="P92" s="1">
        <f t="shared" si="44"/>
        <v>-2.4888440210026789E-2</v>
      </c>
      <c r="Q92" s="3">
        <v>9.81</v>
      </c>
      <c r="R92" s="3">
        <v>20</v>
      </c>
      <c r="S92" s="3">
        <v>68</v>
      </c>
      <c r="T92" s="3">
        <f t="shared" si="45"/>
        <v>88</v>
      </c>
      <c r="U92" s="5">
        <v>2.4750000000000002E-3</v>
      </c>
      <c r="V92" s="5">
        <v>0.32</v>
      </c>
      <c r="W92" s="5">
        <v>1.29</v>
      </c>
      <c r="X92" s="4">
        <f t="shared" si="46"/>
        <v>2.1366180000000004</v>
      </c>
      <c r="Y92" s="4">
        <f t="shared" si="47"/>
        <v>-21.479041265257219</v>
      </c>
      <c r="Z92" s="3">
        <f t="shared" si="48"/>
        <v>35.750168282032512</v>
      </c>
      <c r="AA92" s="3">
        <f t="shared" si="49"/>
        <v>16.407745016775294</v>
      </c>
      <c r="AB92" s="3">
        <f t="shared" si="50"/>
        <v>0.2064</v>
      </c>
      <c r="AC92" s="3">
        <f t="shared" si="51"/>
        <v>-19.342423265257217</v>
      </c>
      <c r="AD92" s="2">
        <f t="shared" si="65"/>
        <v>215.94</v>
      </c>
      <c r="AE92" s="2">
        <f t="shared" si="52"/>
        <v>13.160857861895257</v>
      </c>
      <c r="AF92" s="2">
        <f t="shared" si="53"/>
        <v>2279.5682330361724</v>
      </c>
      <c r="AG92" s="2">
        <f t="shared" si="54"/>
        <v>-1233.3473028036151</v>
      </c>
      <c r="AH92" s="2">
        <f t="shared" si="55"/>
        <v>-1046.2209302325582</v>
      </c>
      <c r="AI92" s="2">
        <f t="shared" si="56"/>
        <v>0</v>
      </c>
      <c r="AJ92" s="2">
        <f t="shared" si="57"/>
        <v>29.439991477813386</v>
      </c>
      <c r="AK92">
        <f t="shared" si="58"/>
        <v>8.0853246390531568E-4</v>
      </c>
      <c r="AL92">
        <f t="shared" si="59"/>
        <v>-93.713291013843104</v>
      </c>
      <c r="AM92">
        <f t="shared" si="60"/>
        <v>-1046.2209302325582</v>
      </c>
      <c r="AN92">
        <f t="shared" si="61"/>
        <v>1016.2258828161521</v>
      </c>
      <c r="AO92">
        <f t="shared" si="62"/>
        <v>29.99504741640618</v>
      </c>
      <c r="AP92">
        <f t="shared" si="63"/>
        <v>13.160857861895257</v>
      </c>
      <c r="AQ92">
        <f t="shared" si="64"/>
        <v>243162.81517332012</v>
      </c>
    </row>
    <row r="93" spans="1:43" x14ac:dyDescent="0.25">
      <c r="A93">
        <v>92</v>
      </c>
      <c r="B93" t="s">
        <v>270</v>
      </c>
      <c r="C93" t="s">
        <v>268</v>
      </c>
      <c r="D93" t="s">
        <v>269</v>
      </c>
      <c r="E93" t="str">
        <f t="shared" si="33"/>
        <v>186.43</v>
      </c>
      <c r="F93" t="str">
        <f t="shared" si="34"/>
        <v>34.53879</v>
      </c>
      <c r="G93" t="str">
        <f t="shared" si="35"/>
        <v>-86.53388</v>
      </c>
      <c r="H93">
        <f t="shared" si="36"/>
        <v>0.60282468086700258</v>
      </c>
      <c r="I93">
        <f t="shared" si="37"/>
        <v>0.6028156051548923</v>
      </c>
      <c r="J93">
        <f t="shared" si="38"/>
        <v>-1.5102957100049894</v>
      </c>
      <c r="K93">
        <f t="shared" si="39"/>
        <v>-1.5103011205256707</v>
      </c>
      <c r="L93">
        <f t="shared" si="40"/>
        <v>-4.4568621028979731E-6</v>
      </c>
      <c r="M93">
        <f t="shared" si="41"/>
        <v>-9.0757121102846838E-6</v>
      </c>
      <c r="N93">
        <f t="shared" si="42"/>
        <v>211.3553347477793</v>
      </c>
      <c r="O93">
        <f t="shared" si="43"/>
        <v>-1.5029999999999859</v>
      </c>
      <c r="P93" s="1">
        <f t="shared" si="44"/>
        <v>-7.1112470465606635E-3</v>
      </c>
      <c r="Q93" s="3">
        <v>9.81</v>
      </c>
      <c r="R93" s="3">
        <v>20</v>
      </c>
      <c r="S93" s="3">
        <v>68</v>
      </c>
      <c r="T93" s="3">
        <f t="shared" si="45"/>
        <v>88</v>
      </c>
      <c r="U93" s="5">
        <v>2.4750000000000002E-3</v>
      </c>
      <c r="V93" s="5">
        <v>0.32</v>
      </c>
      <c r="W93" s="5">
        <v>1.29</v>
      </c>
      <c r="X93" s="4">
        <f t="shared" si="46"/>
        <v>2.1366180000000004</v>
      </c>
      <c r="Y93" s="4">
        <f t="shared" si="47"/>
        <v>-6.138842132201705</v>
      </c>
      <c r="Z93" s="3">
        <f t="shared" si="48"/>
        <v>24.019532135297524</v>
      </c>
      <c r="AA93" s="3">
        <f t="shared" si="49"/>
        <v>20.01730800309582</v>
      </c>
      <c r="AB93" s="3">
        <f t="shared" si="50"/>
        <v>0.2064</v>
      </c>
      <c r="AC93" s="3">
        <f t="shared" si="51"/>
        <v>-4.0022241322017047</v>
      </c>
      <c r="AD93" s="2">
        <f t="shared" si="65"/>
        <v>215.94</v>
      </c>
      <c r="AE93" s="2">
        <f t="shared" si="52"/>
        <v>10.787664353598458</v>
      </c>
      <c r="AF93" s="2">
        <f t="shared" si="53"/>
        <v>1255.4004389828574</v>
      </c>
      <c r="AG93" s="2">
        <f t="shared" si="54"/>
        <v>-209.17950875030937</v>
      </c>
      <c r="AH93" s="2">
        <f t="shared" si="55"/>
        <v>-1046.2209302325582</v>
      </c>
      <c r="AI93" s="2">
        <f t="shared" si="56"/>
        <v>-1.0231815394945443E-11</v>
      </c>
      <c r="AJ93" s="2">
        <f t="shared" si="57"/>
        <v>24.131310433415379</v>
      </c>
      <c r="AK93">
        <f t="shared" si="58"/>
        <v>1.6588166469557616E-3</v>
      </c>
      <c r="AL93">
        <f t="shared" si="59"/>
        <v>-19.390620795550895</v>
      </c>
      <c r="AM93">
        <f t="shared" si="60"/>
        <v>-1046.2209302325582</v>
      </c>
      <c r="AN93">
        <f t="shared" si="61"/>
        <v>1045.9627665479884</v>
      </c>
      <c r="AO93">
        <f t="shared" si="62"/>
        <v>0.25816368456969485</v>
      </c>
      <c r="AP93">
        <f t="shared" si="63"/>
        <v>10.787664353598458</v>
      </c>
      <c r="AQ93">
        <f t="shared" si="64"/>
        <v>273374.52911243506</v>
      </c>
    </row>
    <row r="94" spans="1:43" x14ac:dyDescent="0.25">
      <c r="A94">
        <v>93</v>
      </c>
      <c r="B94" t="s">
        <v>273</v>
      </c>
      <c r="C94" t="s">
        <v>271</v>
      </c>
      <c r="D94" t="s">
        <v>272</v>
      </c>
      <c r="E94" t="str">
        <f t="shared" si="33"/>
        <v>182.001</v>
      </c>
      <c r="F94" t="str">
        <f t="shared" si="34"/>
        <v>34.53757</v>
      </c>
      <c r="G94" t="str">
        <f t="shared" si="35"/>
        <v>-86.5346</v>
      </c>
      <c r="H94">
        <f t="shared" si="36"/>
        <v>0.6028156051548923</v>
      </c>
      <c r="I94">
        <f t="shared" si="37"/>
        <v>0.60279431213801793</v>
      </c>
      <c r="J94">
        <f t="shared" si="38"/>
        <v>-1.5103011205256707</v>
      </c>
      <c r="K94">
        <f t="shared" si="39"/>
        <v>-1.510313686896285</v>
      </c>
      <c r="L94">
        <f t="shared" si="40"/>
        <v>-1.0351529841418798E-5</v>
      </c>
      <c r="M94">
        <f t="shared" si="41"/>
        <v>-2.1293016874368575E-5</v>
      </c>
      <c r="N94">
        <f t="shared" si="42"/>
        <v>494.90898560421562</v>
      </c>
      <c r="O94">
        <f t="shared" si="43"/>
        <v>-4.429000000000002</v>
      </c>
      <c r="P94" s="1">
        <f t="shared" si="44"/>
        <v>-8.9491201995308359E-3</v>
      </c>
      <c r="Q94" s="3">
        <v>9.81</v>
      </c>
      <c r="R94" s="3">
        <v>20</v>
      </c>
      <c r="S94" s="3">
        <v>68</v>
      </c>
      <c r="T94" s="3">
        <f t="shared" si="45"/>
        <v>88</v>
      </c>
      <c r="U94" s="5">
        <v>2.4750000000000002E-3</v>
      </c>
      <c r="V94" s="5">
        <v>0.32</v>
      </c>
      <c r="W94" s="5">
        <v>1.29</v>
      </c>
      <c r="X94" s="4">
        <f t="shared" si="46"/>
        <v>2.1366180000000004</v>
      </c>
      <c r="Y94" s="4">
        <f t="shared" si="47"/>
        <v>-7.725287145465165</v>
      </c>
      <c r="Z94" s="3">
        <f t="shared" si="48"/>
        <v>25.150666449350844</v>
      </c>
      <c r="AA94" s="3">
        <f t="shared" si="49"/>
        <v>19.561997303885679</v>
      </c>
      <c r="AB94" s="3">
        <f t="shared" si="50"/>
        <v>0.2064</v>
      </c>
      <c r="AC94" s="3">
        <f t="shared" si="51"/>
        <v>-5.5886691454651647</v>
      </c>
      <c r="AD94" s="2">
        <f t="shared" si="65"/>
        <v>215.94</v>
      </c>
      <c r="AE94" s="2">
        <f t="shared" si="52"/>
        <v>11.038750115618702</v>
      </c>
      <c r="AF94" s="2">
        <f t="shared" si="53"/>
        <v>1345.1159020138521</v>
      </c>
      <c r="AG94" s="2">
        <f t="shared" si="54"/>
        <v>-298.89497178129005</v>
      </c>
      <c r="AH94" s="2">
        <f t="shared" si="55"/>
        <v>-1046.2209302325582</v>
      </c>
      <c r="AI94" s="2">
        <f t="shared" si="56"/>
        <v>3.865352482534945E-12</v>
      </c>
      <c r="AJ94" s="2">
        <f t="shared" si="57"/>
        <v>24.692973113131593</v>
      </c>
      <c r="AK94">
        <f t="shared" si="58"/>
        <v>3.7959285824190302E-3</v>
      </c>
      <c r="AL94">
        <f t="shared" si="59"/>
        <v>-27.076885394695566</v>
      </c>
      <c r="AM94">
        <f t="shared" si="60"/>
        <v>-1046.2209302325582</v>
      </c>
      <c r="AN94">
        <f t="shared" si="61"/>
        <v>1045.517694436734</v>
      </c>
      <c r="AO94">
        <f t="shared" si="62"/>
        <v>0.70323579582407092</v>
      </c>
      <c r="AP94">
        <f t="shared" si="63"/>
        <v>11.038750115618702</v>
      </c>
      <c r="AQ94">
        <f t="shared" si="64"/>
        <v>272909.31324627448</v>
      </c>
    </row>
    <row r="95" spans="1:43" x14ac:dyDescent="0.25">
      <c r="A95">
        <v>94</v>
      </c>
      <c r="B95" t="s">
        <v>276</v>
      </c>
      <c r="C95" t="s">
        <v>274</v>
      </c>
      <c r="D95" t="s">
        <v>275</v>
      </c>
      <c r="E95" t="str">
        <f t="shared" si="33"/>
        <v>181.672</v>
      </c>
      <c r="F95" t="str">
        <f t="shared" si="34"/>
        <v>34.53734</v>
      </c>
      <c r="G95" t="str">
        <f t="shared" si="35"/>
        <v>-86.53472</v>
      </c>
      <c r="H95">
        <f t="shared" si="36"/>
        <v>0.60279431213801793</v>
      </c>
      <c r="I95">
        <f t="shared" si="37"/>
        <v>0.60279029788073835</v>
      </c>
      <c r="J95">
        <f t="shared" si="38"/>
        <v>-1.510313686896285</v>
      </c>
      <c r="K95">
        <f t="shared" si="39"/>
        <v>-1.5103157812913874</v>
      </c>
      <c r="L95">
        <f t="shared" si="40"/>
        <v>-1.7252699987802309E-6</v>
      </c>
      <c r="M95">
        <f t="shared" si="41"/>
        <v>-4.0142572795831555E-6</v>
      </c>
      <c r="N95">
        <f t="shared" si="42"/>
        <v>91.333835059395454</v>
      </c>
      <c r="O95">
        <f t="shared" si="43"/>
        <v>-0.32900000000000773</v>
      </c>
      <c r="P95" s="1">
        <f t="shared" si="44"/>
        <v>-3.6021699930376865E-3</v>
      </c>
      <c r="Q95" s="3">
        <v>9.81</v>
      </c>
      <c r="R95" s="3">
        <v>20</v>
      </c>
      <c r="S95" s="3">
        <v>68</v>
      </c>
      <c r="T95" s="3">
        <f t="shared" si="45"/>
        <v>88</v>
      </c>
      <c r="U95" s="5">
        <v>2.4750000000000002E-3</v>
      </c>
      <c r="V95" s="5">
        <v>0.32</v>
      </c>
      <c r="W95" s="5">
        <v>1.29</v>
      </c>
      <c r="X95" s="4">
        <f t="shared" si="46"/>
        <v>2.1366180000000004</v>
      </c>
      <c r="Y95" s="4">
        <f t="shared" si="47"/>
        <v>-3.1096611367509364</v>
      </c>
      <c r="Z95" s="3">
        <f t="shared" si="48"/>
        <v>21.924789478168943</v>
      </c>
      <c r="AA95" s="3">
        <f t="shared" si="49"/>
        <v>20.951746341418009</v>
      </c>
      <c r="AB95" s="3">
        <f t="shared" si="50"/>
        <v>0.2064</v>
      </c>
      <c r="AC95" s="3">
        <f t="shared" si="51"/>
        <v>-0.97304313675093645</v>
      </c>
      <c r="AD95" s="2">
        <f t="shared" si="65"/>
        <v>215.94</v>
      </c>
      <c r="AE95" s="2">
        <f t="shared" si="52"/>
        <v>10.306539439777385</v>
      </c>
      <c r="AF95" s="2">
        <f t="shared" si="53"/>
        <v>1094.8096291936261</v>
      </c>
      <c r="AG95" s="2">
        <f t="shared" si="54"/>
        <v>-48.588698960892565</v>
      </c>
      <c r="AH95" s="2">
        <f t="shared" si="55"/>
        <v>-1046.2209302325582</v>
      </c>
      <c r="AI95" s="2">
        <f t="shared" si="56"/>
        <v>1.7530510376673192E-10</v>
      </c>
      <c r="AJ95" s="2">
        <f t="shared" si="57"/>
        <v>23.05506498564209</v>
      </c>
      <c r="AK95">
        <f t="shared" si="58"/>
        <v>7.5029390863256521E-4</v>
      </c>
      <c r="AL95">
        <f t="shared" si="59"/>
        <v>-4.7143562827080254</v>
      </c>
      <c r="AM95">
        <f t="shared" si="60"/>
        <v>-1046.2209302325582</v>
      </c>
      <c r="AN95">
        <f t="shared" si="61"/>
        <v>1046.2172210212607</v>
      </c>
      <c r="AO95">
        <f t="shared" si="62"/>
        <v>3.7092112974050906E-3</v>
      </c>
      <c r="AP95">
        <f t="shared" si="63"/>
        <v>10.306539439777385</v>
      </c>
      <c r="AQ95">
        <f t="shared" si="64"/>
        <v>273640.6780734341</v>
      </c>
    </row>
    <row r="96" spans="1:43" x14ac:dyDescent="0.25">
      <c r="A96">
        <v>95</v>
      </c>
      <c r="B96" t="s">
        <v>279</v>
      </c>
      <c r="C96" t="s">
        <v>277</v>
      </c>
      <c r="D96" t="s">
        <v>278</v>
      </c>
      <c r="E96" t="str">
        <f t="shared" si="33"/>
        <v>181.346</v>
      </c>
      <c r="F96" t="str">
        <f t="shared" si="34"/>
        <v>34.53711</v>
      </c>
      <c r="G96" t="str">
        <f t="shared" si="35"/>
        <v>-86.53481</v>
      </c>
      <c r="H96">
        <f t="shared" si="36"/>
        <v>0.60279029788073835</v>
      </c>
      <c r="I96">
        <f t="shared" si="37"/>
        <v>0.60278628362345876</v>
      </c>
      <c r="J96">
        <f t="shared" si="38"/>
        <v>-1.5103157812913874</v>
      </c>
      <c r="K96">
        <f t="shared" si="39"/>
        <v>-1.5103173520877142</v>
      </c>
      <c r="L96">
        <f t="shared" si="40"/>
        <v>-1.2939560739455113E-6</v>
      </c>
      <c r="M96">
        <f t="shared" si="41"/>
        <v>-4.0142572795831555E-6</v>
      </c>
      <c r="N96">
        <f t="shared" si="42"/>
        <v>88.163761622226133</v>
      </c>
      <c r="O96">
        <f t="shared" si="43"/>
        <v>-0.32599999999999341</v>
      </c>
      <c r="P96" s="1">
        <f t="shared" si="44"/>
        <v>-3.6976643691415344E-3</v>
      </c>
      <c r="Q96" s="3">
        <v>9.81</v>
      </c>
      <c r="R96" s="3">
        <v>20</v>
      </c>
      <c r="S96" s="3">
        <v>68</v>
      </c>
      <c r="T96" s="3">
        <f t="shared" si="45"/>
        <v>88</v>
      </c>
      <c r="U96" s="5">
        <v>2.4750000000000002E-3</v>
      </c>
      <c r="V96" s="5">
        <v>0.32</v>
      </c>
      <c r="W96" s="5">
        <v>1.29</v>
      </c>
      <c r="X96" s="4">
        <f t="shared" si="46"/>
        <v>2.1366180000000004</v>
      </c>
      <c r="Y96" s="4">
        <f t="shared" si="47"/>
        <v>-3.1920978743340203</v>
      </c>
      <c r="Z96" s="3">
        <f t="shared" si="48"/>
        <v>21.980606924428109</v>
      </c>
      <c r="AA96" s="3">
        <f t="shared" si="49"/>
        <v>20.92512705009409</v>
      </c>
      <c r="AB96" s="3">
        <f t="shared" si="50"/>
        <v>0.2064</v>
      </c>
      <c r="AC96" s="3">
        <f t="shared" si="51"/>
        <v>-1.0554798743340201</v>
      </c>
      <c r="AD96" s="2">
        <f t="shared" si="65"/>
        <v>215.94</v>
      </c>
      <c r="AE96" s="2">
        <f t="shared" si="52"/>
        <v>10.319650603937397</v>
      </c>
      <c r="AF96" s="2">
        <f t="shared" si="53"/>
        <v>1098.9931372218268</v>
      </c>
      <c r="AG96" s="2">
        <f t="shared" si="54"/>
        <v>-52.772206989412979</v>
      </c>
      <c r="AH96" s="2">
        <f t="shared" si="55"/>
        <v>-1046.2209302325582</v>
      </c>
      <c r="AI96" s="2">
        <f t="shared" si="56"/>
        <v>-1.4438228390645236E-10</v>
      </c>
      <c r="AJ96" s="2">
        <f t="shared" si="57"/>
        <v>23.084393815509063</v>
      </c>
      <c r="AK96">
        <f t="shared" si="58"/>
        <v>7.2333205969668621E-4</v>
      </c>
      <c r="AL96">
        <f t="shared" si="59"/>
        <v>-5.1137590810756786</v>
      </c>
      <c r="AM96">
        <f t="shared" si="60"/>
        <v>-1046.2209302325582</v>
      </c>
      <c r="AN96">
        <f t="shared" si="61"/>
        <v>1046.2161961526081</v>
      </c>
      <c r="AO96">
        <f t="shared" si="62"/>
        <v>4.7340799501398578E-3</v>
      </c>
      <c r="AP96">
        <f t="shared" si="63"/>
        <v>10.319650603937397</v>
      </c>
      <c r="AQ96">
        <f t="shared" si="64"/>
        <v>273639.60584305209</v>
      </c>
    </row>
    <row r="97" spans="1:43" x14ac:dyDescent="0.25">
      <c r="A97">
        <v>96</v>
      </c>
      <c r="B97" t="s">
        <v>282</v>
      </c>
      <c r="C97" t="s">
        <v>280</v>
      </c>
      <c r="D97" t="s">
        <v>281</v>
      </c>
      <c r="E97" t="str">
        <f t="shared" si="33"/>
        <v>181.239</v>
      </c>
      <c r="F97" t="str">
        <f t="shared" si="34"/>
        <v>34.53686</v>
      </c>
      <c r="G97" t="str">
        <f t="shared" si="35"/>
        <v>-86.53482</v>
      </c>
      <c r="H97">
        <f t="shared" si="36"/>
        <v>0.60278628362345876</v>
      </c>
      <c r="I97">
        <f t="shared" si="37"/>
        <v>0.60278192030032873</v>
      </c>
      <c r="J97">
        <f t="shared" si="38"/>
        <v>-1.5103173520877142</v>
      </c>
      <c r="K97">
        <f t="shared" si="39"/>
        <v>-1.5103175266206395</v>
      </c>
      <c r="L97">
        <f t="shared" si="40"/>
        <v>-1.4377331160477296E-7</v>
      </c>
      <c r="M97">
        <f t="shared" si="41"/>
        <v>-4.3633231300299613E-6</v>
      </c>
      <c r="N97">
        <f t="shared" si="42"/>
        <v>91.258312950147555</v>
      </c>
      <c r="O97">
        <f t="shared" si="43"/>
        <v>-0.10699999999999932</v>
      </c>
      <c r="P97" s="1">
        <f t="shared" si="44"/>
        <v>-1.1724959243817174E-3</v>
      </c>
      <c r="Q97" s="3">
        <v>9.81</v>
      </c>
      <c r="R97" s="3">
        <v>20</v>
      </c>
      <c r="S97" s="3">
        <v>68</v>
      </c>
      <c r="T97" s="3">
        <f t="shared" si="45"/>
        <v>88</v>
      </c>
      <c r="U97" s="5">
        <v>2.4750000000000002E-3</v>
      </c>
      <c r="V97" s="5">
        <v>0.32</v>
      </c>
      <c r="W97" s="5">
        <v>1.29</v>
      </c>
      <c r="X97" s="4">
        <f t="shared" si="46"/>
        <v>2.1366180000000004</v>
      </c>
      <c r="Y97" s="4">
        <f t="shared" si="47"/>
        <v>-1.0121915858469706</v>
      </c>
      <c r="Z97" s="3">
        <f t="shared" si="48"/>
        <v>20.528262854768847</v>
      </c>
      <c r="AA97" s="3">
        <f t="shared" si="49"/>
        <v>21.652689268921876</v>
      </c>
      <c r="AB97" s="3">
        <f t="shared" si="50"/>
        <v>0.2064</v>
      </c>
      <c r="AC97" s="3">
        <f t="shared" si="51"/>
        <v>1.1244264141530298</v>
      </c>
      <c r="AD97" s="2">
        <f t="shared" si="65"/>
        <v>215.94</v>
      </c>
      <c r="AE97" s="2">
        <f t="shared" si="52"/>
        <v>9.9728951594936639</v>
      </c>
      <c r="AF97" s="2">
        <f t="shared" si="53"/>
        <v>991.89056810628767</v>
      </c>
      <c r="AG97" s="2">
        <f t="shared" si="54"/>
        <v>54.330362126519233</v>
      </c>
      <c r="AH97" s="2">
        <f t="shared" si="55"/>
        <v>-1046.2209302325582</v>
      </c>
      <c r="AI97" s="2">
        <f t="shared" si="56"/>
        <v>2.4874680093489587E-10</v>
      </c>
      <c r="AJ97" s="2">
        <f t="shared" si="57"/>
        <v>22.308724217339059</v>
      </c>
      <c r="AK97">
        <f t="shared" si="58"/>
        <v>7.7475391347748602E-4</v>
      </c>
      <c r="AL97">
        <f t="shared" si="59"/>
        <v>5.4478023941522764</v>
      </c>
      <c r="AM97">
        <f t="shared" si="60"/>
        <v>-1046.2209302325582</v>
      </c>
      <c r="AN97">
        <f t="shared" si="61"/>
        <v>1046.226653901346</v>
      </c>
      <c r="AO97">
        <f t="shared" si="62"/>
        <v>-5.7236687878230441E-3</v>
      </c>
      <c r="AP97">
        <f t="shared" si="63"/>
        <v>9.9728951594936639</v>
      </c>
      <c r="AQ97">
        <f t="shared" si="64"/>
        <v>273650.54696901381</v>
      </c>
    </row>
    <row r="98" spans="1:43" x14ac:dyDescent="0.25">
      <c r="A98">
        <v>97</v>
      </c>
      <c r="B98" t="s">
        <v>285</v>
      </c>
      <c r="C98" t="s">
        <v>283</v>
      </c>
      <c r="D98" t="s">
        <v>284</v>
      </c>
      <c r="E98" t="str">
        <f t="shared" si="33"/>
        <v>181.093</v>
      </c>
      <c r="F98" t="str">
        <f t="shared" si="34"/>
        <v>34.53643</v>
      </c>
      <c r="G98" t="str">
        <f t="shared" si="35"/>
        <v>-86.53477</v>
      </c>
      <c r="H98">
        <f t="shared" si="36"/>
        <v>0.60278192030032873</v>
      </c>
      <c r="I98">
        <f t="shared" si="37"/>
        <v>0.60277441538454524</v>
      </c>
      <c r="J98">
        <f t="shared" si="38"/>
        <v>-1.5103175266206395</v>
      </c>
      <c r="K98">
        <f t="shared" si="39"/>
        <v>-1.5103166539560136</v>
      </c>
      <c r="L98">
        <f t="shared" si="40"/>
        <v>7.1886949371505938E-7</v>
      </c>
      <c r="M98">
        <f t="shared" si="41"/>
        <v>-7.5049157834961022E-6</v>
      </c>
      <c r="N98">
        <f t="shared" si="42"/>
        <v>157.59720100946214</v>
      </c>
      <c r="O98">
        <f t="shared" si="43"/>
        <v>-0.14600000000001501</v>
      </c>
      <c r="P98" s="1">
        <f t="shared" si="44"/>
        <v>-9.2641239225593329E-4</v>
      </c>
      <c r="Q98" s="3">
        <v>9.81</v>
      </c>
      <c r="R98" s="3">
        <v>20</v>
      </c>
      <c r="S98" s="3">
        <v>68</v>
      </c>
      <c r="T98" s="3">
        <f t="shared" si="45"/>
        <v>88</v>
      </c>
      <c r="U98" s="5">
        <v>2.4750000000000002E-3</v>
      </c>
      <c r="V98" s="5">
        <v>0.32</v>
      </c>
      <c r="W98" s="5">
        <v>1.29</v>
      </c>
      <c r="X98" s="4">
        <f t="shared" si="46"/>
        <v>2.1366180000000004</v>
      </c>
      <c r="Y98" s="4">
        <f t="shared" si="47"/>
        <v>-0.79975294679682318</v>
      </c>
      <c r="Z98" s="3">
        <f t="shared" si="48"/>
        <v>20.389421118379051</v>
      </c>
      <c r="AA98" s="3">
        <f t="shared" si="49"/>
        <v>21.726286171582228</v>
      </c>
      <c r="AB98" s="3">
        <f t="shared" si="50"/>
        <v>0.2064</v>
      </c>
      <c r="AC98" s="3">
        <f t="shared" si="51"/>
        <v>1.3368650532031772</v>
      </c>
      <c r="AD98" s="2">
        <f t="shared" si="65"/>
        <v>215.94</v>
      </c>
      <c r="AE98" s="2">
        <f t="shared" si="52"/>
        <v>9.9391123864712512</v>
      </c>
      <c r="AF98" s="2">
        <f t="shared" si="53"/>
        <v>981.84470925707228</v>
      </c>
      <c r="AG98" s="2">
        <f t="shared" si="54"/>
        <v>64.376220975446927</v>
      </c>
      <c r="AH98" s="2">
        <f t="shared" si="55"/>
        <v>-1046.2209302325582</v>
      </c>
      <c r="AI98" s="2">
        <f t="shared" si="56"/>
        <v>-3.9108272176235914E-11</v>
      </c>
      <c r="AJ98" s="2">
        <f t="shared" si="57"/>
        <v>22.233154329698504</v>
      </c>
      <c r="AK98">
        <f t="shared" si="58"/>
        <v>1.3424975284217944E-3</v>
      </c>
      <c r="AL98">
        <f t="shared" si="59"/>
        <v>6.4770593662944629</v>
      </c>
      <c r="AM98">
        <f t="shared" si="60"/>
        <v>-1046.2209302325582</v>
      </c>
      <c r="AN98">
        <f t="shared" si="61"/>
        <v>1046.2305495104595</v>
      </c>
      <c r="AO98">
        <f t="shared" si="62"/>
        <v>-9.6192779012653773E-3</v>
      </c>
      <c r="AP98">
        <f t="shared" si="63"/>
        <v>9.9391123864712512</v>
      </c>
      <c r="AQ98">
        <f t="shared" si="64"/>
        <v>273654.62269657437</v>
      </c>
    </row>
    <row r="99" spans="1:43" x14ac:dyDescent="0.25">
      <c r="A99">
        <v>98</v>
      </c>
      <c r="B99" t="s">
        <v>288</v>
      </c>
      <c r="C99" t="s">
        <v>286</v>
      </c>
      <c r="D99" t="s">
        <v>287</v>
      </c>
      <c r="E99" t="str">
        <f t="shared" si="33"/>
        <v>180.897</v>
      </c>
      <c r="F99" t="str">
        <f t="shared" si="34"/>
        <v>34.53594</v>
      </c>
      <c r="G99" t="str">
        <f t="shared" si="35"/>
        <v>-86.53466</v>
      </c>
      <c r="H99">
        <f t="shared" si="36"/>
        <v>0.60277441538454524</v>
      </c>
      <c r="I99">
        <f t="shared" si="37"/>
        <v>0.6027658632712104</v>
      </c>
      <c r="J99">
        <f t="shared" si="38"/>
        <v>-1.5103166539560136</v>
      </c>
      <c r="K99">
        <f t="shared" si="39"/>
        <v>-1.5103147340938363</v>
      </c>
      <c r="L99">
        <f t="shared" si="40"/>
        <v>1.5815216248469113E-6</v>
      </c>
      <c r="M99">
        <f t="shared" si="41"/>
        <v>-8.5521133348365197E-6</v>
      </c>
      <c r="N99">
        <f t="shared" si="42"/>
        <v>181.80037000371152</v>
      </c>
      <c r="O99">
        <f t="shared" si="43"/>
        <v>-0.19599999999999795</v>
      </c>
      <c r="P99" s="1">
        <f t="shared" si="44"/>
        <v>-1.0781056165947106E-3</v>
      </c>
      <c r="Q99" s="3">
        <v>9.81</v>
      </c>
      <c r="R99" s="3">
        <v>20</v>
      </c>
      <c r="S99" s="3">
        <v>68</v>
      </c>
      <c r="T99" s="3">
        <f t="shared" si="45"/>
        <v>88</v>
      </c>
      <c r="U99" s="5">
        <v>2.4750000000000002E-3</v>
      </c>
      <c r="V99" s="5">
        <v>0.32</v>
      </c>
      <c r="W99" s="5">
        <v>1.29</v>
      </c>
      <c r="X99" s="4">
        <f t="shared" si="46"/>
        <v>2.1366180000000004</v>
      </c>
      <c r="Y99" s="4">
        <f t="shared" si="47"/>
        <v>-0.9307064758085164</v>
      </c>
      <c r="Z99" s="3">
        <f t="shared" si="48"/>
        <v>20.474949444065892</v>
      </c>
      <c r="AA99" s="3">
        <f t="shared" si="49"/>
        <v>21.680860968257377</v>
      </c>
      <c r="AB99" s="3">
        <f t="shared" si="50"/>
        <v>0.2064</v>
      </c>
      <c r="AC99" s="3">
        <f t="shared" si="51"/>
        <v>1.205911524191484</v>
      </c>
      <c r="AD99" s="2">
        <f t="shared" si="65"/>
        <v>215.94</v>
      </c>
      <c r="AE99" s="2">
        <f t="shared" si="52"/>
        <v>9.9599365687642614</v>
      </c>
      <c r="AF99" s="2">
        <f t="shared" si="53"/>
        <v>988.02905867999687</v>
      </c>
      <c r="AG99" s="2">
        <f t="shared" si="54"/>
        <v>58.19187155275683</v>
      </c>
      <c r="AH99" s="2">
        <f t="shared" si="55"/>
        <v>-1046.2209302325582</v>
      </c>
      <c r="AI99" s="2">
        <f t="shared" si="56"/>
        <v>1.9554136088117957E-10</v>
      </c>
      <c r="AJ99" s="2">
        <f t="shared" si="57"/>
        <v>22.279736684410626</v>
      </c>
      <c r="AK99">
        <f t="shared" si="58"/>
        <v>1.5454351523988641E-3</v>
      </c>
      <c r="AL99">
        <f t="shared" si="59"/>
        <v>5.842594593950988</v>
      </c>
      <c r="AM99">
        <f t="shared" si="60"/>
        <v>-1046.2209302325582</v>
      </c>
      <c r="AN99">
        <f t="shared" si="61"/>
        <v>1046.227990597642</v>
      </c>
      <c r="AO99">
        <f t="shared" si="62"/>
        <v>-7.0603650837028908E-3</v>
      </c>
      <c r="AP99">
        <f t="shared" si="63"/>
        <v>9.9599365687642614</v>
      </c>
      <c r="AQ99">
        <f t="shared" si="64"/>
        <v>273651.9454657443</v>
      </c>
    </row>
    <row r="100" spans="1:43" x14ac:dyDescent="0.25">
      <c r="A100">
        <v>99</v>
      </c>
      <c r="B100" t="s">
        <v>291</v>
      </c>
      <c r="C100" t="s">
        <v>289</v>
      </c>
      <c r="D100" t="s">
        <v>290</v>
      </c>
      <c r="E100" t="str">
        <f t="shared" si="33"/>
        <v>181.071</v>
      </c>
      <c r="F100" t="str">
        <f t="shared" si="34"/>
        <v>34.53566</v>
      </c>
      <c r="G100" t="str">
        <f t="shared" si="35"/>
        <v>-86.53455</v>
      </c>
      <c r="H100">
        <f t="shared" si="36"/>
        <v>0.6027658632712104</v>
      </c>
      <c r="I100">
        <f t="shared" si="37"/>
        <v>0.60276097634930492</v>
      </c>
      <c r="J100">
        <f t="shared" si="38"/>
        <v>-1.5103147340938363</v>
      </c>
      <c r="K100">
        <f t="shared" si="39"/>
        <v>-1.5103128142316589</v>
      </c>
      <c r="L100">
        <f t="shared" si="40"/>
        <v>1.5815289386577655E-6</v>
      </c>
      <c r="M100">
        <f t="shared" si="41"/>
        <v>-4.8869219054781254E-6</v>
      </c>
      <c r="N100">
        <f t="shared" si="42"/>
        <v>107.37013129647731</v>
      </c>
      <c r="O100">
        <f t="shared" si="43"/>
        <v>0.17400000000000659</v>
      </c>
      <c r="P100" s="1">
        <f t="shared" si="44"/>
        <v>1.6205624217739531E-3</v>
      </c>
      <c r="Q100" s="3">
        <v>9.81</v>
      </c>
      <c r="R100" s="3">
        <v>20</v>
      </c>
      <c r="S100" s="3">
        <v>68</v>
      </c>
      <c r="T100" s="3">
        <f t="shared" si="45"/>
        <v>88</v>
      </c>
      <c r="U100" s="5">
        <v>2.4750000000000002E-3</v>
      </c>
      <c r="V100" s="5">
        <v>0.32</v>
      </c>
      <c r="W100" s="5">
        <v>1.29</v>
      </c>
      <c r="X100" s="4">
        <f t="shared" si="46"/>
        <v>2.1366180000000004</v>
      </c>
      <c r="Y100" s="4">
        <f t="shared" si="47"/>
        <v>1.3989972904310999</v>
      </c>
      <c r="Z100" s="3">
        <f t="shared" si="48"/>
        <v>18.981823084166471</v>
      </c>
      <c r="AA100" s="3">
        <f t="shared" si="49"/>
        <v>22.517438374597571</v>
      </c>
      <c r="AB100" s="3">
        <f t="shared" si="50"/>
        <v>0.2064</v>
      </c>
      <c r="AC100" s="3">
        <f t="shared" si="51"/>
        <v>3.5356152904311005</v>
      </c>
      <c r="AD100" s="2">
        <f t="shared" si="65"/>
        <v>215.94</v>
      </c>
      <c r="AE100" s="2">
        <f t="shared" si="52"/>
        <v>9.5899007874539368</v>
      </c>
      <c r="AF100" s="2">
        <f t="shared" si="53"/>
        <v>881.94670611511299</v>
      </c>
      <c r="AG100" s="2">
        <f t="shared" si="54"/>
        <v>164.27422411743891</v>
      </c>
      <c r="AH100" s="2">
        <f t="shared" si="55"/>
        <v>-1046.2209302325582</v>
      </c>
      <c r="AI100" s="2">
        <f t="shared" si="56"/>
        <v>-6.3664629124104977E-12</v>
      </c>
      <c r="AJ100" s="2">
        <f t="shared" si="57"/>
        <v>21.451990471923743</v>
      </c>
      <c r="AK100">
        <f t="shared" si="58"/>
        <v>9.4794243760731737E-4</v>
      </c>
      <c r="AL100">
        <f t="shared" si="59"/>
        <v>17.129919042786341</v>
      </c>
      <c r="AM100">
        <f t="shared" si="60"/>
        <v>-1046.2209302325582</v>
      </c>
      <c r="AN100">
        <f t="shared" si="61"/>
        <v>1046.3988420994156</v>
      </c>
      <c r="AO100">
        <f t="shared" si="62"/>
        <v>-0.17791186685747107</v>
      </c>
      <c r="AP100">
        <f t="shared" si="63"/>
        <v>9.5899007874539368</v>
      </c>
      <c r="AQ100">
        <f t="shared" si="64"/>
        <v>273830.72548564523</v>
      </c>
    </row>
    <row r="101" spans="1:43" x14ac:dyDescent="0.25">
      <c r="A101">
        <v>100</v>
      </c>
      <c r="B101" t="s">
        <v>294</v>
      </c>
      <c r="C101" t="s">
        <v>292</v>
      </c>
      <c r="D101" t="s">
        <v>293</v>
      </c>
      <c r="E101" t="str">
        <f t="shared" si="33"/>
        <v>181.158</v>
      </c>
      <c r="F101" t="str">
        <f t="shared" si="34"/>
        <v>34.53534</v>
      </c>
      <c r="G101" t="str">
        <f t="shared" si="35"/>
        <v>-86.5344</v>
      </c>
      <c r="H101">
        <f t="shared" si="36"/>
        <v>0.60276097634930492</v>
      </c>
      <c r="I101">
        <f t="shared" si="37"/>
        <v>0.60275539129569844</v>
      </c>
      <c r="J101">
        <f t="shared" si="38"/>
        <v>-1.5103128142316589</v>
      </c>
      <c r="K101">
        <f t="shared" si="39"/>
        <v>-1.5103101962377812</v>
      </c>
      <c r="L101">
        <f t="shared" si="40"/>
        <v>2.1566381415500662E-6</v>
      </c>
      <c r="M101">
        <f t="shared" si="41"/>
        <v>-5.5850536064827594E-6</v>
      </c>
      <c r="N101">
        <f t="shared" si="42"/>
        <v>125.14892534051023</v>
      </c>
      <c r="O101">
        <f t="shared" si="43"/>
        <v>8.6999999999989086E-2</v>
      </c>
      <c r="P101" s="1">
        <f t="shared" si="44"/>
        <v>6.9517177045888318E-4</v>
      </c>
      <c r="Q101" s="3">
        <v>9.81</v>
      </c>
      <c r="R101" s="3">
        <v>20</v>
      </c>
      <c r="S101" s="3">
        <v>68</v>
      </c>
      <c r="T101" s="3">
        <f t="shared" si="45"/>
        <v>88</v>
      </c>
      <c r="U101" s="5">
        <v>2.4750000000000002E-3</v>
      </c>
      <c r="V101" s="5">
        <v>0.32</v>
      </c>
      <c r="W101" s="5">
        <v>1.29</v>
      </c>
      <c r="X101" s="4">
        <f t="shared" si="46"/>
        <v>2.1366180000000004</v>
      </c>
      <c r="Y101" s="4">
        <f t="shared" si="47"/>
        <v>0.60012774099175881</v>
      </c>
      <c r="Z101" s="3">
        <f t="shared" si="48"/>
        <v>19.48694105360925</v>
      </c>
      <c r="AA101" s="3">
        <f t="shared" si="49"/>
        <v>22.223686794601008</v>
      </c>
      <c r="AB101" s="3">
        <f t="shared" si="50"/>
        <v>0.2064</v>
      </c>
      <c r="AC101" s="3">
        <f t="shared" si="51"/>
        <v>2.736745740991759</v>
      </c>
      <c r="AD101" s="2">
        <f t="shared" si="65"/>
        <v>215.94</v>
      </c>
      <c r="AE101" s="2">
        <f t="shared" si="52"/>
        <v>9.7166596161923895</v>
      </c>
      <c r="AF101" s="2">
        <f t="shared" si="53"/>
        <v>917.38359098220224</v>
      </c>
      <c r="AG101" s="2">
        <f t="shared" si="54"/>
        <v>128.83733925039314</v>
      </c>
      <c r="AH101" s="2">
        <f t="shared" si="55"/>
        <v>-1046.2209302325582</v>
      </c>
      <c r="AI101" s="2">
        <f t="shared" si="56"/>
        <v>3.7289282772690058E-11</v>
      </c>
      <c r="AJ101" s="2">
        <f t="shared" si="57"/>
        <v>21.735541808543093</v>
      </c>
      <c r="AK101">
        <f t="shared" si="58"/>
        <v>1.0904926221733779E-3</v>
      </c>
      <c r="AL101">
        <f t="shared" si="59"/>
        <v>13.259427039688756</v>
      </c>
      <c r="AM101">
        <f t="shared" si="60"/>
        <v>-1046.2209302325582</v>
      </c>
      <c r="AN101">
        <f t="shared" si="61"/>
        <v>1046.3034490228597</v>
      </c>
      <c r="AO101">
        <f t="shared" si="62"/>
        <v>-8.2518790301605804E-2</v>
      </c>
      <c r="AP101">
        <f t="shared" si="63"/>
        <v>9.7166596161923895</v>
      </c>
      <c r="AQ101">
        <f t="shared" si="64"/>
        <v>273730.89840907167</v>
      </c>
    </row>
    <row r="102" spans="1:43" x14ac:dyDescent="0.25">
      <c r="A102">
        <v>101</v>
      </c>
      <c r="B102" t="s">
        <v>297</v>
      </c>
      <c r="C102" t="s">
        <v>295</v>
      </c>
      <c r="D102" t="s">
        <v>296</v>
      </c>
      <c r="E102" t="str">
        <f t="shared" si="33"/>
        <v>179.884</v>
      </c>
      <c r="F102" t="str">
        <f t="shared" si="34"/>
        <v>34.53336</v>
      </c>
      <c r="G102" t="str">
        <f t="shared" si="35"/>
        <v>-86.53337</v>
      </c>
      <c r="H102">
        <f t="shared" si="36"/>
        <v>0.60275539129569844</v>
      </c>
      <c r="I102">
        <f t="shared" si="37"/>
        <v>0.60272083377650898</v>
      </c>
      <c r="J102">
        <f t="shared" si="38"/>
        <v>-1.5103101962377812</v>
      </c>
      <c r="K102">
        <f t="shared" si="39"/>
        <v>-1.5102922193464856</v>
      </c>
      <c r="L102">
        <f t="shared" si="40"/>
        <v>1.4809119791940866E-5</v>
      </c>
      <c r="M102">
        <f t="shared" si="41"/>
        <v>-3.4557519189459818E-5</v>
      </c>
      <c r="N102">
        <f t="shared" si="42"/>
        <v>785.90901665872468</v>
      </c>
      <c r="O102">
        <f t="shared" si="43"/>
        <v>-1.2740000000000009</v>
      </c>
      <c r="P102" s="1">
        <f t="shared" si="44"/>
        <v>-1.6210527847312205E-3</v>
      </c>
      <c r="Q102" s="3">
        <v>9.81</v>
      </c>
      <c r="R102" s="3">
        <v>20</v>
      </c>
      <c r="S102" s="3">
        <v>68</v>
      </c>
      <c r="T102" s="3">
        <f t="shared" si="45"/>
        <v>88</v>
      </c>
      <c r="U102" s="5">
        <v>2.4750000000000002E-3</v>
      </c>
      <c r="V102" s="5">
        <v>0.32</v>
      </c>
      <c r="W102" s="5">
        <v>1.29</v>
      </c>
      <c r="X102" s="4">
        <f t="shared" si="46"/>
        <v>2.1366180000000004</v>
      </c>
      <c r="Y102" s="4">
        <f t="shared" si="47"/>
        <v>-1.3994206092967496</v>
      </c>
      <c r="Z102" s="3">
        <f t="shared" si="48"/>
        <v>20.782594317619314</v>
      </c>
      <c r="AA102" s="3">
        <f t="shared" si="49"/>
        <v>21.519791708322565</v>
      </c>
      <c r="AB102" s="3">
        <f t="shared" si="50"/>
        <v>0.2064</v>
      </c>
      <c r="AC102" s="3">
        <f t="shared" si="51"/>
        <v>0.73719739070325085</v>
      </c>
      <c r="AD102" s="2">
        <f t="shared" si="65"/>
        <v>215.94</v>
      </c>
      <c r="AE102" s="2">
        <f t="shared" si="52"/>
        <v>10.034483740679141</v>
      </c>
      <c r="AF102" s="2">
        <f t="shared" si="53"/>
        <v>1010.3808370604735</v>
      </c>
      <c r="AG102" s="2">
        <f t="shared" si="54"/>
        <v>35.840093171913075</v>
      </c>
      <c r="AH102" s="2">
        <f t="shared" si="55"/>
        <v>-1046.2209302325582</v>
      </c>
      <c r="AI102" s="2">
        <f t="shared" si="56"/>
        <v>-1.716671249596402E-10</v>
      </c>
      <c r="AJ102" s="2">
        <f t="shared" si="57"/>
        <v>22.446493907146341</v>
      </c>
      <c r="AK102">
        <f t="shared" si="58"/>
        <v>6.6311649955641599E-3</v>
      </c>
      <c r="AL102">
        <f t="shared" si="59"/>
        <v>3.5716927844149753</v>
      </c>
      <c r="AM102">
        <f t="shared" si="60"/>
        <v>-1046.2209302325582</v>
      </c>
      <c r="AN102">
        <f t="shared" si="61"/>
        <v>1046.2225432328705</v>
      </c>
      <c r="AO102">
        <f t="shared" si="62"/>
        <v>-1.613000312204349E-3</v>
      </c>
      <c r="AP102">
        <f t="shared" si="63"/>
        <v>10.034483740679141</v>
      </c>
      <c r="AQ102">
        <f t="shared" si="64"/>
        <v>273646.24627145869</v>
      </c>
    </row>
    <row r="103" spans="1:43" x14ac:dyDescent="0.25">
      <c r="A103">
        <v>102</v>
      </c>
      <c r="B103" t="s">
        <v>300</v>
      </c>
      <c r="C103" t="s">
        <v>298</v>
      </c>
      <c r="D103" t="s">
        <v>299</v>
      </c>
      <c r="E103" t="str">
        <f t="shared" si="33"/>
        <v>179.389</v>
      </c>
      <c r="F103" t="str">
        <f t="shared" si="34"/>
        <v>34.53248</v>
      </c>
      <c r="G103" t="str">
        <f t="shared" si="35"/>
        <v>-86.53294</v>
      </c>
      <c r="H103">
        <f t="shared" si="36"/>
        <v>0.60272083377650898</v>
      </c>
      <c r="I103">
        <f t="shared" si="37"/>
        <v>0.60270547487909143</v>
      </c>
      <c r="J103">
        <f t="shared" si="38"/>
        <v>-1.5102922193464856</v>
      </c>
      <c r="K103">
        <f t="shared" si="39"/>
        <v>-1.5102847144307021</v>
      </c>
      <c r="L103">
        <f t="shared" si="40"/>
        <v>6.1825542521350496E-6</v>
      </c>
      <c r="M103">
        <f t="shared" si="41"/>
        <v>-1.5358897417550033E-5</v>
      </c>
      <c r="N103">
        <f t="shared" si="42"/>
        <v>346.09040072262525</v>
      </c>
      <c r="O103">
        <f t="shared" si="43"/>
        <v>-0.49499999999997613</v>
      </c>
      <c r="P103" s="1">
        <f t="shared" si="44"/>
        <v>-1.4302621481740972E-3</v>
      </c>
      <c r="Q103" s="3">
        <v>9.81</v>
      </c>
      <c r="R103" s="3">
        <v>20</v>
      </c>
      <c r="S103" s="3">
        <v>68</v>
      </c>
      <c r="T103" s="3">
        <f t="shared" si="45"/>
        <v>88</v>
      </c>
      <c r="U103" s="5">
        <v>2.4750000000000002E-3</v>
      </c>
      <c r="V103" s="5">
        <v>0.32</v>
      </c>
      <c r="W103" s="5">
        <v>1.29</v>
      </c>
      <c r="X103" s="4">
        <f t="shared" si="46"/>
        <v>2.1366180000000004</v>
      </c>
      <c r="Y103" s="4">
        <f t="shared" si="47"/>
        <v>-1.2347154443786721</v>
      </c>
      <c r="Z103" s="3">
        <f t="shared" si="48"/>
        <v>20.674219232835537</v>
      </c>
      <c r="AA103" s="3">
        <f t="shared" si="49"/>
        <v>21.576121788456867</v>
      </c>
      <c r="AB103" s="3">
        <f t="shared" si="50"/>
        <v>0.2064</v>
      </c>
      <c r="AC103" s="3">
        <f t="shared" si="51"/>
        <v>0.90190255562132837</v>
      </c>
      <c r="AD103" s="2">
        <f t="shared" si="65"/>
        <v>215.94</v>
      </c>
      <c r="AE103" s="2">
        <f t="shared" si="52"/>
        <v>10.008286109857238</v>
      </c>
      <c r="AF103" s="2">
        <f t="shared" si="53"/>
        <v>1002.4878933145894</v>
      </c>
      <c r="AG103" s="2">
        <f t="shared" si="54"/>
        <v>43.733036917973287</v>
      </c>
      <c r="AH103" s="2">
        <f t="shared" si="55"/>
        <v>-1046.2209302325582</v>
      </c>
      <c r="AI103" s="2">
        <f t="shared" si="56"/>
        <v>4.5474735088646412E-12</v>
      </c>
      <c r="AJ103" s="2">
        <f t="shared" si="57"/>
        <v>22.387891494125171</v>
      </c>
      <c r="AK103">
        <f t="shared" si="58"/>
        <v>2.927806952989988E-3</v>
      </c>
      <c r="AL103">
        <f t="shared" si="59"/>
        <v>4.36968292452194</v>
      </c>
      <c r="AM103">
        <f t="shared" si="60"/>
        <v>-1046.2209302325582</v>
      </c>
      <c r="AN103">
        <f t="shared" si="61"/>
        <v>1046.2238838985284</v>
      </c>
      <c r="AO103">
        <f t="shared" si="62"/>
        <v>-2.9536659701534518E-3</v>
      </c>
      <c r="AP103">
        <f t="shared" si="63"/>
        <v>10.008286109857238</v>
      </c>
      <c r="AQ103">
        <f t="shared" si="64"/>
        <v>273647.64891005284</v>
      </c>
    </row>
    <row r="104" spans="1:43" x14ac:dyDescent="0.25">
      <c r="A104">
        <v>103</v>
      </c>
      <c r="B104" t="s">
        <v>303</v>
      </c>
      <c r="C104" t="s">
        <v>301</v>
      </c>
      <c r="D104" t="s">
        <v>302</v>
      </c>
      <c r="E104" t="str">
        <f t="shared" si="33"/>
        <v>178.652</v>
      </c>
      <c r="F104" t="str">
        <f t="shared" si="34"/>
        <v>34.53231</v>
      </c>
      <c r="G104" t="str">
        <f t="shared" si="35"/>
        <v>-86.53282</v>
      </c>
      <c r="H104">
        <f t="shared" si="36"/>
        <v>0.60270547487909143</v>
      </c>
      <c r="I104">
        <f t="shared" si="37"/>
        <v>0.60270250781936308</v>
      </c>
      <c r="J104">
        <f t="shared" si="38"/>
        <v>-1.5102847144307021</v>
      </c>
      <c r="K104">
        <f t="shared" si="39"/>
        <v>-1.5102826200355994</v>
      </c>
      <c r="L104">
        <f t="shared" si="40"/>
        <v>1.725374856452152E-6</v>
      </c>
      <c r="M104">
        <f t="shared" si="41"/>
        <v>-2.9670597283537603E-6</v>
      </c>
      <c r="N104">
        <f t="shared" si="42"/>
        <v>71.746172796098236</v>
      </c>
      <c r="O104">
        <f t="shared" si="43"/>
        <v>-0.73700000000002319</v>
      </c>
      <c r="P104" s="1">
        <f t="shared" si="44"/>
        <v>-1.0272324937729687E-2</v>
      </c>
      <c r="Q104" s="3">
        <v>9.81</v>
      </c>
      <c r="R104" s="3">
        <v>20</v>
      </c>
      <c r="S104" s="3">
        <v>68</v>
      </c>
      <c r="T104" s="3">
        <f t="shared" si="45"/>
        <v>88</v>
      </c>
      <c r="U104" s="5">
        <v>2.4750000000000002E-3</v>
      </c>
      <c r="V104" s="5">
        <v>0.32</v>
      </c>
      <c r="W104" s="5">
        <v>1.29</v>
      </c>
      <c r="X104" s="4">
        <f t="shared" si="46"/>
        <v>2.1366180000000004</v>
      </c>
      <c r="Y104" s="4">
        <f t="shared" si="47"/>
        <v>-8.8674248363255899</v>
      </c>
      <c r="Z104" s="3">
        <f t="shared" si="48"/>
        <v>25.978571829272013</v>
      </c>
      <c r="AA104" s="3">
        <f t="shared" si="49"/>
        <v>19.247764992946422</v>
      </c>
      <c r="AB104" s="3">
        <f t="shared" si="50"/>
        <v>0.2064</v>
      </c>
      <c r="AC104" s="3">
        <f t="shared" si="51"/>
        <v>-6.7308068363255895</v>
      </c>
      <c r="AD104" s="2">
        <f t="shared" si="65"/>
        <v>215.94</v>
      </c>
      <c r="AE104" s="2">
        <f t="shared" si="52"/>
        <v>11.218964907309148</v>
      </c>
      <c r="AF104" s="2">
        <f t="shared" si="53"/>
        <v>1412.0769655746742</v>
      </c>
      <c r="AG104" s="2">
        <f t="shared" si="54"/>
        <v>-365.85603534211873</v>
      </c>
      <c r="AH104" s="2">
        <f t="shared" si="55"/>
        <v>-1046.2209302325582</v>
      </c>
      <c r="AI104" s="2">
        <f t="shared" si="56"/>
        <v>-2.7284841053187847E-12</v>
      </c>
      <c r="AJ104" s="2">
        <f t="shared" si="57"/>
        <v>25.096101996310534</v>
      </c>
      <c r="AK104">
        <f t="shared" si="58"/>
        <v>5.4145023415544749E-4</v>
      </c>
      <c r="AL104">
        <f t="shared" si="59"/>
        <v>-32.61049823801158</v>
      </c>
      <c r="AM104">
        <f t="shared" si="60"/>
        <v>-1046.2209302325582</v>
      </c>
      <c r="AN104">
        <f t="shared" si="61"/>
        <v>1044.9918063615964</v>
      </c>
      <c r="AO104">
        <f t="shared" si="62"/>
        <v>1.2291238709616437</v>
      </c>
      <c r="AP104">
        <f t="shared" si="63"/>
        <v>11.218964907309148</v>
      </c>
      <c r="AQ104">
        <f t="shared" si="64"/>
        <v>272360.13434001146</v>
      </c>
    </row>
    <row r="105" spans="1:43" x14ac:dyDescent="0.25">
      <c r="A105">
        <v>104</v>
      </c>
      <c r="B105" t="s">
        <v>306</v>
      </c>
      <c r="C105" t="s">
        <v>304</v>
      </c>
      <c r="D105" t="s">
        <v>305</v>
      </c>
      <c r="E105" t="str">
        <f t="shared" si="33"/>
        <v>178.436</v>
      </c>
      <c r="F105" t="str">
        <f t="shared" si="34"/>
        <v>34.53215</v>
      </c>
      <c r="G105" t="str">
        <f t="shared" si="35"/>
        <v>-86.53269</v>
      </c>
      <c r="H105">
        <f t="shared" si="36"/>
        <v>0.60270250781936308</v>
      </c>
      <c r="I105">
        <f t="shared" si="37"/>
        <v>0.60269971529255983</v>
      </c>
      <c r="J105">
        <f t="shared" si="38"/>
        <v>-1.5102826200355994</v>
      </c>
      <c r="K105">
        <f t="shared" si="39"/>
        <v>-1.5102803511075718</v>
      </c>
      <c r="L105">
        <f t="shared" si="40"/>
        <v>1.8691597982662516E-6</v>
      </c>
      <c r="M105">
        <f t="shared" si="41"/>
        <v>-2.7925268032413797E-6</v>
      </c>
      <c r="N105">
        <f t="shared" si="42"/>
        <v>70.243181302536371</v>
      </c>
      <c r="O105">
        <f t="shared" si="43"/>
        <v>-0.21599999999997976</v>
      </c>
      <c r="P105" s="1">
        <f t="shared" si="44"/>
        <v>-3.0750315688247501E-3</v>
      </c>
      <c r="Q105" s="3">
        <v>9.81</v>
      </c>
      <c r="R105" s="3">
        <v>20</v>
      </c>
      <c r="S105" s="3">
        <v>68</v>
      </c>
      <c r="T105" s="3">
        <f t="shared" si="45"/>
        <v>88</v>
      </c>
      <c r="U105" s="5">
        <v>2.4750000000000002E-3</v>
      </c>
      <c r="V105" s="5">
        <v>0.32</v>
      </c>
      <c r="W105" s="5">
        <v>1.29</v>
      </c>
      <c r="X105" s="4">
        <f t="shared" si="46"/>
        <v>2.1366180000000004</v>
      </c>
      <c r="Y105" s="4">
        <f t="shared" si="47"/>
        <v>-2.6546007020526239</v>
      </c>
      <c r="Z105" s="3">
        <f t="shared" si="48"/>
        <v>21.617914322829979</v>
      </c>
      <c r="AA105" s="3">
        <f t="shared" si="49"/>
        <v>21.099931620777355</v>
      </c>
      <c r="AB105" s="3">
        <f t="shared" si="50"/>
        <v>0.2064</v>
      </c>
      <c r="AC105" s="3">
        <f t="shared" si="51"/>
        <v>-0.51798270205262342</v>
      </c>
      <c r="AD105" s="2">
        <f t="shared" si="65"/>
        <v>215.94</v>
      </c>
      <c r="AE105" s="2">
        <f t="shared" si="52"/>
        <v>10.234156388801928</v>
      </c>
      <c r="AF105" s="2">
        <f t="shared" si="53"/>
        <v>1071.9046316839299</v>
      </c>
      <c r="AG105" s="2">
        <f t="shared" si="54"/>
        <v>-25.683701451069481</v>
      </c>
      <c r="AH105" s="2">
        <f t="shared" si="55"/>
        <v>-1046.2209302325582</v>
      </c>
      <c r="AI105" s="2">
        <f t="shared" si="56"/>
        <v>3.0217961466405541E-10</v>
      </c>
      <c r="AJ105" s="2">
        <f t="shared" si="57"/>
        <v>22.893148762078475</v>
      </c>
      <c r="AK105">
        <f t="shared" si="58"/>
        <v>5.8111852417990536E-4</v>
      </c>
      <c r="AL105">
        <f t="shared" si="59"/>
        <v>-2.5096061145960435</v>
      </c>
      <c r="AM105">
        <f t="shared" si="60"/>
        <v>-1046.2209302325582</v>
      </c>
      <c r="AN105">
        <f t="shared" si="61"/>
        <v>1046.2203706943401</v>
      </c>
      <c r="AO105">
        <f t="shared" si="62"/>
        <v>5.5953821822640748E-4</v>
      </c>
      <c r="AP105">
        <f t="shared" si="63"/>
        <v>10.234156388801928</v>
      </c>
      <c r="AQ105">
        <f t="shared" si="64"/>
        <v>273643.97331388778</v>
      </c>
    </row>
    <row r="106" spans="1:43" x14ac:dyDescent="0.25">
      <c r="A106">
        <v>105</v>
      </c>
      <c r="B106" t="s">
        <v>309</v>
      </c>
      <c r="C106" t="s">
        <v>307</v>
      </c>
      <c r="D106" t="s">
        <v>308</v>
      </c>
      <c r="E106" t="str">
        <f t="shared" si="33"/>
        <v>178.511</v>
      </c>
      <c r="F106" t="str">
        <f t="shared" si="34"/>
        <v>34.53196</v>
      </c>
      <c r="G106" t="str">
        <f t="shared" si="35"/>
        <v>-86.53248</v>
      </c>
      <c r="H106">
        <f t="shared" si="36"/>
        <v>0.60269971529255983</v>
      </c>
      <c r="I106">
        <f t="shared" si="37"/>
        <v>0.60269639916698103</v>
      </c>
      <c r="J106">
        <f t="shared" si="38"/>
        <v>-1.5102803511075718</v>
      </c>
      <c r="K106">
        <f t="shared" si="39"/>
        <v>-1.5102766859161429</v>
      </c>
      <c r="L106">
        <f t="shared" si="40"/>
        <v>3.0194183272954789E-6</v>
      </c>
      <c r="M106">
        <f t="shared" si="41"/>
        <v>-3.3161255788005661E-6</v>
      </c>
      <c r="N106">
        <f t="shared" si="42"/>
        <v>93.748444065201369</v>
      </c>
      <c r="O106">
        <f t="shared" si="43"/>
        <v>7.4999999999988631E-2</v>
      </c>
      <c r="P106" s="1">
        <f t="shared" si="44"/>
        <v>8.0001327753052279E-4</v>
      </c>
      <c r="Q106" s="3">
        <v>9.81</v>
      </c>
      <c r="R106" s="3">
        <v>20</v>
      </c>
      <c r="S106" s="3">
        <v>68</v>
      </c>
      <c r="T106" s="3">
        <f t="shared" si="45"/>
        <v>88</v>
      </c>
      <c r="U106" s="5">
        <v>2.4750000000000002E-3</v>
      </c>
      <c r="V106" s="5">
        <v>0.32</v>
      </c>
      <c r="W106" s="5">
        <v>1.29</v>
      </c>
      <c r="X106" s="4">
        <f t="shared" si="46"/>
        <v>2.1366180000000004</v>
      </c>
      <c r="Y106" s="4">
        <f t="shared" si="47"/>
        <v>0.69063524121597186</v>
      </c>
      <c r="Z106" s="3">
        <f t="shared" si="48"/>
        <v>19.429347515856197</v>
      </c>
      <c r="AA106" s="3">
        <f t="shared" si="49"/>
        <v>22.256600757072171</v>
      </c>
      <c r="AB106" s="3">
        <f t="shared" si="50"/>
        <v>0.2064</v>
      </c>
      <c r="AC106" s="3">
        <f t="shared" si="51"/>
        <v>2.8272532412159723</v>
      </c>
      <c r="AD106" s="2">
        <f t="shared" si="65"/>
        <v>215.94</v>
      </c>
      <c r="AE106" s="2">
        <f t="shared" si="52"/>
        <v>9.7022902264794251</v>
      </c>
      <c r="AF106" s="2">
        <f t="shared" si="53"/>
        <v>913.31961487385604</v>
      </c>
      <c r="AG106" s="2">
        <f t="shared" si="54"/>
        <v>132.90131535868218</v>
      </c>
      <c r="AH106" s="2">
        <f t="shared" si="55"/>
        <v>-1046.2209302325582</v>
      </c>
      <c r="AI106" s="2">
        <f t="shared" si="56"/>
        <v>-2.0008883439004421E-11</v>
      </c>
      <c r="AJ106" s="2">
        <f t="shared" si="57"/>
        <v>21.70339840914389</v>
      </c>
      <c r="AK106">
        <f t="shared" si="58"/>
        <v>8.1809248481935055E-4</v>
      </c>
      <c r="AL106">
        <f t="shared" si="59"/>
        <v>13.697932370232424</v>
      </c>
      <c r="AM106">
        <f t="shared" si="60"/>
        <v>-1046.2209302325582</v>
      </c>
      <c r="AN106">
        <f t="shared" si="61"/>
        <v>1046.3119090149971</v>
      </c>
      <c r="AO106">
        <f t="shared" si="62"/>
        <v>-9.09787824389241E-2</v>
      </c>
      <c r="AP106">
        <f t="shared" si="63"/>
        <v>9.7022902264794251</v>
      </c>
      <c r="AQ106">
        <f t="shared" si="64"/>
        <v>273739.75089770334</v>
      </c>
    </row>
    <row r="107" spans="1:43" x14ac:dyDescent="0.25">
      <c r="A107">
        <v>106</v>
      </c>
      <c r="B107" t="s">
        <v>312</v>
      </c>
      <c r="C107" t="s">
        <v>310</v>
      </c>
      <c r="D107" t="s">
        <v>311</v>
      </c>
      <c r="E107" t="str">
        <f t="shared" si="33"/>
        <v>178.656</v>
      </c>
      <c r="F107" t="str">
        <f t="shared" si="34"/>
        <v>34.53186</v>
      </c>
      <c r="G107" t="str">
        <f t="shared" si="35"/>
        <v>-86.53235</v>
      </c>
      <c r="H107">
        <f t="shared" si="36"/>
        <v>0.60269639916698103</v>
      </c>
      <c r="I107">
        <f t="shared" si="37"/>
        <v>0.60269465383772913</v>
      </c>
      <c r="J107">
        <f t="shared" si="38"/>
        <v>-1.5102766859161429</v>
      </c>
      <c r="K107">
        <f t="shared" si="39"/>
        <v>-1.510274416988115</v>
      </c>
      <c r="L107">
        <f t="shared" si="40"/>
        <v>1.8691669818412903E-6</v>
      </c>
      <c r="M107">
        <f t="shared" si="41"/>
        <v>-1.7453292519009622E-6</v>
      </c>
      <c r="N107">
        <f t="shared" si="42"/>
        <v>53.45729147237833</v>
      </c>
      <c r="O107">
        <f t="shared" si="43"/>
        <v>0.14500000000001023</v>
      </c>
      <c r="P107" s="1">
        <f t="shared" si="44"/>
        <v>2.7124456927439451E-3</v>
      </c>
      <c r="Q107" s="3">
        <v>9.81</v>
      </c>
      <c r="R107" s="3">
        <v>20</v>
      </c>
      <c r="S107" s="3">
        <v>68</v>
      </c>
      <c r="T107" s="3">
        <f t="shared" si="45"/>
        <v>88</v>
      </c>
      <c r="U107" s="5">
        <v>2.4750000000000002E-3</v>
      </c>
      <c r="V107" s="5">
        <v>0.32</v>
      </c>
      <c r="W107" s="5">
        <v>1.29</v>
      </c>
      <c r="X107" s="4">
        <f t="shared" si="46"/>
        <v>2.1366180000000004</v>
      </c>
      <c r="Y107" s="4">
        <f t="shared" si="47"/>
        <v>2.3415915036800889</v>
      </c>
      <c r="Z107" s="3">
        <f t="shared" si="48"/>
        <v>18.395355279694098</v>
      </c>
      <c r="AA107" s="3">
        <f t="shared" si="49"/>
        <v>22.873564783374185</v>
      </c>
      <c r="AB107" s="3">
        <f t="shared" si="50"/>
        <v>0.2064</v>
      </c>
      <c r="AC107" s="3">
        <f t="shared" si="51"/>
        <v>4.4782095036800893</v>
      </c>
      <c r="AD107" s="2">
        <f t="shared" si="65"/>
        <v>215.94</v>
      </c>
      <c r="AE107" s="2">
        <f t="shared" si="52"/>
        <v>9.4405923189094043</v>
      </c>
      <c r="AF107" s="2">
        <f t="shared" si="53"/>
        <v>841.39074494713975</v>
      </c>
      <c r="AG107" s="2">
        <f t="shared" si="54"/>
        <v>204.83018528541351</v>
      </c>
      <c r="AH107" s="2">
        <f t="shared" si="55"/>
        <v>-1046.2209302325582</v>
      </c>
      <c r="AI107" s="2">
        <f t="shared" si="56"/>
        <v>-5.0022208597511053E-12</v>
      </c>
      <c r="AJ107" s="2">
        <f t="shared" si="57"/>
        <v>21.117997043255002</v>
      </c>
      <c r="AK107">
        <f t="shared" si="58"/>
        <v>4.7942458749976444E-4</v>
      </c>
      <c r="AL107">
        <f t="shared" si="59"/>
        <v>21.696751471318262</v>
      </c>
      <c r="AM107">
        <f t="shared" si="60"/>
        <v>-1046.2209302325582</v>
      </c>
      <c r="AN107">
        <f t="shared" si="61"/>
        <v>1046.582379176642</v>
      </c>
      <c r="AO107">
        <f t="shared" si="62"/>
        <v>-0.36144894408369055</v>
      </c>
      <c r="AP107">
        <f t="shared" si="63"/>
        <v>9.4405923189094043</v>
      </c>
      <c r="AQ107">
        <f t="shared" si="64"/>
        <v>274022.84481001983</v>
      </c>
    </row>
    <row r="108" spans="1:43" x14ac:dyDescent="0.25">
      <c r="A108">
        <v>107</v>
      </c>
      <c r="B108" t="s">
        <v>227</v>
      </c>
      <c r="C108" t="s">
        <v>313</v>
      </c>
      <c r="D108" t="s">
        <v>314</v>
      </c>
      <c r="E108" t="str">
        <f t="shared" si="33"/>
        <v>180.252</v>
      </c>
      <c r="F108" t="str">
        <f t="shared" si="34"/>
        <v>34.5316</v>
      </c>
      <c r="G108" t="str">
        <f t="shared" si="35"/>
        <v>-86.53187</v>
      </c>
      <c r="H108">
        <f t="shared" si="36"/>
        <v>0.60269465383772913</v>
      </c>
      <c r="I108">
        <f t="shared" si="37"/>
        <v>0.60269011598167377</v>
      </c>
      <c r="J108">
        <f t="shared" si="38"/>
        <v>-1.510274416988115</v>
      </c>
      <c r="K108">
        <f t="shared" si="39"/>
        <v>-1.5102660394077054</v>
      </c>
      <c r="L108">
        <f t="shared" si="40"/>
        <v>6.9015545436037855E-6</v>
      </c>
      <c r="M108">
        <f t="shared" si="41"/>
        <v>-4.5378560553643865E-6</v>
      </c>
      <c r="N108">
        <f t="shared" si="42"/>
        <v>172.6580045004213</v>
      </c>
      <c r="O108">
        <f t="shared" si="43"/>
        <v>1.5960000000000036</v>
      </c>
      <c r="P108" s="1">
        <f t="shared" si="44"/>
        <v>9.2437069721613124E-3</v>
      </c>
      <c r="Q108" s="3">
        <v>9.81</v>
      </c>
      <c r="R108" s="3">
        <v>20</v>
      </c>
      <c r="S108" s="3">
        <v>68</v>
      </c>
      <c r="T108" s="3">
        <f t="shared" si="45"/>
        <v>88</v>
      </c>
      <c r="U108" s="5">
        <v>2.4750000000000002E-3</v>
      </c>
      <c r="V108" s="5">
        <v>0.32</v>
      </c>
      <c r="W108" s="5">
        <v>1.29</v>
      </c>
      <c r="X108" s="4">
        <f t="shared" si="46"/>
        <v>2.1366180000000004</v>
      </c>
      <c r="Y108" s="4">
        <f t="shared" si="47"/>
        <v>7.9795664507188864</v>
      </c>
      <c r="Z108" s="3">
        <f t="shared" si="48"/>
        <v>15.116463982400779</v>
      </c>
      <c r="AA108" s="3">
        <f t="shared" si="49"/>
        <v>25.232648433119664</v>
      </c>
      <c r="AB108" s="3">
        <f t="shared" si="50"/>
        <v>0.2064</v>
      </c>
      <c r="AC108" s="3">
        <f t="shared" si="51"/>
        <v>10.116184450718887</v>
      </c>
      <c r="AD108" s="2">
        <f t="shared" si="65"/>
        <v>215.94</v>
      </c>
      <c r="AE108" s="2">
        <f t="shared" si="52"/>
        <v>8.5579601591310936</v>
      </c>
      <c r="AF108" s="2">
        <f t="shared" si="53"/>
        <v>626.77372339305236</v>
      </c>
      <c r="AG108" s="2">
        <f t="shared" si="54"/>
        <v>419.44720683950436</v>
      </c>
      <c r="AH108" s="2">
        <f t="shared" si="55"/>
        <v>-1046.2209302325582</v>
      </c>
      <c r="AI108" s="2">
        <f t="shared" si="56"/>
        <v>0</v>
      </c>
      <c r="AJ108" s="2">
        <f t="shared" si="57"/>
        <v>19.143605743342011</v>
      </c>
      <c r="AK108">
        <f t="shared" si="58"/>
        <v>1.7081619878012914E-3</v>
      </c>
      <c r="AL108">
        <f t="shared" si="59"/>
        <v>49.012521563560497</v>
      </c>
      <c r="AM108">
        <f t="shared" si="60"/>
        <v>-1046.2209302325582</v>
      </c>
      <c r="AN108">
        <f t="shared" si="61"/>
        <v>1050.3725161052971</v>
      </c>
      <c r="AO108">
        <f t="shared" si="62"/>
        <v>-4.1515858727390196</v>
      </c>
      <c r="AP108">
        <f t="shared" si="63"/>
        <v>8.5579601591310936</v>
      </c>
      <c r="AQ108">
        <f t="shared" si="64"/>
        <v>278005.27041314589</v>
      </c>
    </row>
    <row r="109" spans="1:43" x14ac:dyDescent="0.25">
      <c r="A109">
        <v>108</v>
      </c>
      <c r="B109" t="s">
        <v>317</v>
      </c>
      <c r="C109" t="s">
        <v>315</v>
      </c>
      <c r="D109" t="s">
        <v>316</v>
      </c>
      <c r="E109" t="str">
        <f t="shared" si="33"/>
        <v>182.06</v>
      </c>
      <c r="F109" t="str">
        <f t="shared" si="34"/>
        <v>34.53124</v>
      </c>
      <c r="G109" t="str">
        <f t="shared" si="35"/>
        <v>-86.53098</v>
      </c>
      <c r="H109">
        <f t="shared" si="36"/>
        <v>0.60269011598167377</v>
      </c>
      <c r="I109">
        <f t="shared" si="37"/>
        <v>0.60268383279636661</v>
      </c>
      <c r="J109">
        <f t="shared" si="38"/>
        <v>-1.5102660394077054</v>
      </c>
      <c r="K109">
        <f t="shared" si="39"/>
        <v>-1.510250505977363</v>
      </c>
      <c r="L109">
        <f t="shared" si="40"/>
        <v>1.2796680023793629E-5</v>
      </c>
      <c r="M109">
        <f t="shared" si="41"/>
        <v>-6.2831853071543264E-6</v>
      </c>
      <c r="N109">
        <f t="shared" si="42"/>
        <v>298.00050871090679</v>
      </c>
      <c r="O109">
        <f t="shared" si="43"/>
        <v>1.8079999999999927</v>
      </c>
      <c r="P109" s="1">
        <f t="shared" si="44"/>
        <v>6.0671037369065409E-3</v>
      </c>
      <c r="Q109" s="3">
        <v>9.81</v>
      </c>
      <c r="R109" s="3">
        <v>20</v>
      </c>
      <c r="S109" s="3">
        <v>68</v>
      </c>
      <c r="T109" s="3">
        <f t="shared" si="45"/>
        <v>88</v>
      </c>
      <c r="U109" s="5">
        <v>2.4750000000000002E-3</v>
      </c>
      <c r="V109" s="5">
        <v>0.32</v>
      </c>
      <c r="W109" s="5">
        <v>1.29</v>
      </c>
      <c r="X109" s="4">
        <f t="shared" si="46"/>
        <v>2.1366180000000004</v>
      </c>
      <c r="Y109" s="4">
        <f t="shared" si="47"/>
        <v>5.2375129191190313</v>
      </c>
      <c r="Z109" s="3">
        <f t="shared" si="48"/>
        <v>16.660708039384954</v>
      </c>
      <c r="AA109" s="3">
        <f t="shared" si="49"/>
        <v>24.034838958503986</v>
      </c>
      <c r="AB109" s="3">
        <f t="shared" si="50"/>
        <v>0.2064</v>
      </c>
      <c r="AC109" s="3">
        <f t="shared" si="51"/>
        <v>7.3741309191190316</v>
      </c>
      <c r="AD109" s="2">
        <f t="shared" si="65"/>
        <v>215.94</v>
      </c>
      <c r="AE109" s="2">
        <f t="shared" si="52"/>
        <v>8.9844579517599499</v>
      </c>
      <c r="AF109" s="2">
        <f t="shared" si="53"/>
        <v>725.22980051551872</v>
      </c>
      <c r="AG109" s="2">
        <f t="shared" si="54"/>
        <v>320.99112971704409</v>
      </c>
      <c r="AH109" s="2">
        <f t="shared" si="55"/>
        <v>-1046.2209302325582</v>
      </c>
      <c r="AI109" s="2">
        <f t="shared" si="56"/>
        <v>4.5474735088646412E-12</v>
      </c>
      <c r="AJ109" s="2">
        <f t="shared" si="57"/>
        <v>20.097653838994916</v>
      </c>
      <c r="AK109">
        <f t="shared" si="58"/>
        <v>2.8082626329571179E-3</v>
      </c>
      <c r="AL109">
        <f t="shared" si="59"/>
        <v>35.727378484103838</v>
      </c>
      <c r="AM109">
        <f t="shared" si="60"/>
        <v>-1046.2209302325582</v>
      </c>
      <c r="AN109">
        <f t="shared" si="61"/>
        <v>1047.8328657772413</v>
      </c>
      <c r="AO109">
        <f t="shared" si="62"/>
        <v>-1.6119355446830923</v>
      </c>
      <c r="AP109">
        <f t="shared" si="63"/>
        <v>8.9844579517599499</v>
      </c>
      <c r="AQ109">
        <f t="shared" si="64"/>
        <v>275333.59775540337</v>
      </c>
    </row>
    <row r="110" spans="1:43" x14ac:dyDescent="0.25">
      <c r="A110">
        <v>109</v>
      </c>
      <c r="B110" t="s">
        <v>320</v>
      </c>
      <c r="C110" t="s">
        <v>318</v>
      </c>
      <c r="D110" t="s">
        <v>319</v>
      </c>
      <c r="E110" t="str">
        <f t="shared" si="33"/>
        <v>185.52</v>
      </c>
      <c r="F110" t="str">
        <f t="shared" si="34"/>
        <v>34.53098</v>
      </c>
      <c r="G110" t="str">
        <f t="shared" si="35"/>
        <v>-86.53032</v>
      </c>
      <c r="H110">
        <f t="shared" si="36"/>
        <v>0.60268383279636661</v>
      </c>
      <c r="I110">
        <f t="shared" si="37"/>
        <v>0.60267929494031147</v>
      </c>
      <c r="J110">
        <f t="shared" si="38"/>
        <v>-1.510250505977363</v>
      </c>
      <c r="K110">
        <f t="shared" si="39"/>
        <v>-1.5102389868042998</v>
      </c>
      <c r="L110">
        <f t="shared" si="40"/>
        <v>9.4897081559802128E-6</v>
      </c>
      <c r="M110">
        <f t="shared" si="41"/>
        <v>-4.5378560551423419E-6</v>
      </c>
      <c r="N110">
        <f t="shared" si="42"/>
        <v>219.88148134653784</v>
      </c>
      <c r="O110">
        <f t="shared" si="43"/>
        <v>3.460000000000008</v>
      </c>
      <c r="P110" s="1">
        <f t="shared" si="44"/>
        <v>1.5735749908592691E-2</v>
      </c>
      <c r="Q110" s="3">
        <v>9.81</v>
      </c>
      <c r="R110" s="3">
        <v>20</v>
      </c>
      <c r="S110" s="3">
        <v>68</v>
      </c>
      <c r="T110" s="3">
        <f t="shared" si="45"/>
        <v>88</v>
      </c>
      <c r="U110" s="5">
        <v>2.4750000000000002E-3</v>
      </c>
      <c r="V110" s="5">
        <v>0.32</v>
      </c>
      <c r="W110" s="5">
        <v>1.29</v>
      </c>
      <c r="X110" s="4">
        <f t="shared" si="46"/>
        <v>2.1366180000000004</v>
      </c>
      <c r="Y110" s="4">
        <f t="shared" si="47"/>
        <v>13.582676655914161</v>
      </c>
      <c r="Z110" s="3">
        <f t="shared" si="48"/>
        <v>12.278242817247683</v>
      </c>
      <c r="AA110" s="3">
        <f t="shared" si="49"/>
        <v>27.997537473161845</v>
      </c>
      <c r="AB110" s="3">
        <f t="shared" si="50"/>
        <v>0.2064</v>
      </c>
      <c r="AC110" s="3">
        <f t="shared" si="51"/>
        <v>15.719294655914162</v>
      </c>
      <c r="AD110" s="2">
        <f t="shared" si="65"/>
        <v>215.94</v>
      </c>
      <c r="AE110" s="2">
        <f t="shared" si="52"/>
        <v>7.7128211796125958</v>
      </c>
      <c r="AF110" s="2">
        <f t="shared" si="53"/>
        <v>458.81730256440966</v>
      </c>
      <c r="AG110" s="2">
        <f t="shared" si="54"/>
        <v>587.40362766814849</v>
      </c>
      <c r="AH110" s="2">
        <f t="shared" si="55"/>
        <v>-1046.2209302325582</v>
      </c>
      <c r="AI110" s="2">
        <f t="shared" si="56"/>
        <v>0</v>
      </c>
      <c r="AJ110" s="2">
        <f t="shared" si="57"/>
        <v>17.253084273109408</v>
      </c>
      <c r="AK110">
        <f t="shared" si="58"/>
        <v>2.413726107911171E-3</v>
      </c>
      <c r="AL110">
        <f t="shared" si="59"/>
        <v>76.159373332917454</v>
      </c>
      <c r="AM110">
        <f t="shared" si="60"/>
        <v>-1046.2209302325582</v>
      </c>
      <c r="AN110">
        <f t="shared" si="61"/>
        <v>1061.6319837073243</v>
      </c>
      <c r="AO110">
        <f t="shared" si="62"/>
        <v>-15.411053474766163</v>
      </c>
      <c r="AP110">
        <f t="shared" si="63"/>
        <v>7.7128211796125958</v>
      </c>
      <c r="AQ110">
        <f t="shared" si="64"/>
        <v>290005.42598560546</v>
      </c>
    </row>
    <row r="111" spans="1:43" x14ac:dyDescent="0.25">
      <c r="A111">
        <v>110</v>
      </c>
      <c r="B111" t="s">
        <v>323</v>
      </c>
      <c r="C111" t="s">
        <v>321</v>
      </c>
      <c r="D111" t="s">
        <v>322</v>
      </c>
      <c r="E111" t="str">
        <f t="shared" si="33"/>
        <v>186.896</v>
      </c>
      <c r="F111" t="str">
        <f t="shared" si="34"/>
        <v>34.5308</v>
      </c>
      <c r="G111" t="str">
        <f t="shared" si="35"/>
        <v>-86.52996</v>
      </c>
      <c r="H111">
        <f t="shared" si="36"/>
        <v>0.60267929494031147</v>
      </c>
      <c r="I111">
        <f t="shared" si="37"/>
        <v>0.60267615334765789</v>
      </c>
      <c r="J111">
        <f t="shared" si="38"/>
        <v>-1.5102389868042998</v>
      </c>
      <c r="K111">
        <f t="shared" si="39"/>
        <v>-1.5102327036189926</v>
      </c>
      <c r="L111">
        <f t="shared" si="40"/>
        <v>5.1762181243855031E-6</v>
      </c>
      <c r="M111">
        <f t="shared" si="41"/>
        <v>-3.1415926535771632E-6</v>
      </c>
      <c r="N111">
        <f t="shared" si="42"/>
        <v>126.57049162708562</v>
      </c>
      <c r="O111">
        <f t="shared" si="43"/>
        <v>1.3759999999999764</v>
      </c>
      <c r="P111" s="1">
        <f t="shared" si="44"/>
        <v>1.0871412304015397E-2</v>
      </c>
      <c r="Q111" s="3">
        <v>9.81</v>
      </c>
      <c r="R111" s="3">
        <v>20</v>
      </c>
      <c r="S111" s="3">
        <v>68</v>
      </c>
      <c r="T111" s="3">
        <f t="shared" si="45"/>
        <v>88</v>
      </c>
      <c r="U111" s="5">
        <v>2.4750000000000002E-3</v>
      </c>
      <c r="V111" s="5">
        <v>0.32</v>
      </c>
      <c r="W111" s="5">
        <v>1.29</v>
      </c>
      <c r="X111" s="4">
        <f t="shared" si="46"/>
        <v>2.1366180000000004</v>
      </c>
      <c r="Y111" s="4">
        <f t="shared" si="47"/>
        <v>9.3845182633240949</v>
      </c>
      <c r="Z111" s="3">
        <f t="shared" si="48"/>
        <v>14.363993408747511</v>
      </c>
      <c r="AA111" s="3">
        <f t="shared" si="49"/>
        <v>25.885129672071606</v>
      </c>
      <c r="AB111" s="3">
        <f t="shared" si="50"/>
        <v>0.2064</v>
      </c>
      <c r="AC111" s="3">
        <f t="shared" si="51"/>
        <v>11.521136263324095</v>
      </c>
      <c r="AD111" s="2">
        <f t="shared" si="65"/>
        <v>215.94</v>
      </c>
      <c r="AE111" s="2">
        <f t="shared" si="52"/>
        <v>8.3422413847509294</v>
      </c>
      <c r="AF111" s="2">
        <f t="shared" si="53"/>
        <v>580.56153229042172</v>
      </c>
      <c r="AG111" s="2">
        <f t="shared" si="54"/>
        <v>465.65939794213637</v>
      </c>
      <c r="AH111" s="2">
        <f t="shared" si="55"/>
        <v>-1046.2209302325582</v>
      </c>
      <c r="AI111" s="2">
        <f t="shared" si="56"/>
        <v>0</v>
      </c>
      <c r="AJ111" s="2">
        <f t="shared" si="57"/>
        <v>18.661056737342651</v>
      </c>
      <c r="AK111">
        <f t="shared" si="58"/>
        <v>1.2845834165603075E-3</v>
      </c>
      <c r="AL111">
        <f t="shared" si="59"/>
        <v>55.819458640136119</v>
      </c>
      <c r="AM111">
        <f t="shared" si="60"/>
        <v>-1046.2209302325582</v>
      </c>
      <c r="AN111">
        <f t="shared" si="61"/>
        <v>1052.3421241968222</v>
      </c>
      <c r="AO111">
        <f t="shared" si="62"/>
        <v>-6.1211939642638526</v>
      </c>
      <c r="AP111">
        <f t="shared" si="63"/>
        <v>8.3422413847509294</v>
      </c>
      <c r="AQ111">
        <f t="shared" si="64"/>
        <v>280086.14897314401</v>
      </c>
    </row>
    <row r="112" spans="1:43" x14ac:dyDescent="0.25">
      <c r="A112">
        <v>111</v>
      </c>
      <c r="B112" t="s">
        <v>326</v>
      </c>
      <c r="C112" t="s">
        <v>324</v>
      </c>
      <c r="D112" t="s">
        <v>325</v>
      </c>
      <c r="E112" t="str">
        <f t="shared" si="33"/>
        <v>187.874</v>
      </c>
      <c r="F112" t="str">
        <f t="shared" si="34"/>
        <v>34.53056</v>
      </c>
      <c r="G112" t="str">
        <f t="shared" si="35"/>
        <v>-86.52959</v>
      </c>
      <c r="H112">
        <f t="shared" si="36"/>
        <v>0.60267615334765789</v>
      </c>
      <c r="I112">
        <f t="shared" si="37"/>
        <v>0.6026719645574532</v>
      </c>
      <c r="J112">
        <f t="shared" si="38"/>
        <v>-1.5102327036189926</v>
      </c>
      <c r="K112">
        <f t="shared" si="39"/>
        <v>-1.51022624590076</v>
      </c>
      <c r="L112">
        <f t="shared" si="40"/>
        <v>5.320015377996841E-6</v>
      </c>
      <c r="M112">
        <f t="shared" si="41"/>
        <v>-4.1887902046955361E-6</v>
      </c>
      <c r="N112">
        <f t="shared" si="42"/>
        <v>141.54095384831376</v>
      </c>
      <c r="O112">
        <f t="shared" si="43"/>
        <v>0.97800000000000864</v>
      </c>
      <c r="P112" s="1">
        <f t="shared" si="44"/>
        <v>6.9096609384737447E-3</v>
      </c>
      <c r="Q112" s="3">
        <v>9.81</v>
      </c>
      <c r="R112" s="3">
        <v>20</v>
      </c>
      <c r="S112" s="3">
        <v>68</v>
      </c>
      <c r="T112" s="3">
        <f t="shared" si="45"/>
        <v>88</v>
      </c>
      <c r="U112" s="5">
        <v>2.4750000000000002E-3</v>
      </c>
      <c r="V112" s="5">
        <v>0.32</v>
      </c>
      <c r="W112" s="5">
        <v>1.29</v>
      </c>
      <c r="X112" s="4">
        <f t="shared" si="46"/>
        <v>2.1366180000000004</v>
      </c>
      <c r="Y112" s="4">
        <f t="shared" si="47"/>
        <v>5.9648297059972331</v>
      </c>
      <c r="Z112" s="3">
        <f t="shared" si="48"/>
        <v>16.241554762227768</v>
      </c>
      <c r="AA112" s="3">
        <f t="shared" si="49"/>
        <v>24.343002468225002</v>
      </c>
      <c r="AB112" s="3">
        <f t="shared" si="50"/>
        <v>0.2064</v>
      </c>
      <c r="AC112" s="3">
        <f t="shared" si="51"/>
        <v>8.1014477059972343</v>
      </c>
      <c r="AD112" s="2">
        <f t="shared" si="65"/>
        <v>215.94</v>
      </c>
      <c r="AE112" s="2">
        <f t="shared" si="52"/>
        <v>8.8707216902215507</v>
      </c>
      <c r="AF112" s="2">
        <f t="shared" si="53"/>
        <v>698.03445790801834</v>
      </c>
      <c r="AG112" s="2">
        <f t="shared" si="54"/>
        <v>348.18647232454111</v>
      </c>
      <c r="AH112" s="2">
        <f t="shared" si="55"/>
        <v>-1046.2209302325582</v>
      </c>
      <c r="AI112" s="2">
        <f t="shared" si="56"/>
        <v>0</v>
      </c>
      <c r="AJ112" s="2">
        <f t="shared" si="57"/>
        <v>19.843233146548759</v>
      </c>
      <c r="AK112">
        <f t="shared" si="58"/>
        <v>1.3509390650671424E-3</v>
      </c>
      <c r="AL112">
        <f t="shared" si="59"/>
        <v>39.251200125955592</v>
      </c>
      <c r="AM112">
        <f t="shared" si="60"/>
        <v>-1046.2209302325582</v>
      </c>
      <c r="AN112">
        <f t="shared" si="61"/>
        <v>1048.3573456994786</v>
      </c>
      <c r="AO112">
        <f t="shared" si="62"/>
        <v>-2.1364154669204254</v>
      </c>
      <c r="AP112">
        <f t="shared" si="63"/>
        <v>8.8707216902215507</v>
      </c>
      <c r="AQ112">
        <f t="shared" si="64"/>
        <v>275884.28556238185</v>
      </c>
    </row>
    <row r="113" spans="1:43" x14ac:dyDescent="0.25">
      <c r="A113">
        <v>112</v>
      </c>
      <c r="B113" t="s">
        <v>329</v>
      </c>
      <c r="C113" t="s">
        <v>327</v>
      </c>
      <c r="D113" t="s">
        <v>328</v>
      </c>
      <c r="E113" t="str">
        <f t="shared" si="33"/>
        <v>193.42</v>
      </c>
      <c r="F113" t="str">
        <f t="shared" si="34"/>
        <v>34.52917</v>
      </c>
      <c r="G113" t="str">
        <f t="shared" si="35"/>
        <v>-86.52778</v>
      </c>
      <c r="H113">
        <f t="shared" si="36"/>
        <v>0.6026719645574532</v>
      </c>
      <c r="I113">
        <f t="shared" si="37"/>
        <v>0.60264770448085037</v>
      </c>
      <c r="J113">
        <f t="shared" si="38"/>
        <v>-1.51022624590076</v>
      </c>
      <c r="K113">
        <f t="shared" si="39"/>
        <v>-1.5101946554412993</v>
      </c>
      <c r="L113">
        <f t="shared" si="40"/>
        <v>2.6025194805094299E-5</v>
      </c>
      <c r="M113">
        <f t="shared" si="41"/>
        <v>-2.4260076602833358E-5</v>
      </c>
      <c r="N113">
        <f t="shared" si="42"/>
        <v>743.72540991426547</v>
      </c>
      <c r="O113">
        <f t="shared" si="43"/>
        <v>5.5459999999999923</v>
      </c>
      <c r="P113" s="1">
        <f t="shared" si="44"/>
        <v>7.457053270022493E-3</v>
      </c>
      <c r="Q113" s="3">
        <v>9.81</v>
      </c>
      <c r="R113" s="3">
        <v>20</v>
      </c>
      <c r="S113" s="3">
        <v>68</v>
      </c>
      <c r="T113" s="3">
        <f t="shared" si="45"/>
        <v>88</v>
      </c>
      <c r="U113" s="5">
        <v>2.4750000000000002E-3</v>
      </c>
      <c r="V113" s="5">
        <v>0.32</v>
      </c>
      <c r="W113" s="5">
        <v>1.29</v>
      </c>
      <c r="X113" s="4">
        <f t="shared" si="46"/>
        <v>2.1366180000000004</v>
      </c>
      <c r="Y113" s="4">
        <f t="shared" si="47"/>
        <v>6.4373459666134432</v>
      </c>
      <c r="Z113" s="3">
        <f t="shared" si="48"/>
        <v>15.972901320162078</v>
      </c>
      <c r="AA113" s="3">
        <f t="shared" si="49"/>
        <v>24.546865286775521</v>
      </c>
      <c r="AB113" s="3">
        <f t="shared" si="50"/>
        <v>0.2064</v>
      </c>
      <c r="AC113" s="3">
        <f t="shared" si="51"/>
        <v>8.5739639666134444</v>
      </c>
      <c r="AD113" s="2">
        <f t="shared" si="65"/>
        <v>215.94</v>
      </c>
      <c r="AE113" s="2">
        <f t="shared" si="52"/>
        <v>8.7970499482203088</v>
      </c>
      <c r="AF113" s="2">
        <f t="shared" si="53"/>
        <v>680.78687369893362</v>
      </c>
      <c r="AG113" s="2">
        <f t="shared" si="54"/>
        <v>365.43405653362208</v>
      </c>
      <c r="AH113" s="2">
        <f t="shared" si="55"/>
        <v>-1046.2209302325582</v>
      </c>
      <c r="AI113" s="2">
        <f t="shared" si="56"/>
        <v>-2.5011104298755527E-12</v>
      </c>
      <c r="AJ113" s="2">
        <f t="shared" si="57"/>
        <v>19.678434204152168</v>
      </c>
      <c r="AK113">
        <f t="shared" si="58"/>
        <v>7.1579417218730823E-3</v>
      </c>
      <c r="AL113">
        <f t="shared" si="59"/>
        <v>41.540523094057384</v>
      </c>
      <c r="AM113">
        <f t="shared" si="60"/>
        <v>-1046.2209302325582</v>
      </c>
      <c r="AN113">
        <f t="shared" si="61"/>
        <v>1048.7524372512858</v>
      </c>
      <c r="AO113">
        <f t="shared" si="62"/>
        <v>-2.5315070187275523</v>
      </c>
      <c r="AP113">
        <f t="shared" si="63"/>
        <v>8.7970499482203088</v>
      </c>
      <c r="AQ113">
        <f t="shared" si="64"/>
        <v>276299.48286997905</v>
      </c>
    </row>
    <row r="114" spans="1:43" x14ac:dyDescent="0.25">
      <c r="A114">
        <v>113</v>
      </c>
      <c r="B114" t="s">
        <v>332</v>
      </c>
      <c r="C114" t="s">
        <v>330</v>
      </c>
      <c r="D114" t="s">
        <v>331</v>
      </c>
      <c r="E114" t="str">
        <f t="shared" si="33"/>
        <v>192.714</v>
      </c>
      <c r="F114" t="str">
        <f t="shared" si="34"/>
        <v>34.52861</v>
      </c>
      <c r="G114" t="str">
        <f t="shared" si="35"/>
        <v>-86.5269</v>
      </c>
      <c r="H114">
        <f t="shared" si="36"/>
        <v>0.60264770448085037</v>
      </c>
      <c r="I114">
        <f t="shared" si="37"/>
        <v>0.6026379306370393</v>
      </c>
      <c r="J114">
        <f t="shared" si="38"/>
        <v>-1.5101946554412993</v>
      </c>
      <c r="K114">
        <f t="shared" si="39"/>
        <v>-1.5101792965438816</v>
      </c>
      <c r="L114">
        <f t="shared" si="40"/>
        <v>1.2653281533467589E-5</v>
      </c>
      <c r="M114">
        <f t="shared" si="41"/>
        <v>-9.7738438110672732E-6</v>
      </c>
      <c r="N114">
        <f t="shared" si="42"/>
        <v>334.21686049791134</v>
      </c>
      <c r="O114">
        <f t="shared" si="43"/>
        <v>-0.70599999999998886</v>
      </c>
      <c r="P114" s="1">
        <f t="shared" si="44"/>
        <v>-2.1124009092425814E-3</v>
      </c>
      <c r="Q114" s="3">
        <v>9.81</v>
      </c>
      <c r="R114" s="3">
        <v>20</v>
      </c>
      <c r="S114" s="3">
        <v>68</v>
      </c>
      <c r="T114" s="3">
        <f t="shared" si="45"/>
        <v>88</v>
      </c>
      <c r="U114" s="5">
        <v>2.4750000000000002E-3</v>
      </c>
      <c r="V114" s="5">
        <v>0.32</v>
      </c>
      <c r="W114" s="5">
        <v>1.29</v>
      </c>
      <c r="X114" s="4">
        <f t="shared" si="46"/>
        <v>2.1366180000000004</v>
      </c>
      <c r="Y114" s="4">
        <f t="shared" si="47"/>
        <v>-1.8235893882909053</v>
      </c>
      <c r="Z114" s="3">
        <f t="shared" si="48"/>
        <v>21.063026367597086</v>
      </c>
      <c r="AA114" s="3">
        <f t="shared" si="49"/>
        <v>21.376054979306183</v>
      </c>
      <c r="AB114" s="3">
        <f t="shared" si="50"/>
        <v>0.2064</v>
      </c>
      <c r="AC114" s="3">
        <f t="shared" si="51"/>
        <v>0.31302861170909491</v>
      </c>
      <c r="AD114" s="2">
        <f t="shared" si="65"/>
        <v>215.94</v>
      </c>
      <c r="AE114" s="2">
        <f t="shared" si="52"/>
        <v>10.101957550625375</v>
      </c>
      <c r="AF114" s="2">
        <f t="shared" si="53"/>
        <v>1030.9001853351199</v>
      </c>
      <c r="AG114" s="2">
        <f t="shared" si="54"/>
        <v>15.320744901242588</v>
      </c>
      <c r="AH114" s="2">
        <f t="shared" si="55"/>
        <v>-1046.2209302325582</v>
      </c>
      <c r="AI114" s="2">
        <f t="shared" si="56"/>
        <v>3.8041889638407156E-9</v>
      </c>
      <c r="AJ114" s="2">
        <f t="shared" si="57"/>
        <v>22.597428474682708</v>
      </c>
      <c r="AK114">
        <f t="shared" si="58"/>
        <v>2.8011438510577207E-3</v>
      </c>
      <c r="AL114">
        <f t="shared" si="59"/>
        <v>1.5166114908386381</v>
      </c>
      <c r="AM114">
        <f t="shared" si="60"/>
        <v>-1046.2209302325582</v>
      </c>
      <c r="AN114">
        <f t="shared" si="61"/>
        <v>1046.2210537237002</v>
      </c>
      <c r="AO114">
        <f t="shared" si="62"/>
        <v>-1.2349114194876165E-4</v>
      </c>
      <c r="AP114">
        <f t="shared" si="63"/>
        <v>10.101957550625375</v>
      </c>
      <c r="AQ114">
        <f t="shared" si="64"/>
        <v>273644.68791320256</v>
      </c>
    </row>
    <row r="115" spans="1:43" x14ac:dyDescent="0.25">
      <c r="A115">
        <v>114</v>
      </c>
      <c r="B115" t="s">
        <v>335</v>
      </c>
      <c r="C115" t="s">
        <v>333</v>
      </c>
      <c r="D115" t="s">
        <v>334</v>
      </c>
      <c r="E115" t="str">
        <f t="shared" si="33"/>
        <v>196.232</v>
      </c>
      <c r="F115" t="str">
        <f t="shared" si="34"/>
        <v>34.52818</v>
      </c>
      <c r="G115" t="str">
        <f t="shared" si="35"/>
        <v>-86.52615</v>
      </c>
      <c r="H115">
        <f t="shared" si="36"/>
        <v>0.6026379306370393</v>
      </c>
      <c r="I115">
        <f t="shared" si="37"/>
        <v>0.60263042572125569</v>
      </c>
      <c r="J115">
        <f t="shared" si="38"/>
        <v>-1.5101792965438816</v>
      </c>
      <c r="K115">
        <f t="shared" si="39"/>
        <v>-1.5101662065744916</v>
      </c>
      <c r="L115">
        <f t="shared" si="40"/>
        <v>1.0784110862438787E-5</v>
      </c>
      <c r="M115">
        <f t="shared" si="41"/>
        <v>-7.5049157836071245E-6</v>
      </c>
      <c r="N115">
        <f t="shared" si="42"/>
        <v>274.64139531750754</v>
      </c>
      <c r="O115">
        <f t="shared" si="43"/>
        <v>3.5180000000000007</v>
      </c>
      <c r="P115" s="1">
        <f t="shared" si="44"/>
        <v>1.2809430988846054E-2</v>
      </c>
      <c r="Q115" s="3">
        <v>9.81</v>
      </c>
      <c r="R115" s="3">
        <v>20</v>
      </c>
      <c r="S115" s="3">
        <v>68</v>
      </c>
      <c r="T115" s="3">
        <f t="shared" si="45"/>
        <v>88</v>
      </c>
      <c r="U115" s="5">
        <v>2.4750000000000002E-3</v>
      </c>
      <c r="V115" s="5">
        <v>0.32</v>
      </c>
      <c r="W115" s="5">
        <v>1.29</v>
      </c>
      <c r="X115" s="4">
        <f t="shared" si="46"/>
        <v>2.1366180000000004</v>
      </c>
      <c r="Y115" s="4">
        <f t="shared" si="47"/>
        <v>11.057218478639347</v>
      </c>
      <c r="Z115" s="3">
        <f t="shared" si="48"/>
        <v>13.503402127434175</v>
      </c>
      <c r="AA115" s="3">
        <f t="shared" si="49"/>
        <v>26.697238606073523</v>
      </c>
      <c r="AB115" s="3">
        <f t="shared" si="50"/>
        <v>0.2064</v>
      </c>
      <c r="AC115" s="3">
        <f t="shared" si="51"/>
        <v>13.193836478639348</v>
      </c>
      <c r="AD115" s="2">
        <f t="shared" si="65"/>
        <v>215.94</v>
      </c>
      <c r="AE115" s="2">
        <f t="shared" si="52"/>
        <v>8.0884769839407475</v>
      </c>
      <c r="AF115" s="2">
        <f t="shared" si="53"/>
        <v>529.17614977058065</v>
      </c>
      <c r="AG115" s="2">
        <f t="shared" si="54"/>
        <v>517.04478046197767</v>
      </c>
      <c r="AH115" s="2">
        <f t="shared" si="55"/>
        <v>-1046.2209302325582</v>
      </c>
      <c r="AI115" s="2">
        <f t="shared" si="56"/>
        <v>0</v>
      </c>
      <c r="AJ115" s="2">
        <f t="shared" si="57"/>
        <v>18.093402115157687</v>
      </c>
      <c r="AK115">
        <f t="shared" si="58"/>
        <v>2.8748278211456557E-3</v>
      </c>
      <c r="AL115">
        <f t="shared" si="59"/>
        <v>63.923626349996837</v>
      </c>
      <c r="AM115">
        <f t="shared" si="60"/>
        <v>-1046.2209302325582</v>
      </c>
      <c r="AN115">
        <f t="shared" si="61"/>
        <v>1055.3875346173422</v>
      </c>
      <c r="AO115">
        <f t="shared" si="62"/>
        <v>-9.1666043847841365</v>
      </c>
      <c r="AP115">
        <f t="shared" si="63"/>
        <v>8.0884769839407475</v>
      </c>
      <c r="AQ115">
        <f t="shared" si="64"/>
        <v>283318.87871663971</v>
      </c>
    </row>
    <row r="116" spans="1:43" x14ac:dyDescent="0.25">
      <c r="A116">
        <v>115</v>
      </c>
      <c r="B116" t="s">
        <v>338</v>
      </c>
      <c r="C116" t="s">
        <v>336</v>
      </c>
      <c r="D116" t="s">
        <v>337</v>
      </c>
      <c r="E116" t="str">
        <f t="shared" si="33"/>
        <v>198.909</v>
      </c>
      <c r="F116" t="str">
        <f t="shared" si="34"/>
        <v>34.52773</v>
      </c>
      <c r="G116" t="str">
        <f t="shared" si="35"/>
        <v>-86.52532</v>
      </c>
      <c r="H116">
        <f t="shared" si="36"/>
        <v>0.60263042572125569</v>
      </c>
      <c r="I116">
        <f t="shared" si="37"/>
        <v>0.60262257173962175</v>
      </c>
      <c r="J116">
        <f t="shared" si="38"/>
        <v>-1.5101662065744916</v>
      </c>
      <c r="K116">
        <f t="shared" si="39"/>
        <v>-1.5101517203416999</v>
      </c>
      <c r="L116">
        <f t="shared" si="40"/>
        <v>1.1934479076918999E-5</v>
      </c>
      <c r="M116">
        <f t="shared" si="41"/>
        <v>-7.853981633942908E-6</v>
      </c>
      <c r="N116">
        <f t="shared" si="42"/>
        <v>298.64745584383854</v>
      </c>
      <c r="O116">
        <f t="shared" si="43"/>
        <v>2.6769999999999925</v>
      </c>
      <c r="P116" s="1">
        <f t="shared" si="44"/>
        <v>8.9637462085054038E-3</v>
      </c>
      <c r="Q116" s="3">
        <v>9.81</v>
      </c>
      <c r="R116" s="3">
        <v>20</v>
      </c>
      <c r="S116" s="3">
        <v>68</v>
      </c>
      <c r="T116" s="3">
        <f t="shared" si="45"/>
        <v>88</v>
      </c>
      <c r="U116" s="5">
        <v>2.4750000000000002E-3</v>
      </c>
      <c r="V116" s="5">
        <v>0.32</v>
      </c>
      <c r="W116" s="5">
        <v>1.29</v>
      </c>
      <c r="X116" s="4">
        <f t="shared" si="46"/>
        <v>2.1366180000000004</v>
      </c>
      <c r="Y116" s="4">
        <f t="shared" si="47"/>
        <v>7.7379119673607448</v>
      </c>
      <c r="Z116" s="3">
        <f t="shared" si="48"/>
        <v>15.24857501721034</v>
      </c>
      <c r="AA116" s="3">
        <f t="shared" si="49"/>
        <v>25.123104984571086</v>
      </c>
      <c r="AB116" s="3">
        <f t="shared" si="50"/>
        <v>0.2064</v>
      </c>
      <c r="AC116" s="3">
        <f t="shared" si="51"/>
        <v>9.8745299673607452</v>
      </c>
      <c r="AD116" s="2">
        <f t="shared" si="65"/>
        <v>215.94</v>
      </c>
      <c r="AE116" s="2">
        <f t="shared" si="52"/>
        <v>8.5952751514040937</v>
      </c>
      <c r="AF116" s="2">
        <f t="shared" si="53"/>
        <v>635.00822645227356</v>
      </c>
      <c r="AG116" s="2">
        <f t="shared" si="54"/>
        <v>411.21270378028532</v>
      </c>
      <c r="AH116" s="2">
        <f t="shared" si="55"/>
        <v>-1046.2209302325582</v>
      </c>
      <c r="AI116" s="2">
        <f t="shared" si="56"/>
        <v>0</v>
      </c>
      <c r="AJ116" s="2">
        <f t="shared" si="57"/>
        <v>19.227076977971208</v>
      </c>
      <c r="AK116">
        <f t="shared" si="58"/>
        <v>2.941789759153002E-3</v>
      </c>
      <c r="AL116">
        <f t="shared" si="59"/>
        <v>47.841714958143143</v>
      </c>
      <c r="AM116">
        <f t="shared" si="60"/>
        <v>-1046.2209302325582</v>
      </c>
      <c r="AN116">
        <f t="shared" si="61"/>
        <v>1050.0831126215685</v>
      </c>
      <c r="AO116">
        <f t="shared" si="62"/>
        <v>-3.862182389010286</v>
      </c>
      <c r="AP116">
        <f t="shared" si="63"/>
        <v>8.5952751514040937</v>
      </c>
      <c r="AQ116">
        <f t="shared" si="64"/>
        <v>277700.171218734</v>
      </c>
    </row>
    <row r="117" spans="1:43" x14ac:dyDescent="0.25">
      <c r="A117">
        <v>116</v>
      </c>
      <c r="B117" t="s">
        <v>341</v>
      </c>
      <c r="C117" t="s">
        <v>339</v>
      </c>
      <c r="D117" t="s">
        <v>340</v>
      </c>
      <c r="E117" t="str">
        <f t="shared" si="33"/>
        <v>198.443</v>
      </c>
      <c r="F117" t="str">
        <f t="shared" si="34"/>
        <v>34.52729</v>
      </c>
      <c r="G117" t="str">
        <f t="shared" si="35"/>
        <v>-86.5245</v>
      </c>
      <c r="H117">
        <f t="shared" si="36"/>
        <v>0.60262257173962175</v>
      </c>
      <c r="I117">
        <f t="shared" si="37"/>
        <v>0.60261489229091292</v>
      </c>
      <c r="J117">
        <f t="shared" si="38"/>
        <v>-1.5101517203416999</v>
      </c>
      <c r="K117">
        <f t="shared" si="39"/>
        <v>-1.5101374086418338</v>
      </c>
      <c r="L117">
        <f t="shared" si="40"/>
        <v>1.1790753175152851E-5</v>
      </c>
      <c r="M117">
        <f t="shared" si="41"/>
        <v>-7.6794487088305274E-6</v>
      </c>
      <c r="N117">
        <f t="shared" si="42"/>
        <v>294.13547399588646</v>
      </c>
      <c r="O117">
        <f t="shared" si="43"/>
        <v>-0.46599999999997976</v>
      </c>
      <c r="P117" s="1">
        <f t="shared" si="44"/>
        <v>-1.5843039728234102E-3</v>
      </c>
      <c r="Q117" s="3">
        <v>9.81</v>
      </c>
      <c r="R117" s="3">
        <v>20</v>
      </c>
      <c r="S117" s="3">
        <v>68</v>
      </c>
      <c r="T117" s="3">
        <f t="shared" si="45"/>
        <v>88</v>
      </c>
      <c r="U117" s="5">
        <v>2.4750000000000002E-3</v>
      </c>
      <c r="V117" s="5">
        <v>0.32</v>
      </c>
      <c r="W117" s="5">
        <v>1.29</v>
      </c>
      <c r="X117" s="4">
        <f t="shared" si="46"/>
        <v>2.1366180000000004</v>
      </c>
      <c r="Y117" s="4">
        <f t="shared" si="47"/>
        <v>-1.3676962171882716</v>
      </c>
      <c r="Z117" s="3">
        <f t="shared" si="48"/>
        <v>20.761697252776003</v>
      </c>
      <c r="AA117" s="3">
        <f t="shared" si="49"/>
        <v>21.53061903558773</v>
      </c>
      <c r="AB117" s="3">
        <f t="shared" si="50"/>
        <v>0.2064</v>
      </c>
      <c r="AC117" s="3">
        <f t="shared" si="51"/>
        <v>0.76892178281172885</v>
      </c>
      <c r="AD117" s="2">
        <f t="shared" si="65"/>
        <v>215.94</v>
      </c>
      <c r="AE117" s="2">
        <f t="shared" si="52"/>
        <v>10.029437595037518</v>
      </c>
      <c r="AF117" s="2">
        <f t="shared" si="53"/>
        <v>1008.8573011810988</v>
      </c>
      <c r="AG117" s="2">
        <f t="shared" si="54"/>
        <v>37.363629051236565</v>
      </c>
      <c r="AH117" s="2">
        <f t="shared" si="55"/>
        <v>-1046.2209302325582</v>
      </c>
      <c r="AI117" s="2">
        <f t="shared" si="56"/>
        <v>-2.2282620193436742E-10</v>
      </c>
      <c r="AJ117" s="2">
        <f t="shared" si="57"/>
        <v>22.435206004317809</v>
      </c>
      <c r="AK117">
        <f t="shared" si="58"/>
        <v>2.4830383159781672E-3</v>
      </c>
      <c r="AL117">
        <f t="shared" si="59"/>
        <v>3.7253962345529499</v>
      </c>
      <c r="AM117">
        <f t="shared" si="60"/>
        <v>-1046.2209302325582</v>
      </c>
      <c r="AN117">
        <f t="shared" si="61"/>
        <v>1046.2227605629278</v>
      </c>
      <c r="AO117">
        <f t="shared" si="62"/>
        <v>-1.8303303696711737E-3</v>
      </c>
      <c r="AP117">
        <f t="shared" si="63"/>
        <v>10.029437595037518</v>
      </c>
      <c r="AQ117">
        <f t="shared" si="64"/>
        <v>273646.47364746191</v>
      </c>
    </row>
    <row r="118" spans="1:43" x14ac:dyDescent="0.25">
      <c r="A118">
        <v>117</v>
      </c>
      <c r="B118" t="s">
        <v>344</v>
      </c>
      <c r="C118" t="s">
        <v>342</v>
      </c>
      <c r="D118" t="s">
        <v>343</v>
      </c>
      <c r="E118" t="str">
        <f t="shared" si="33"/>
        <v>197.226</v>
      </c>
      <c r="F118" t="str">
        <f t="shared" si="34"/>
        <v>34.527</v>
      </c>
      <c r="G118" t="str">
        <f t="shared" si="35"/>
        <v>-86.52388</v>
      </c>
      <c r="H118">
        <f t="shared" si="36"/>
        <v>0.60261489229091292</v>
      </c>
      <c r="I118">
        <f t="shared" si="37"/>
        <v>0.60260983083608211</v>
      </c>
      <c r="J118">
        <f t="shared" si="38"/>
        <v>-1.5101374086418338</v>
      </c>
      <c r="K118">
        <f t="shared" si="39"/>
        <v>-1.5101265876004712</v>
      </c>
      <c r="L118">
        <f t="shared" si="40"/>
        <v>8.9149987903457447E-6</v>
      </c>
      <c r="M118">
        <f t="shared" si="41"/>
        <v>-5.0614548308125507E-6</v>
      </c>
      <c r="N118">
        <f t="shared" si="42"/>
        <v>214.29475591827642</v>
      </c>
      <c r="O118">
        <f t="shared" si="43"/>
        <v>-1.217000000000013</v>
      </c>
      <c r="P118" s="1">
        <f t="shared" si="44"/>
        <v>-5.6790937080332888E-3</v>
      </c>
      <c r="Q118" s="3">
        <v>9.81</v>
      </c>
      <c r="R118" s="3">
        <v>20</v>
      </c>
      <c r="S118" s="3">
        <v>68</v>
      </c>
      <c r="T118" s="3">
        <f t="shared" si="45"/>
        <v>88</v>
      </c>
      <c r="U118" s="5">
        <v>2.4750000000000002E-3</v>
      </c>
      <c r="V118" s="5">
        <v>0.32</v>
      </c>
      <c r="W118" s="5">
        <v>1.29</v>
      </c>
      <c r="X118" s="4">
        <f t="shared" si="46"/>
        <v>2.1366180000000004</v>
      </c>
      <c r="Y118" s="4">
        <f t="shared" si="47"/>
        <v>-4.9025689578231795</v>
      </c>
      <c r="Z118" s="3">
        <f t="shared" si="48"/>
        <v>23.15397586200887</v>
      </c>
      <c r="AA118" s="3">
        <f t="shared" si="49"/>
        <v>20.388024904185691</v>
      </c>
      <c r="AB118" s="3">
        <f t="shared" si="50"/>
        <v>0.2064</v>
      </c>
      <c r="AC118" s="3">
        <f t="shared" si="51"/>
        <v>-2.7659509578231791</v>
      </c>
      <c r="AD118" s="2">
        <f t="shared" si="65"/>
        <v>215.94</v>
      </c>
      <c r="AE118" s="2">
        <f t="shared" si="52"/>
        <v>10.591511488475481</v>
      </c>
      <c r="AF118" s="2">
        <f t="shared" si="53"/>
        <v>1188.1569832672042</v>
      </c>
      <c r="AG118" s="2">
        <f t="shared" si="54"/>
        <v>-141.93605303461223</v>
      </c>
      <c r="AH118" s="2">
        <f t="shared" si="55"/>
        <v>-1046.2209302325582</v>
      </c>
      <c r="AI118" s="2">
        <f t="shared" si="56"/>
        <v>3.3651303965598345E-11</v>
      </c>
      <c r="AJ118" s="2">
        <f t="shared" si="57"/>
        <v>23.692529106379794</v>
      </c>
      <c r="AK118">
        <f t="shared" si="58"/>
        <v>1.7130348487741762E-3</v>
      </c>
      <c r="AL118">
        <f t="shared" si="59"/>
        <v>-13.400925183251838</v>
      </c>
      <c r="AM118">
        <f t="shared" si="60"/>
        <v>-1046.2209302325582</v>
      </c>
      <c r="AN118">
        <f t="shared" si="61"/>
        <v>1046.1357276911365</v>
      </c>
      <c r="AO118">
        <f t="shared" si="62"/>
        <v>8.5202541421722344E-2</v>
      </c>
      <c r="AP118">
        <f t="shared" si="63"/>
        <v>10.591511488475481</v>
      </c>
      <c r="AQ118">
        <f t="shared" si="64"/>
        <v>273555.42529149854</v>
      </c>
    </row>
    <row r="119" spans="1:43" x14ac:dyDescent="0.25">
      <c r="A119">
        <v>118</v>
      </c>
      <c r="B119" t="s">
        <v>347</v>
      </c>
      <c r="C119" t="s">
        <v>345</v>
      </c>
      <c r="D119" t="s">
        <v>346</v>
      </c>
      <c r="E119" t="str">
        <f t="shared" si="33"/>
        <v>188.373</v>
      </c>
      <c r="F119" t="str">
        <f t="shared" si="34"/>
        <v>34.52589</v>
      </c>
      <c r="G119" t="str">
        <f t="shared" si="35"/>
        <v>-86.52093</v>
      </c>
      <c r="H119">
        <f t="shared" si="36"/>
        <v>0.60260983083608211</v>
      </c>
      <c r="I119">
        <f t="shared" si="37"/>
        <v>0.60259045768138497</v>
      </c>
      <c r="J119">
        <f t="shared" si="38"/>
        <v>-1.5101265876004712</v>
      </c>
      <c r="K119">
        <f t="shared" si="39"/>
        <v>-1.5100751003875375</v>
      </c>
      <c r="L119">
        <f t="shared" si="40"/>
        <v>4.2418495936775661E-5</v>
      </c>
      <c r="M119">
        <f t="shared" si="41"/>
        <v>-1.9373154697133188E-5</v>
      </c>
      <c r="N119">
        <f t="shared" si="42"/>
        <v>974.79636544056643</v>
      </c>
      <c r="O119">
        <f t="shared" si="43"/>
        <v>-8.8530000000000086</v>
      </c>
      <c r="P119" s="1">
        <f t="shared" si="44"/>
        <v>-9.0818968082619286E-3</v>
      </c>
      <c r="Q119" s="3">
        <v>9.81</v>
      </c>
      <c r="R119" s="3">
        <v>20</v>
      </c>
      <c r="S119" s="3">
        <v>68</v>
      </c>
      <c r="T119" s="3">
        <f t="shared" si="45"/>
        <v>88</v>
      </c>
      <c r="U119" s="5">
        <v>2.4750000000000002E-3</v>
      </c>
      <c r="V119" s="5">
        <v>0.32</v>
      </c>
      <c r="W119" s="5">
        <v>1.29</v>
      </c>
      <c r="X119" s="4">
        <f t="shared" si="46"/>
        <v>2.1366180000000004</v>
      </c>
      <c r="Y119" s="4">
        <f t="shared" si="47"/>
        <v>-7.8398965626382529</v>
      </c>
      <c r="Z119" s="3">
        <f t="shared" si="48"/>
        <v>25.233241574234253</v>
      </c>
      <c r="AA119" s="3">
        <f t="shared" si="49"/>
        <v>19.529963011595999</v>
      </c>
      <c r="AB119" s="3">
        <f t="shared" si="50"/>
        <v>0.2064</v>
      </c>
      <c r="AC119" s="3">
        <f t="shared" si="51"/>
        <v>-5.7032785626382525</v>
      </c>
      <c r="AD119" s="2">
        <f t="shared" si="65"/>
        <v>215.94</v>
      </c>
      <c r="AE119" s="2">
        <f t="shared" si="52"/>
        <v>11.056856578365561</v>
      </c>
      <c r="AF119" s="2">
        <f t="shared" si="53"/>
        <v>1351.745799871896</v>
      </c>
      <c r="AG119" s="2">
        <f t="shared" si="54"/>
        <v>-305.52486963933165</v>
      </c>
      <c r="AH119" s="2">
        <f t="shared" si="55"/>
        <v>-1046.2209302325582</v>
      </c>
      <c r="AI119" s="2">
        <f t="shared" si="56"/>
        <v>6.1390892369672656E-12</v>
      </c>
      <c r="AJ119" s="2">
        <f t="shared" si="57"/>
        <v>24.733476104240115</v>
      </c>
      <c r="AK119">
        <f t="shared" si="58"/>
        <v>7.4643985738031028E-3</v>
      </c>
      <c r="AL119">
        <f t="shared" si="59"/>
        <v>-27.632163578673705</v>
      </c>
      <c r="AM119">
        <f t="shared" si="60"/>
        <v>-1046.2209302325582</v>
      </c>
      <c r="AN119">
        <f t="shared" si="61"/>
        <v>1045.4735047881004</v>
      </c>
      <c r="AO119">
        <f t="shared" si="62"/>
        <v>0.74742544445780368</v>
      </c>
      <c r="AP119">
        <f t="shared" si="63"/>
        <v>11.056856578365561</v>
      </c>
      <c r="AQ119">
        <f t="shared" si="64"/>
        <v>272863.14521518478</v>
      </c>
    </row>
    <row r="120" spans="1:43" x14ac:dyDescent="0.25">
      <c r="A120">
        <v>119</v>
      </c>
      <c r="B120" t="s">
        <v>350</v>
      </c>
      <c r="C120" t="s">
        <v>348</v>
      </c>
      <c r="D120" t="s">
        <v>349</v>
      </c>
      <c r="E120" t="str">
        <f t="shared" si="33"/>
        <v>188.952</v>
      </c>
      <c r="F120" t="str">
        <f t="shared" si="34"/>
        <v>34.52575</v>
      </c>
      <c r="G120" t="str">
        <f t="shared" si="35"/>
        <v>-86.52049</v>
      </c>
      <c r="H120">
        <f t="shared" si="36"/>
        <v>0.60259045768138497</v>
      </c>
      <c r="I120">
        <f t="shared" si="37"/>
        <v>0.60258801422043229</v>
      </c>
      <c r="J120">
        <f t="shared" si="38"/>
        <v>-1.5100751003875375</v>
      </c>
      <c r="K120">
        <f t="shared" si="39"/>
        <v>-1.5100674209388285</v>
      </c>
      <c r="L120">
        <f t="shared" si="40"/>
        <v>6.326873991959644E-6</v>
      </c>
      <c r="M120">
        <f t="shared" si="41"/>
        <v>-2.4434609526835516E-6</v>
      </c>
      <c r="N120">
        <f t="shared" si="42"/>
        <v>141.77431762362068</v>
      </c>
      <c r="O120">
        <f t="shared" si="43"/>
        <v>0.57900000000000773</v>
      </c>
      <c r="P120" s="1">
        <f t="shared" si="44"/>
        <v>4.0839554702504308E-3</v>
      </c>
      <c r="Q120" s="3">
        <v>9.81</v>
      </c>
      <c r="R120" s="3">
        <v>20</v>
      </c>
      <c r="S120" s="3">
        <v>68</v>
      </c>
      <c r="T120" s="3">
        <f t="shared" si="45"/>
        <v>88</v>
      </c>
      <c r="U120" s="5">
        <v>2.4750000000000002E-3</v>
      </c>
      <c r="V120" s="5">
        <v>0.32</v>
      </c>
      <c r="W120" s="5">
        <v>1.29</v>
      </c>
      <c r="X120" s="4">
        <f t="shared" si="46"/>
        <v>2.1366180000000004</v>
      </c>
      <c r="Y120" s="4">
        <f t="shared" si="47"/>
        <v>3.5255676775511744</v>
      </c>
      <c r="Z120" s="3">
        <f t="shared" si="48"/>
        <v>17.673697267747013</v>
      </c>
      <c r="AA120" s="3">
        <f t="shared" si="49"/>
        <v>23.335882945298188</v>
      </c>
      <c r="AB120" s="3">
        <f t="shared" si="50"/>
        <v>0.2064</v>
      </c>
      <c r="AC120" s="3">
        <f t="shared" si="51"/>
        <v>5.6621856775511752</v>
      </c>
      <c r="AD120" s="2">
        <f t="shared" si="65"/>
        <v>215.94</v>
      </c>
      <c r="AE120" s="2">
        <f t="shared" si="52"/>
        <v>9.2535603005118201</v>
      </c>
      <c r="AF120" s="2">
        <f t="shared" si="53"/>
        <v>792.36736143453481</v>
      </c>
      <c r="AG120" s="2">
        <f t="shared" si="54"/>
        <v>253.85356879803379</v>
      </c>
      <c r="AH120" s="2">
        <f t="shared" si="55"/>
        <v>-1046.2209302325582</v>
      </c>
      <c r="AI120" s="2">
        <f t="shared" si="56"/>
        <v>1.0459189070388675E-11</v>
      </c>
      <c r="AJ120" s="2">
        <f t="shared" si="57"/>
        <v>20.699618462961588</v>
      </c>
      <c r="AK120">
        <f t="shared" si="58"/>
        <v>1.2971831614998475E-3</v>
      </c>
      <c r="AL120">
        <f t="shared" si="59"/>
        <v>27.433070143174298</v>
      </c>
      <c r="AM120">
        <f t="shared" si="60"/>
        <v>-1046.2209302325582</v>
      </c>
      <c r="AN120">
        <f t="shared" si="61"/>
        <v>1046.9512835461178</v>
      </c>
      <c r="AO120">
        <f t="shared" si="62"/>
        <v>-0.73035331355947619</v>
      </c>
      <c r="AP120">
        <f t="shared" si="63"/>
        <v>9.2535603005118201</v>
      </c>
      <c r="AQ120">
        <f t="shared" si="64"/>
        <v>274409.20305324317</v>
      </c>
    </row>
    <row r="121" spans="1:43" x14ac:dyDescent="0.25">
      <c r="A121">
        <v>120</v>
      </c>
      <c r="B121" t="s">
        <v>353</v>
      </c>
      <c r="C121" t="s">
        <v>351</v>
      </c>
      <c r="D121" t="s">
        <v>352</v>
      </c>
      <c r="E121" t="str">
        <f t="shared" si="33"/>
        <v>188.548</v>
      </c>
      <c r="F121" t="str">
        <f t="shared" si="34"/>
        <v>34.52567</v>
      </c>
      <c r="G121" t="str">
        <f t="shared" si="35"/>
        <v>-86.52015</v>
      </c>
      <c r="H121">
        <f t="shared" si="36"/>
        <v>0.60258801422043229</v>
      </c>
      <c r="I121">
        <f t="shared" si="37"/>
        <v>0.60258661795703061</v>
      </c>
      <c r="J121">
        <f t="shared" si="38"/>
        <v>-1.5100674209388285</v>
      </c>
      <c r="K121">
        <f t="shared" si="39"/>
        <v>-1.5100614868193718</v>
      </c>
      <c r="L121">
        <f t="shared" si="40"/>
        <v>4.8889545416427424E-6</v>
      </c>
      <c r="M121">
        <f t="shared" si="41"/>
        <v>-1.396263401676201E-6</v>
      </c>
      <c r="N121">
        <f t="shared" si="42"/>
        <v>106.28248331421673</v>
      </c>
      <c r="O121">
        <f t="shared" si="43"/>
        <v>-0.40399999999999636</v>
      </c>
      <c r="P121" s="1">
        <f t="shared" si="44"/>
        <v>-3.8011908209332917E-3</v>
      </c>
      <c r="Q121" s="3">
        <v>9.81</v>
      </c>
      <c r="R121" s="3">
        <v>20</v>
      </c>
      <c r="S121" s="3">
        <v>68</v>
      </c>
      <c r="T121" s="3">
        <f t="shared" si="45"/>
        <v>88</v>
      </c>
      <c r="U121" s="5">
        <v>2.4750000000000002E-3</v>
      </c>
      <c r="V121" s="5">
        <v>0.32</v>
      </c>
      <c r="W121" s="5">
        <v>1.29</v>
      </c>
      <c r="X121" s="4">
        <f t="shared" si="46"/>
        <v>2.1366180000000004</v>
      </c>
      <c r="Y121" s="4">
        <f t="shared" si="47"/>
        <v>-3.2814683049284032</v>
      </c>
      <c r="Z121" s="3">
        <f t="shared" si="48"/>
        <v>22.041196683037089</v>
      </c>
      <c r="AA121" s="3">
        <f t="shared" si="49"/>
        <v>20.896346378108685</v>
      </c>
      <c r="AB121" s="3">
        <f t="shared" si="50"/>
        <v>0.2064</v>
      </c>
      <c r="AC121" s="3">
        <f t="shared" si="51"/>
        <v>-1.1448503049284029</v>
      </c>
      <c r="AD121" s="2">
        <f t="shared" si="65"/>
        <v>215.94</v>
      </c>
      <c r="AE121" s="2">
        <f t="shared" si="52"/>
        <v>10.333863924949164</v>
      </c>
      <c r="AF121" s="2">
        <f t="shared" si="53"/>
        <v>1103.5403452788087</v>
      </c>
      <c r="AG121" s="2">
        <f t="shared" si="54"/>
        <v>-57.319415046350159</v>
      </c>
      <c r="AH121" s="2">
        <f t="shared" si="55"/>
        <v>-1046.2209302325582</v>
      </c>
      <c r="AI121" s="2">
        <f t="shared" si="56"/>
        <v>-9.9589669844135642E-11</v>
      </c>
      <c r="AJ121" s="2">
        <f t="shared" si="57"/>
        <v>23.11618809927451</v>
      </c>
      <c r="AK121">
        <f t="shared" si="58"/>
        <v>8.7078622638833291E-4</v>
      </c>
      <c r="AL121">
        <f t="shared" si="59"/>
        <v>-5.5467553533352856</v>
      </c>
      <c r="AM121">
        <f t="shared" si="60"/>
        <v>-1046.2209302325582</v>
      </c>
      <c r="AN121">
        <f t="shared" si="61"/>
        <v>1046.2148889051459</v>
      </c>
      <c r="AO121">
        <f t="shared" si="62"/>
        <v>6.0413274123902738E-3</v>
      </c>
      <c r="AP121">
        <f t="shared" si="63"/>
        <v>10.333863924949164</v>
      </c>
      <c r="AQ121">
        <f t="shared" si="64"/>
        <v>273638.23818748223</v>
      </c>
    </row>
    <row r="122" spans="1:43" x14ac:dyDescent="0.25">
      <c r="A122">
        <v>121</v>
      </c>
      <c r="B122" t="s">
        <v>356</v>
      </c>
      <c r="C122" t="s">
        <v>354</v>
      </c>
      <c r="D122" t="s">
        <v>355</v>
      </c>
      <c r="E122" t="str">
        <f t="shared" si="33"/>
        <v>191.988</v>
      </c>
      <c r="F122" t="str">
        <f t="shared" si="34"/>
        <v>34.52557</v>
      </c>
      <c r="G122" t="str">
        <f t="shared" si="35"/>
        <v>-86.51964</v>
      </c>
      <c r="H122">
        <f t="shared" si="36"/>
        <v>0.60258661795703061</v>
      </c>
      <c r="I122">
        <f t="shared" si="37"/>
        <v>0.60258487262777871</v>
      </c>
      <c r="J122">
        <f t="shared" si="38"/>
        <v>-1.5100614868193718</v>
      </c>
      <c r="K122">
        <f t="shared" si="39"/>
        <v>-1.5100525856401867</v>
      </c>
      <c r="L122">
        <f t="shared" si="40"/>
        <v>7.3334397370826395E-6</v>
      </c>
      <c r="M122">
        <f t="shared" si="41"/>
        <v>-1.7453292519009622E-6</v>
      </c>
      <c r="N122">
        <f t="shared" si="42"/>
        <v>157.57637491254528</v>
      </c>
      <c r="O122">
        <f t="shared" si="43"/>
        <v>3.4399999999999977</v>
      </c>
      <c r="P122" s="1">
        <f t="shared" si="44"/>
        <v>2.1830683704389026E-2</v>
      </c>
      <c r="Q122" s="3">
        <v>9.81</v>
      </c>
      <c r="R122" s="3">
        <v>20</v>
      </c>
      <c r="S122" s="3">
        <v>68</v>
      </c>
      <c r="T122" s="3">
        <f t="shared" si="45"/>
        <v>88</v>
      </c>
      <c r="U122" s="5">
        <v>2.4750000000000002E-3</v>
      </c>
      <c r="V122" s="5">
        <v>0.32</v>
      </c>
      <c r="W122" s="5">
        <v>1.29</v>
      </c>
      <c r="X122" s="4">
        <f t="shared" si="46"/>
        <v>2.1366180000000004</v>
      </c>
      <c r="Y122" s="4">
        <f t="shared" si="47"/>
        <v>18.841503433038469</v>
      </c>
      <c r="Z122" s="3">
        <f t="shared" si="48"/>
        <v>10.017721923228201</v>
      </c>
      <c r="AA122" s="3">
        <f t="shared" si="49"/>
        <v>30.995843356266668</v>
      </c>
      <c r="AB122" s="3">
        <f t="shared" si="50"/>
        <v>0.2064</v>
      </c>
      <c r="AC122" s="3">
        <f t="shared" si="51"/>
        <v>20.978121433038471</v>
      </c>
      <c r="AD122" s="2">
        <f t="shared" si="65"/>
        <v>215.94</v>
      </c>
      <c r="AE122" s="2">
        <f t="shared" si="52"/>
        <v>6.966740588987447</v>
      </c>
      <c r="AF122" s="2">
        <f t="shared" si="53"/>
        <v>338.13405974681831</v>
      </c>
      <c r="AG122" s="2">
        <f t="shared" si="54"/>
        <v>708.0868704857395</v>
      </c>
      <c r="AH122" s="2">
        <f t="shared" si="55"/>
        <v>-1046.2209302325582</v>
      </c>
      <c r="AI122" s="2">
        <f t="shared" si="56"/>
        <v>0</v>
      </c>
      <c r="AJ122" s="2">
        <f t="shared" si="57"/>
        <v>15.584150039470989</v>
      </c>
      <c r="AK122">
        <f t="shared" si="58"/>
        <v>1.9150232976784364E-3</v>
      </c>
      <c r="AL122">
        <f t="shared" si="59"/>
        <v>101.6381852375895</v>
      </c>
      <c r="AM122">
        <f t="shared" si="60"/>
        <v>-1046.2209302325582</v>
      </c>
      <c r="AN122">
        <f t="shared" si="61"/>
        <v>1082.1558861156329</v>
      </c>
      <c r="AO122">
        <f t="shared" si="62"/>
        <v>-35.934955883074736</v>
      </c>
      <c r="AP122">
        <f t="shared" si="63"/>
        <v>6.966740588987447</v>
      </c>
      <c r="AQ122">
        <f t="shared" si="64"/>
        <v>312531.78274034482</v>
      </c>
    </row>
    <row r="123" spans="1:43" x14ac:dyDescent="0.25">
      <c r="A123">
        <v>122</v>
      </c>
      <c r="B123" t="s">
        <v>359</v>
      </c>
      <c r="C123" t="s">
        <v>357</v>
      </c>
      <c r="D123" t="s">
        <v>358</v>
      </c>
      <c r="E123" t="str">
        <f t="shared" si="33"/>
        <v>192.858</v>
      </c>
      <c r="F123" t="str">
        <f t="shared" si="34"/>
        <v>34.52529</v>
      </c>
      <c r="G123" t="str">
        <f t="shared" si="35"/>
        <v>-86.51747</v>
      </c>
      <c r="H123">
        <f t="shared" si="36"/>
        <v>0.60258487262777871</v>
      </c>
      <c r="I123">
        <f t="shared" si="37"/>
        <v>0.60257998570587301</v>
      </c>
      <c r="J123">
        <f t="shared" si="38"/>
        <v>-1.5100525856401867</v>
      </c>
      <c r="K123">
        <f t="shared" si="39"/>
        <v>-1.5100147119954184</v>
      </c>
      <c r="L123">
        <f t="shared" si="40"/>
        <v>3.1203138300263439E-5</v>
      </c>
      <c r="M123">
        <f t="shared" si="41"/>
        <v>-4.88692190570017E-6</v>
      </c>
      <c r="N123">
        <f t="shared" si="42"/>
        <v>660.20644743689479</v>
      </c>
      <c r="O123">
        <f t="shared" si="43"/>
        <v>0.87000000000000455</v>
      </c>
      <c r="P123" s="1">
        <f t="shared" si="44"/>
        <v>1.3177696209686935E-3</v>
      </c>
      <c r="Q123" s="3">
        <v>9.81</v>
      </c>
      <c r="R123" s="3">
        <v>20</v>
      </c>
      <c r="S123" s="3">
        <v>68</v>
      </c>
      <c r="T123" s="3">
        <f t="shared" si="45"/>
        <v>88</v>
      </c>
      <c r="U123" s="5">
        <v>2.4750000000000002E-3</v>
      </c>
      <c r="V123" s="5">
        <v>0.32</v>
      </c>
      <c r="W123" s="5">
        <v>1.29</v>
      </c>
      <c r="X123" s="4">
        <f t="shared" si="46"/>
        <v>2.1366180000000004</v>
      </c>
      <c r="Y123" s="4">
        <f t="shared" si="47"/>
        <v>1.1376031706567886</v>
      </c>
      <c r="Z123" s="3">
        <f t="shared" si="48"/>
        <v>19.146293816602686</v>
      </c>
      <c r="AA123" s="3">
        <f t="shared" si="49"/>
        <v>22.420514987259473</v>
      </c>
      <c r="AB123" s="3">
        <f t="shared" si="50"/>
        <v>0.2064</v>
      </c>
      <c r="AC123" s="3">
        <f t="shared" si="51"/>
        <v>3.2742211706567894</v>
      </c>
      <c r="AD123" s="2">
        <f t="shared" si="65"/>
        <v>215.94</v>
      </c>
      <c r="AE123" s="2">
        <f t="shared" si="52"/>
        <v>9.6313577151421654</v>
      </c>
      <c r="AF123" s="2">
        <f t="shared" si="53"/>
        <v>893.43413113815404</v>
      </c>
      <c r="AG123" s="2">
        <f t="shared" si="54"/>
        <v>152.78679909441416</v>
      </c>
      <c r="AH123" s="2">
        <f t="shared" si="55"/>
        <v>-1046.2209302325582</v>
      </c>
      <c r="AI123" s="2">
        <f t="shared" si="56"/>
        <v>1.0004441719502211E-11</v>
      </c>
      <c r="AJ123" s="2">
        <f t="shared" si="57"/>
        <v>21.544726949336173</v>
      </c>
      <c r="AK123">
        <f t="shared" si="58"/>
        <v>5.8036985192427308E-3</v>
      </c>
      <c r="AL123">
        <f t="shared" si="59"/>
        <v>15.863474664034833</v>
      </c>
      <c r="AM123">
        <f t="shared" si="60"/>
        <v>-1046.2209302325582</v>
      </c>
      <c r="AN123">
        <f t="shared" si="61"/>
        <v>1046.3622325022939</v>
      </c>
      <c r="AO123">
        <f t="shared" si="62"/>
        <v>-0.14130226973566096</v>
      </c>
      <c r="AP123">
        <f t="shared" si="63"/>
        <v>9.6313577151421654</v>
      </c>
      <c r="AQ123">
        <f t="shared" si="64"/>
        <v>273792.41207258811</v>
      </c>
    </row>
    <row r="124" spans="1:43" x14ac:dyDescent="0.25">
      <c r="A124">
        <v>123</v>
      </c>
      <c r="B124" t="s">
        <v>362</v>
      </c>
      <c r="C124" t="s">
        <v>360</v>
      </c>
      <c r="D124" t="s">
        <v>361</v>
      </c>
      <c r="E124" t="str">
        <f t="shared" si="33"/>
        <v>192.233</v>
      </c>
      <c r="F124" t="str">
        <f t="shared" si="34"/>
        <v>34.52507</v>
      </c>
      <c r="G124" t="str">
        <f t="shared" si="35"/>
        <v>-86.51568</v>
      </c>
      <c r="H124">
        <f t="shared" si="36"/>
        <v>0.60257998570587301</v>
      </c>
      <c r="I124">
        <f t="shared" si="37"/>
        <v>0.60257614598151865</v>
      </c>
      <c r="J124">
        <f t="shared" si="38"/>
        <v>-1.5100147119954184</v>
      </c>
      <c r="K124">
        <f t="shared" si="39"/>
        <v>-1.5099834706018078</v>
      </c>
      <c r="L124">
        <f t="shared" si="40"/>
        <v>2.5739071525936678E-5</v>
      </c>
      <c r="M124">
        <f t="shared" si="41"/>
        <v>-3.8397243543597526E-6</v>
      </c>
      <c r="N124">
        <f t="shared" si="42"/>
        <v>543.99107995994109</v>
      </c>
      <c r="O124">
        <f t="shared" si="43"/>
        <v>-0.625</v>
      </c>
      <c r="P124" s="1">
        <f t="shared" si="44"/>
        <v>-1.1489158977496916E-3</v>
      </c>
      <c r="Q124" s="3">
        <v>9.81</v>
      </c>
      <c r="R124" s="3">
        <v>20</v>
      </c>
      <c r="S124" s="3">
        <v>68</v>
      </c>
      <c r="T124" s="3">
        <f t="shared" si="45"/>
        <v>88</v>
      </c>
      <c r="U124" s="5">
        <v>2.4750000000000002E-3</v>
      </c>
      <c r="V124" s="5">
        <v>0.32</v>
      </c>
      <c r="W124" s="5">
        <v>1.29</v>
      </c>
      <c r="X124" s="4">
        <f t="shared" si="46"/>
        <v>2.1366180000000004</v>
      </c>
      <c r="Y124" s="4">
        <f t="shared" si="47"/>
        <v>-0.99183546159432678</v>
      </c>
      <c r="Z124" s="3">
        <f t="shared" si="48"/>
        <v>20.51493768081103</v>
      </c>
      <c r="AA124" s="3">
        <f t="shared" si="49"/>
        <v>21.659720219216705</v>
      </c>
      <c r="AB124" s="3">
        <f t="shared" si="50"/>
        <v>0.2064</v>
      </c>
      <c r="AC124" s="3">
        <f t="shared" si="51"/>
        <v>1.1447825384056736</v>
      </c>
      <c r="AD124" s="2">
        <f t="shared" si="65"/>
        <v>215.94</v>
      </c>
      <c r="AE124" s="2">
        <f t="shared" si="52"/>
        <v>9.9696578632822774</v>
      </c>
      <c r="AF124" s="2">
        <f t="shared" si="53"/>
        <v>990.92495040815675</v>
      </c>
      <c r="AG124" s="2">
        <f t="shared" si="54"/>
        <v>55.295979824439769</v>
      </c>
      <c r="AH124" s="2">
        <f t="shared" si="55"/>
        <v>-1046.2209302325582</v>
      </c>
      <c r="AI124" s="2">
        <f t="shared" si="56"/>
        <v>3.8198777474462986E-11</v>
      </c>
      <c r="AJ124" s="2">
        <f t="shared" si="57"/>
        <v>22.301482594196063</v>
      </c>
      <c r="AK124">
        <f t="shared" si="58"/>
        <v>4.6198100594258161E-3</v>
      </c>
      <c r="AL124">
        <f t="shared" si="59"/>
        <v>5.5464270271592708</v>
      </c>
      <c r="AM124">
        <f t="shared" si="60"/>
        <v>-1046.2209302325582</v>
      </c>
      <c r="AN124">
        <f t="shared" si="61"/>
        <v>1046.2269704174796</v>
      </c>
      <c r="AO124">
        <f t="shared" si="62"/>
        <v>-6.0401849215168113E-3</v>
      </c>
      <c r="AP124">
        <f t="shared" si="63"/>
        <v>9.9696578632822774</v>
      </c>
      <c r="AQ124">
        <f t="shared" si="64"/>
        <v>273650.87811854103</v>
      </c>
    </row>
    <row r="125" spans="1:43" x14ac:dyDescent="0.25">
      <c r="A125">
        <v>124</v>
      </c>
      <c r="B125" t="s">
        <v>365</v>
      </c>
      <c r="C125" t="s">
        <v>363</v>
      </c>
      <c r="D125" t="s">
        <v>364</v>
      </c>
      <c r="E125" t="str">
        <f t="shared" si="33"/>
        <v>189.166</v>
      </c>
      <c r="F125" t="str">
        <f t="shared" si="34"/>
        <v>34.525</v>
      </c>
      <c r="G125" t="str">
        <f t="shared" si="35"/>
        <v>-86.51505</v>
      </c>
      <c r="H125">
        <f t="shared" si="36"/>
        <v>0.60257614598151865</v>
      </c>
      <c r="I125">
        <f t="shared" si="37"/>
        <v>0.60257492425104231</v>
      </c>
      <c r="J125">
        <f t="shared" si="38"/>
        <v>-1.5099834706018078</v>
      </c>
      <c r="K125">
        <f t="shared" si="39"/>
        <v>-1.5099724750275203</v>
      </c>
      <c r="L125">
        <f t="shared" si="40"/>
        <v>9.0590185988931021E-6</v>
      </c>
      <c r="M125">
        <f t="shared" si="41"/>
        <v>-1.2217304763417758E-6</v>
      </c>
      <c r="N125">
        <f t="shared" si="42"/>
        <v>191.07971928557393</v>
      </c>
      <c r="O125">
        <f t="shared" si="43"/>
        <v>-3.0670000000000073</v>
      </c>
      <c r="P125" s="1">
        <f t="shared" si="44"/>
        <v>-1.6050892326339935E-2</v>
      </c>
      <c r="Q125" s="3">
        <v>9.81</v>
      </c>
      <c r="R125" s="3">
        <v>20</v>
      </c>
      <c r="S125" s="3">
        <v>68</v>
      </c>
      <c r="T125" s="3">
        <f t="shared" si="45"/>
        <v>88</v>
      </c>
      <c r="U125" s="5">
        <v>2.4750000000000002E-3</v>
      </c>
      <c r="V125" s="5">
        <v>0.32</v>
      </c>
      <c r="W125" s="5">
        <v>1.29</v>
      </c>
      <c r="X125" s="4">
        <f t="shared" si="46"/>
        <v>2.1366180000000004</v>
      </c>
      <c r="Y125" s="4">
        <f t="shared" si="47"/>
        <v>-13.85462975035659</v>
      </c>
      <c r="Z125" s="3">
        <f t="shared" si="48"/>
        <v>29.715007732827448</v>
      </c>
      <c r="AA125" s="3">
        <f t="shared" si="49"/>
        <v>17.996995982470857</v>
      </c>
      <c r="AB125" s="3">
        <f t="shared" si="50"/>
        <v>0.2064</v>
      </c>
      <c r="AC125" s="3">
        <f t="shared" si="51"/>
        <v>-11.718011750356592</v>
      </c>
      <c r="AD125" s="2">
        <f t="shared" si="65"/>
        <v>215.94</v>
      </c>
      <c r="AE125" s="2">
        <f t="shared" si="52"/>
        <v>11.998669122909558</v>
      </c>
      <c r="AF125" s="2">
        <f t="shared" si="53"/>
        <v>1727.4251248589894</v>
      </c>
      <c r="AG125" s="2">
        <f t="shared" si="54"/>
        <v>-681.2041946264294</v>
      </c>
      <c r="AH125" s="2">
        <f t="shared" si="55"/>
        <v>-1046.2209302325582</v>
      </c>
      <c r="AI125" s="2">
        <f t="shared" si="56"/>
        <v>1.8189894035458565E-12</v>
      </c>
      <c r="AJ125" s="2">
        <f t="shared" si="57"/>
        <v>26.840250113657167</v>
      </c>
      <c r="AK125">
        <f t="shared" si="58"/>
        <v>1.3483235297933628E-3</v>
      </c>
      <c r="AL125">
        <f t="shared" si="59"/>
        <v>-56.773312743975737</v>
      </c>
      <c r="AM125">
        <f t="shared" si="60"/>
        <v>-1046.2209302325582</v>
      </c>
      <c r="AN125">
        <f t="shared" si="61"/>
        <v>1039.7022457258065</v>
      </c>
      <c r="AO125">
        <f t="shared" si="62"/>
        <v>6.518684506751697</v>
      </c>
      <c r="AP125">
        <f t="shared" si="63"/>
        <v>11.998669122909558</v>
      </c>
      <c r="AQ125">
        <f t="shared" si="64"/>
        <v>266867.06779332215</v>
      </c>
    </row>
    <row r="126" spans="1:43" x14ac:dyDescent="0.25">
      <c r="A126">
        <v>125</v>
      </c>
      <c r="B126" t="s">
        <v>368</v>
      </c>
      <c r="C126" t="s">
        <v>366</v>
      </c>
      <c r="D126" t="s">
        <v>367</v>
      </c>
      <c r="E126" t="str">
        <f t="shared" si="33"/>
        <v>187.925</v>
      </c>
      <c r="F126" t="str">
        <f t="shared" si="34"/>
        <v>34.52498</v>
      </c>
      <c r="G126" t="str">
        <f t="shared" si="35"/>
        <v>-86.51469</v>
      </c>
      <c r="H126">
        <f t="shared" si="36"/>
        <v>0.60257492425104231</v>
      </c>
      <c r="I126">
        <f t="shared" si="37"/>
        <v>0.60257457518519186</v>
      </c>
      <c r="J126">
        <f t="shared" si="38"/>
        <v>-1.5099724750275203</v>
      </c>
      <c r="K126">
        <f t="shared" si="39"/>
        <v>-1.5099661918422129</v>
      </c>
      <c r="L126">
        <f t="shared" si="40"/>
        <v>5.1765848535711667E-6</v>
      </c>
      <c r="M126">
        <f t="shared" si="41"/>
        <v>-3.4906585044680583E-7</v>
      </c>
      <c r="N126">
        <f t="shared" si="42"/>
        <v>108.45458055727228</v>
      </c>
      <c r="O126">
        <f t="shared" si="43"/>
        <v>-1.2409999999999854</v>
      </c>
      <c r="P126" s="1">
        <f t="shared" si="44"/>
        <v>-1.1442578023199701E-2</v>
      </c>
      <c r="Q126" s="3">
        <v>9.81</v>
      </c>
      <c r="R126" s="3">
        <v>20</v>
      </c>
      <c r="S126" s="3">
        <v>68</v>
      </c>
      <c r="T126" s="3">
        <f t="shared" si="45"/>
        <v>88</v>
      </c>
      <c r="U126" s="5">
        <v>2.4750000000000002E-3</v>
      </c>
      <c r="V126" s="5">
        <v>0.32</v>
      </c>
      <c r="W126" s="5">
        <v>1.29</v>
      </c>
      <c r="X126" s="4">
        <f t="shared" si="46"/>
        <v>2.1366180000000004</v>
      </c>
      <c r="Y126" s="4">
        <f t="shared" si="47"/>
        <v>-9.8775021335556161</v>
      </c>
      <c r="Z126" s="3">
        <f t="shared" si="48"/>
        <v>26.719798110198148</v>
      </c>
      <c r="AA126" s="3">
        <f t="shared" si="49"/>
        <v>18.978913976642531</v>
      </c>
      <c r="AB126" s="3">
        <f t="shared" si="50"/>
        <v>0.2064</v>
      </c>
      <c r="AC126" s="3">
        <f t="shared" si="51"/>
        <v>-7.7408841335556176</v>
      </c>
      <c r="AD126" s="2">
        <f t="shared" si="65"/>
        <v>215.94</v>
      </c>
      <c r="AE126" s="2">
        <f t="shared" si="52"/>
        <v>11.377890234697313</v>
      </c>
      <c r="AF126" s="2">
        <f t="shared" si="53"/>
        <v>1472.9405522824961</v>
      </c>
      <c r="AG126" s="2">
        <f t="shared" si="54"/>
        <v>-426.71962204993133</v>
      </c>
      <c r="AH126" s="2">
        <f t="shared" si="55"/>
        <v>-1046.2209302325582</v>
      </c>
      <c r="AI126" s="2">
        <f t="shared" si="56"/>
        <v>6.5938365878537297E-12</v>
      </c>
      <c r="AJ126" s="2">
        <f t="shared" si="57"/>
        <v>25.451607718886777</v>
      </c>
      <c r="AK126">
        <f t="shared" si="58"/>
        <v>8.0704686650567186E-4</v>
      </c>
      <c r="AL126">
        <f t="shared" si="59"/>
        <v>-37.504283592808221</v>
      </c>
      <c r="AM126">
        <f t="shared" si="60"/>
        <v>-1046.2209302325582</v>
      </c>
      <c r="AN126">
        <f t="shared" si="61"/>
        <v>1044.3501070530142</v>
      </c>
      <c r="AO126">
        <f t="shared" si="62"/>
        <v>1.8708231795441179</v>
      </c>
      <c r="AP126">
        <f t="shared" si="63"/>
        <v>11.377890234697313</v>
      </c>
      <c r="AQ126">
        <f t="shared" si="64"/>
        <v>271690.76432633575</v>
      </c>
    </row>
    <row r="127" spans="1:43" x14ac:dyDescent="0.25">
      <c r="A127">
        <v>126</v>
      </c>
      <c r="B127" t="s">
        <v>371</v>
      </c>
      <c r="C127" t="s">
        <v>369</v>
      </c>
      <c r="D127" t="s">
        <v>370</v>
      </c>
      <c r="E127" t="str">
        <f t="shared" si="33"/>
        <v>182.347</v>
      </c>
      <c r="F127" t="str">
        <f t="shared" si="34"/>
        <v>34.52496</v>
      </c>
      <c r="G127" t="str">
        <f t="shared" si="35"/>
        <v>-86.51347</v>
      </c>
      <c r="H127">
        <f t="shared" si="36"/>
        <v>0.60257457518519186</v>
      </c>
      <c r="I127">
        <f t="shared" si="37"/>
        <v>0.60257422611934142</v>
      </c>
      <c r="J127">
        <f t="shared" si="38"/>
        <v>-1.5099661918422129</v>
      </c>
      <c r="K127">
        <f t="shared" si="39"/>
        <v>-1.5099448988253386</v>
      </c>
      <c r="L127">
        <f t="shared" si="40"/>
        <v>1.7542875104717551E-5</v>
      </c>
      <c r="M127">
        <f t="shared" si="41"/>
        <v>-3.4906585044680583E-7</v>
      </c>
      <c r="N127">
        <f t="shared" si="42"/>
        <v>366.78042786897043</v>
      </c>
      <c r="O127">
        <f t="shared" si="43"/>
        <v>-5.578000000000003</v>
      </c>
      <c r="P127" s="1">
        <f t="shared" si="44"/>
        <v>-1.5208008868981149E-2</v>
      </c>
      <c r="Q127" s="3">
        <v>9.81</v>
      </c>
      <c r="R127" s="3">
        <v>20</v>
      </c>
      <c r="S127" s="3">
        <v>68</v>
      </c>
      <c r="T127" s="3">
        <f t="shared" si="45"/>
        <v>88</v>
      </c>
      <c r="U127" s="5">
        <v>2.4750000000000002E-3</v>
      </c>
      <c r="V127" s="5">
        <v>0.32</v>
      </c>
      <c r="W127" s="5">
        <v>1.29</v>
      </c>
      <c r="X127" s="4">
        <f t="shared" si="46"/>
        <v>2.1366180000000004</v>
      </c>
      <c r="Y127" s="4">
        <f t="shared" si="47"/>
        <v>-13.127251925572443</v>
      </c>
      <c r="Z127" s="3">
        <f t="shared" si="48"/>
        <v>29.158545749118272</v>
      </c>
      <c r="AA127" s="3">
        <f t="shared" si="49"/>
        <v>18.167911823545829</v>
      </c>
      <c r="AB127" s="3">
        <f t="shared" si="50"/>
        <v>0.2064</v>
      </c>
      <c r="AC127" s="3">
        <f t="shared" si="51"/>
        <v>-10.990633925572444</v>
      </c>
      <c r="AD127" s="2">
        <f t="shared" si="65"/>
        <v>215.94</v>
      </c>
      <c r="AE127" s="2">
        <f t="shared" si="52"/>
        <v>11.885790843620217</v>
      </c>
      <c r="AF127" s="2">
        <f t="shared" si="53"/>
        <v>1679.12972906081</v>
      </c>
      <c r="AG127" s="2">
        <f t="shared" si="54"/>
        <v>-632.90879882824936</v>
      </c>
      <c r="AH127" s="2">
        <f t="shared" si="55"/>
        <v>-1046.2209302325582</v>
      </c>
      <c r="AI127" s="2">
        <f t="shared" si="56"/>
        <v>2.2737367544323206E-12</v>
      </c>
      <c r="AJ127" s="2">
        <f t="shared" si="57"/>
        <v>26.587748672248097</v>
      </c>
      <c r="AK127">
        <f t="shared" si="58"/>
        <v>2.6127067388449676E-3</v>
      </c>
      <c r="AL127">
        <f t="shared" si="59"/>
        <v>-53.249195375835484</v>
      </c>
      <c r="AM127">
        <f t="shared" si="60"/>
        <v>-1046.2209302325582</v>
      </c>
      <c r="AN127">
        <f t="shared" si="61"/>
        <v>1040.8482876116423</v>
      </c>
      <c r="AO127">
        <f t="shared" si="62"/>
        <v>5.3726426209160536</v>
      </c>
      <c r="AP127">
        <f t="shared" si="63"/>
        <v>11.885790843620217</v>
      </c>
      <c r="AQ127">
        <f t="shared" si="64"/>
        <v>268052.45284224011</v>
      </c>
    </row>
    <row r="128" spans="1:43" x14ac:dyDescent="0.25">
      <c r="A128">
        <v>127</v>
      </c>
      <c r="B128" t="s">
        <v>374</v>
      </c>
      <c r="C128" t="s">
        <v>372</v>
      </c>
      <c r="D128" t="s">
        <v>373</v>
      </c>
      <c r="E128" t="str">
        <f t="shared" si="33"/>
        <v>183.26</v>
      </c>
      <c r="F128" t="str">
        <f t="shared" si="34"/>
        <v>34.52492</v>
      </c>
      <c r="G128" t="str">
        <f t="shared" si="35"/>
        <v>-86.51313</v>
      </c>
      <c r="H128">
        <f t="shared" si="36"/>
        <v>0.60257422611934142</v>
      </c>
      <c r="I128">
        <f t="shared" si="37"/>
        <v>0.60257352798764063</v>
      </c>
      <c r="J128">
        <f t="shared" si="38"/>
        <v>-1.5099448988253386</v>
      </c>
      <c r="K128">
        <f t="shared" si="39"/>
        <v>-1.5099389647058821</v>
      </c>
      <c r="L128">
        <f t="shared" si="40"/>
        <v>4.8889997407459553E-6</v>
      </c>
      <c r="M128">
        <f t="shared" si="41"/>
        <v>-6.9813170078258935E-7</v>
      </c>
      <c r="N128">
        <f t="shared" si="42"/>
        <v>103.23398922323287</v>
      </c>
      <c r="O128">
        <f t="shared" si="43"/>
        <v>0.91299999999998249</v>
      </c>
      <c r="P128" s="1">
        <f t="shared" si="44"/>
        <v>8.8439864318883774E-3</v>
      </c>
      <c r="Q128" s="3">
        <v>9.81</v>
      </c>
      <c r="R128" s="3">
        <v>20</v>
      </c>
      <c r="S128" s="3">
        <v>68</v>
      </c>
      <c r="T128" s="3">
        <f t="shared" si="45"/>
        <v>88</v>
      </c>
      <c r="U128" s="5">
        <v>2.4750000000000002E-3</v>
      </c>
      <c r="V128" s="5">
        <v>0.32</v>
      </c>
      <c r="W128" s="5">
        <v>1.29</v>
      </c>
      <c r="X128" s="4">
        <f t="shared" si="46"/>
        <v>2.1366180000000004</v>
      </c>
      <c r="Y128" s="4">
        <f t="shared" si="47"/>
        <v>7.6345380408784633</v>
      </c>
      <c r="Z128" s="3">
        <f t="shared" si="48"/>
        <v>15.30532732340806</v>
      </c>
      <c r="AA128" s="3">
        <f t="shared" si="49"/>
        <v>25.076483364286524</v>
      </c>
      <c r="AB128" s="3">
        <f t="shared" si="50"/>
        <v>0.2064</v>
      </c>
      <c r="AC128" s="3">
        <f t="shared" si="51"/>
        <v>9.7711560408784646</v>
      </c>
      <c r="AD128" s="2">
        <f t="shared" si="65"/>
        <v>215.94</v>
      </c>
      <c r="AE128" s="2">
        <f t="shared" si="52"/>
        <v>8.6112552889907299</v>
      </c>
      <c r="AF128" s="2">
        <f t="shared" si="53"/>
        <v>638.55659333058122</v>
      </c>
      <c r="AG128" s="2">
        <f t="shared" si="54"/>
        <v>407.66433690197863</v>
      </c>
      <c r="AH128" s="2">
        <f t="shared" si="55"/>
        <v>-1046.2209302325582</v>
      </c>
      <c r="AI128" s="2">
        <f t="shared" si="56"/>
        <v>0</v>
      </c>
      <c r="AJ128" s="2">
        <f t="shared" si="57"/>
        <v>19.262823516631652</v>
      </c>
      <c r="AK128">
        <f t="shared" si="58"/>
        <v>1.0150065426004823E-3</v>
      </c>
      <c r="AL128">
        <f t="shared" si="59"/>
        <v>47.340872291077829</v>
      </c>
      <c r="AM128">
        <f t="shared" si="60"/>
        <v>-1046.2209302325582</v>
      </c>
      <c r="AN128">
        <f t="shared" si="61"/>
        <v>1049.9635076983427</v>
      </c>
      <c r="AO128">
        <f t="shared" si="62"/>
        <v>-3.7425774657845068</v>
      </c>
      <c r="AP128">
        <f t="shared" si="63"/>
        <v>8.6112552889907299</v>
      </c>
      <c r="AQ128">
        <f t="shared" si="64"/>
        <v>277574.12847797776</v>
      </c>
    </row>
    <row r="129" spans="1:43" x14ac:dyDescent="0.25">
      <c r="A129">
        <v>128</v>
      </c>
      <c r="B129" t="s">
        <v>377</v>
      </c>
      <c r="C129" t="s">
        <v>375</v>
      </c>
      <c r="D129" t="s">
        <v>376</v>
      </c>
      <c r="E129" t="str">
        <f t="shared" si="33"/>
        <v>184.489</v>
      </c>
      <c r="F129" t="str">
        <f t="shared" si="34"/>
        <v>34.52485</v>
      </c>
      <c r="G129" t="str">
        <f t="shared" si="35"/>
        <v>-86.51288</v>
      </c>
      <c r="H129">
        <f t="shared" si="36"/>
        <v>0.60257352798764063</v>
      </c>
      <c r="I129">
        <f t="shared" si="37"/>
        <v>0.60257230625716429</v>
      </c>
      <c r="J129">
        <f t="shared" si="38"/>
        <v>-1.5099389647058821</v>
      </c>
      <c r="K129">
        <f t="shared" si="39"/>
        <v>-1.5099346013827519</v>
      </c>
      <c r="L129">
        <f t="shared" si="40"/>
        <v>3.5948551247424302E-6</v>
      </c>
      <c r="M129">
        <f t="shared" si="41"/>
        <v>-1.2217304763417758E-6</v>
      </c>
      <c r="N129">
        <f t="shared" si="42"/>
        <v>79.366260341915506</v>
      </c>
      <c r="O129">
        <f t="shared" si="43"/>
        <v>1.2290000000000134</v>
      </c>
      <c r="P129" s="1">
        <f t="shared" si="44"/>
        <v>1.5485169575905351E-2</v>
      </c>
      <c r="Q129" s="3">
        <v>9.81</v>
      </c>
      <c r="R129" s="3">
        <v>20</v>
      </c>
      <c r="S129" s="3">
        <v>68</v>
      </c>
      <c r="T129" s="3">
        <f t="shared" si="45"/>
        <v>88</v>
      </c>
      <c r="U129" s="5">
        <v>2.4750000000000002E-3</v>
      </c>
      <c r="V129" s="5">
        <v>0.32</v>
      </c>
      <c r="W129" s="5">
        <v>1.29</v>
      </c>
      <c r="X129" s="4">
        <f t="shared" si="46"/>
        <v>2.1366180000000004</v>
      </c>
      <c r="Y129" s="4">
        <f t="shared" si="47"/>
        <v>13.366434715669667</v>
      </c>
      <c r="Z129" s="3">
        <f t="shared" si="48"/>
        <v>12.379616541731762</v>
      </c>
      <c r="AA129" s="3">
        <f t="shared" si="49"/>
        <v>27.882669257401432</v>
      </c>
      <c r="AB129" s="3">
        <f t="shared" si="50"/>
        <v>0.2064</v>
      </c>
      <c r="AC129" s="3">
        <f t="shared" si="51"/>
        <v>15.503052715669668</v>
      </c>
      <c r="AD129" s="2">
        <f t="shared" si="65"/>
        <v>215.94</v>
      </c>
      <c r="AE129" s="2">
        <f t="shared" si="52"/>
        <v>7.7445956843848123</v>
      </c>
      <c r="AF129" s="2">
        <f t="shared" si="53"/>
        <v>464.51126377633057</v>
      </c>
      <c r="AG129" s="2">
        <f t="shared" si="54"/>
        <v>581.70966645622843</v>
      </c>
      <c r="AH129" s="2">
        <f t="shared" si="55"/>
        <v>-1046.2209302325582</v>
      </c>
      <c r="AI129" s="2">
        <f t="shared" si="56"/>
        <v>0</v>
      </c>
      <c r="AJ129" s="2">
        <f t="shared" si="57"/>
        <v>17.324161794006752</v>
      </c>
      <c r="AK129">
        <f t="shared" si="58"/>
        <v>8.6766037398244942E-4</v>
      </c>
      <c r="AL129">
        <f t="shared" si="59"/>
        <v>75.111689513903428</v>
      </c>
      <c r="AM129">
        <f t="shared" si="60"/>
        <v>-1046.2209302325582</v>
      </c>
      <c r="AN129">
        <f t="shared" si="61"/>
        <v>1061.0133082641146</v>
      </c>
      <c r="AO129">
        <f t="shared" si="62"/>
        <v>-14.792378031556382</v>
      </c>
      <c r="AP129">
        <f t="shared" si="63"/>
        <v>7.7445956843848123</v>
      </c>
      <c r="AQ129">
        <f t="shared" si="64"/>
        <v>289339.46866652492</v>
      </c>
    </row>
    <row r="130" spans="1:43" x14ac:dyDescent="0.25">
      <c r="A130">
        <v>129</v>
      </c>
      <c r="B130" t="s">
        <v>380</v>
      </c>
      <c r="C130" t="s">
        <v>378</v>
      </c>
      <c r="D130" t="s">
        <v>379</v>
      </c>
      <c r="E130" t="str">
        <f t="shared" si="33"/>
        <v>186.49</v>
      </c>
      <c r="F130" t="str">
        <f t="shared" si="34"/>
        <v>34.52469</v>
      </c>
      <c r="G130" t="str">
        <f t="shared" si="35"/>
        <v>-86.51243</v>
      </c>
      <c r="H130">
        <f t="shared" si="36"/>
        <v>0.60257230625716429</v>
      </c>
      <c r="I130">
        <f t="shared" si="37"/>
        <v>0.60256951373036105</v>
      </c>
      <c r="J130">
        <f t="shared" si="38"/>
        <v>-1.5099346013827519</v>
      </c>
      <c r="K130">
        <f t="shared" si="39"/>
        <v>-1.509926747401118</v>
      </c>
      <c r="L130">
        <f t="shared" si="40"/>
        <v>6.4707481587093479E-6</v>
      </c>
      <c r="M130">
        <f t="shared" si="41"/>
        <v>-2.7925268032413797E-6</v>
      </c>
      <c r="N130">
        <f t="shared" si="42"/>
        <v>147.31982836256458</v>
      </c>
      <c r="O130">
        <f t="shared" si="43"/>
        <v>2.0010000000000048</v>
      </c>
      <c r="P130" s="1">
        <f t="shared" si="44"/>
        <v>1.3582692990080069E-2</v>
      </c>
      <c r="Q130" s="3">
        <v>9.81</v>
      </c>
      <c r="R130" s="3">
        <v>20</v>
      </c>
      <c r="S130" s="3">
        <v>68</v>
      </c>
      <c r="T130" s="3">
        <f t="shared" si="45"/>
        <v>88</v>
      </c>
      <c r="U130" s="5">
        <v>2.4750000000000002E-3</v>
      </c>
      <c r="V130" s="5">
        <v>0.32</v>
      </c>
      <c r="W130" s="5">
        <v>1.29</v>
      </c>
      <c r="X130" s="4">
        <f t="shared" si="46"/>
        <v>2.1366180000000004</v>
      </c>
      <c r="Y130" s="4">
        <f t="shared" si="47"/>
        <v>11.724585722589268</v>
      </c>
      <c r="Z130" s="3">
        <f t="shared" si="48"/>
        <v>13.170911432410961</v>
      </c>
      <c r="AA130" s="3">
        <f t="shared" si="49"/>
        <v>27.032115155000227</v>
      </c>
      <c r="AB130" s="3">
        <f t="shared" si="50"/>
        <v>0.2064</v>
      </c>
      <c r="AC130" s="3">
        <f t="shared" si="51"/>
        <v>13.861203722589268</v>
      </c>
      <c r="AD130" s="2">
        <f t="shared" si="65"/>
        <v>215.94</v>
      </c>
      <c r="AE130" s="2">
        <f t="shared" si="52"/>
        <v>7.9882761212659634</v>
      </c>
      <c r="AF130" s="2">
        <f t="shared" si="53"/>
        <v>509.75231245560735</v>
      </c>
      <c r="AG130" s="2">
        <f t="shared" si="54"/>
        <v>536.46861777695119</v>
      </c>
      <c r="AH130" s="2">
        <f t="shared" si="55"/>
        <v>-1046.2209302325582</v>
      </c>
      <c r="AI130" s="2">
        <f t="shared" si="56"/>
        <v>0</v>
      </c>
      <c r="AJ130" s="2">
        <f t="shared" si="57"/>
        <v>17.869259238289754</v>
      </c>
      <c r="AK130">
        <f t="shared" si="58"/>
        <v>1.56142357511041E-3</v>
      </c>
      <c r="AL130">
        <f t="shared" si="59"/>
        <v>67.156994779986761</v>
      </c>
      <c r="AM130">
        <f t="shared" si="60"/>
        <v>-1046.2209302325582</v>
      </c>
      <c r="AN130">
        <f t="shared" si="61"/>
        <v>1056.8355050209561</v>
      </c>
      <c r="AO130">
        <f t="shared" si="62"/>
        <v>-10.614574788397817</v>
      </c>
      <c r="AP130">
        <f t="shared" si="63"/>
        <v>7.9882761212659634</v>
      </c>
      <c r="AQ130">
        <f t="shared" si="64"/>
        <v>284862.41822124901</v>
      </c>
    </row>
    <row r="131" spans="1:43" x14ac:dyDescent="0.25">
      <c r="A131">
        <v>130</v>
      </c>
      <c r="B131" t="s">
        <v>383</v>
      </c>
      <c r="C131" t="s">
        <v>381</v>
      </c>
      <c r="D131" t="s">
        <v>382</v>
      </c>
      <c r="E131" t="str">
        <f t="shared" ref="E131:E194" si="66">MID(B131, 6,LEN(B131)-11)</f>
        <v>186.341</v>
      </c>
      <c r="F131" t="str">
        <f t="shared" ref="F131:F194" si="67">MID(C131, 6,LEN(C131)-6)</f>
        <v>34.52405</v>
      </c>
      <c r="G131" t="str">
        <f t="shared" ref="G131:G194" si="68">MID(D131, 6,LEN(D131)-7)</f>
        <v>-86.51099</v>
      </c>
      <c r="H131">
        <f t="shared" si="36"/>
        <v>0.60256951373036105</v>
      </c>
      <c r="I131">
        <f t="shared" si="37"/>
        <v>0.60255834362314831</v>
      </c>
      <c r="J131">
        <f t="shared" si="38"/>
        <v>-1.509926747401118</v>
      </c>
      <c r="K131">
        <f t="shared" si="39"/>
        <v>-1.5099016146598894</v>
      </c>
      <c r="L131">
        <f t="shared" si="40"/>
        <v>2.0706493551300501E-5</v>
      </c>
      <c r="M131">
        <f t="shared" si="41"/>
        <v>-1.1170107212743474E-5</v>
      </c>
      <c r="N131">
        <f t="shared" si="42"/>
        <v>491.80175353215128</v>
      </c>
      <c r="O131">
        <f t="shared" si="43"/>
        <v>-0.14900000000000091</v>
      </c>
      <c r="P131" s="1">
        <f t="shared" si="44"/>
        <v>-3.0296760621505208E-4</v>
      </c>
      <c r="Q131" s="3">
        <v>9.81</v>
      </c>
      <c r="R131" s="3">
        <v>20</v>
      </c>
      <c r="S131" s="3">
        <v>68</v>
      </c>
      <c r="T131" s="3">
        <f t="shared" si="45"/>
        <v>88</v>
      </c>
      <c r="U131" s="5">
        <v>2.4750000000000002E-3</v>
      </c>
      <c r="V131" s="5">
        <v>0.32</v>
      </c>
      <c r="W131" s="5">
        <v>1.29</v>
      </c>
      <c r="X131" s="4">
        <f t="shared" si="46"/>
        <v>2.1366180000000004</v>
      </c>
      <c r="Y131" s="4">
        <f t="shared" si="47"/>
        <v>-0.26154586308976541</v>
      </c>
      <c r="Z131" s="3">
        <f t="shared" si="48"/>
        <v>20.039875391255077</v>
      </c>
      <c r="AA131" s="3">
        <f t="shared" si="49"/>
        <v>21.91494752816531</v>
      </c>
      <c r="AB131" s="3">
        <f t="shared" si="50"/>
        <v>0.2064</v>
      </c>
      <c r="AC131" s="3">
        <f t="shared" si="51"/>
        <v>1.875072136910235</v>
      </c>
      <c r="AD131" s="2">
        <f t="shared" si="65"/>
        <v>215.94</v>
      </c>
      <c r="AE131" s="2">
        <f t="shared" si="52"/>
        <v>9.8535485755779675</v>
      </c>
      <c r="AF131" s="2">
        <f t="shared" si="53"/>
        <v>956.70487217180914</v>
      </c>
      <c r="AG131" s="2">
        <f t="shared" si="54"/>
        <v>89.516058060841956</v>
      </c>
      <c r="AH131" s="2">
        <f t="shared" si="55"/>
        <v>-1046.2209302325582</v>
      </c>
      <c r="AI131" s="2">
        <f t="shared" si="56"/>
        <v>9.2995833256281912E-11</v>
      </c>
      <c r="AJ131" s="2">
        <f t="shared" si="57"/>
        <v>22.041753595039648</v>
      </c>
      <c r="AK131">
        <f t="shared" si="58"/>
        <v>4.225810396649334E-3</v>
      </c>
      <c r="AL131">
        <f t="shared" si="59"/>
        <v>9.0846518261154792</v>
      </c>
      <c r="AM131">
        <f t="shared" si="60"/>
        <v>-1046.2209302325582</v>
      </c>
      <c r="AN131">
        <f t="shared" si="61"/>
        <v>1046.2474718066906</v>
      </c>
      <c r="AO131">
        <f t="shared" si="62"/>
        <v>-2.6541574132238566E-2</v>
      </c>
      <c r="AP131">
        <f t="shared" si="63"/>
        <v>9.8535485755779675</v>
      </c>
      <c r="AQ131">
        <f t="shared" si="64"/>
        <v>273672.32776900352</v>
      </c>
    </row>
    <row r="132" spans="1:43" x14ac:dyDescent="0.25">
      <c r="A132">
        <v>131</v>
      </c>
      <c r="B132" t="s">
        <v>386</v>
      </c>
      <c r="C132" t="s">
        <v>384</v>
      </c>
      <c r="D132" t="s">
        <v>385</v>
      </c>
      <c r="E132" t="str">
        <f t="shared" si="66"/>
        <v>185.849</v>
      </c>
      <c r="F132" t="str">
        <f t="shared" si="67"/>
        <v>34.52397</v>
      </c>
      <c r="G132" t="str">
        <f t="shared" si="68"/>
        <v>-86.51079</v>
      </c>
      <c r="H132">
        <f t="shared" ref="H132:H195" si="69">F131*PI()/180</f>
        <v>0.60255834362314831</v>
      </c>
      <c r="I132">
        <f t="shared" ref="I132:I195" si="70">F132*PI()/180</f>
        <v>0.60255694735974663</v>
      </c>
      <c r="J132">
        <f t="shared" ref="J132:J195" si="71">G131*PI()/180</f>
        <v>-1.5099016146598894</v>
      </c>
      <c r="K132">
        <f t="shared" ref="K132:K195" si="72">G132*PI()/180</f>
        <v>-1.5098981240013851</v>
      </c>
      <c r="L132">
        <f t="shared" ref="L132:L195" si="73">(K132-J132)*COS((H132+I132)/2)</f>
        <v>2.8759143126576437E-6</v>
      </c>
      <c r="M132">
        <f t="shared" ref="M132:M195" si="74">I132-H132</f>
        <v>-1.396263401676201E-6</v>
      </c>
      <c r="N132">
        <f t="shared" ref="N132:N195" si="75">3959*SQRT(L132^2+M132^2)*5280</f>
        <v>66.827329492746003</v>
      </c>
      <c r="O132">
        <f t="shared" ref="O132:O195" si="76">E132-E131</f>
        <v>-0.49200000000001864</v>
      </c>
      <c r="P132" s="1">
        <f t="shared" ref="P132:P195" si="77">O132/N132</f>
        <v>-7.3622573838361214E-3</v>
      </c>
      <c r="Q132" s="3">
        <v>9.81</v>
      </c>
      <c r="R132" s="3">
        <v>20</v>
      </c>
      <c r="S132" s="3">
        <v>68</v>
      </c>
      <c r="T132" s="3">
        <f t="shared" ref="T132:T195" si="78">R132+S132</f>
        <v>88</v>
      </c>
      <c r="U132" s="5">
        <v>2.4750000000000002E-3</v>
      </c>
      <c r="V132" s="5">
        <v>0.32</v>
      </c>
      <c r="W132" s="5">
        <v>1.29</v>
      </c>
      <c r="X132" s="4">
        <f t="shared" ref="X132:X195" si="79">T132*U132*Q132</f>
        <v>2.1366180000000004</v>
      </c>
      <c r="Y132" s="4">
        <f t="shared" ref="Y132:Y195" si="80">SIN(ATAN(P132))*T132*Q132</f>
        <v>-6.3555173131277325</v>
      </c>
      <c r="Z132" s="3">
        <f t="shared" ref="Z132:Z195" si="81">0.5*W132*AE132^2*V132</f>
        <v>24.172691302537498</v>
      </c>
      <c r="AA132" s="3">
        <f t="shared" ref="AA132:AA195" si="82">X132+Y132+Z132</f>
        <v>19.953791989409766</v>
      </c>
      <c r="AB132" s="3">
        <f t="shared" ref="AB132:AB195" si="83">0.5*W132*V132</f>
        <v>0.2064</v>
      </c>
      <c r="AC132" s="3">
        <f t="shared" ref="AC132:AC195" si="84">T132*Q132*(U132+SIN(ATAN(P132)))</f>
        <v>-4.218899313127733</v>
      </c>
      <c r="AD132" s="2">
        <f t="shared" si="65"/>
        <v>215.94</v>
      </c>
      <c r="AE132" s="2">
        <f t="shared" ref="AE132:AE195" si="85">AP132</f>
        <v>10.822003161835367</v>
      </c>
      <c r="AF132" s="2">
        <f t="shared" ref="AF132:AF195" si="86">AE132^3</f>
        <v>1267.4270431498596</v>
      </c>
      <c r="AG132" s="2">
        <f t="shared" ref="AG132:AG195" si="87">(AC132/AB132)*AE132</f>
        <v>-221.20611291731291</v>
      </c>
      <c r="AH132" s="2">
        <f t="shared" ref="AH132:AH195" si="88">-AD132/AB132</f>
        <v>-1046.2209302325582</v>
      </c>
      <c r="AI132" s="2">
        <f t="shared" ref="AI132:AI195" si="89">SUM(AF132:AH132)</f>
        <v>-1.1368683772161603E-11</v>
      </c>
      <c r="AJ132" s="2">
        <f t="shared" ref="AJ132:AJ195" si="90">AE132*3.6*0.621371</f>
        <v>24.208124136022093</v>
      </c>
      <c r="AK132">
        <f t="shared" ref="AK132:AK195" si="91">(N132/5280)/AJ132</f>
        <v>5.2282825057785396E-4</v>
      </c>
      <c r="AL132">
        <f t="shared" ref="AL132:AL195" si="92">AC132/AB132</f>
        <v>-20.440403648874675</v>
      </c>
      <c r="AM132">
        <f t="shared" ref="AM132:AM195" si="93">-AD132/AB132</f>
        <v>-1046.2209302325582</v>
      </c>
      <c r="AN132">
        <f t="shared" ref="AN132:AN195" si="94">SQRT((AM132^2)/4+(AL132^3)/27)+(-AM132/2)</f>
        <v>1045.9185128228653</v>
      </c>
      <c r="AO132">
        <f t="shared" ref="AO132:AO195" si="95">-SQRT((AM132^2)/4+(AL132^3)/27)+(-AM132/2)</f>
        <v>0.30241740969290731</v>
      </c>
      <c r="AP132">
        <f t="shared" ref="AP132:AP195" si="96">AN132^(1/3)+AO132^(1/3)</f>
        <v>10.822003161835367</v>
      </c>
      <c r="AQ132">
        <f t="shared" ref="AQ132:AQ195" si="97">AM132^2/4+AL132^3/27</f>
        <v>273328.25474677206</v>
      </c>
    </row>
    <row r="133" spans="1:43" x14ac:dyDescent="0.25">
      <c r="A133">
        <v>132</v>
      </c>
      <c r="B133" t="s">
        <v>389</v>
      </c>
      <c r="C133" t="s">
        <v>387</v>
      </c>
      <c r="D133" t="s">
        <v>388</v>
      </c>
      <c r="E133" t="str">
        <f t="shared" si="66"/>
        <v>185.73</v>
      </c>
      <c r="F133" t="str">
        <f t="shared" si="67"/>
        <v>34.52393</v>
      </c>
      <c r="G133" t="str">
        <f t="shared" si="68"/>
        <v>-86.51061</v>
      </c>
      <c r="H133">
        <f t="shared" si="69"/>
        <v>0.60255694735974663</v>
      </c>
      <c r="I133">
        <f t="shared" si="70"/>
        <v>0.60255624922804596</v>
      </c>
      <c r="J133">
        <f t="shared" si="71"/>
        <v>-1.5098981240013851</v>
      </c>
      <c r="K133">
        <f t="shared" si="72"/>
        <v>-1.5098949824087315</v>
      </c>
      <c r="L133">
        <f t="shared" si="73"/>
        <v>2.5883247457270572E-6</v>
      </c>
      <c r="M133">
        <f t="shared" si="74"/>
        <v>-6.9813170067156705E-7</v>
      </c>
      <c r="N133">
        <f t="shared" si="75"/>
        <v>56.038640719434042</v>
      </c>
      <c r="O133">
        <f t="shared" si="76"/>
        <v>-0.11899999999999977</v>
      </c>
      <c r="P133" s="1">
        <f t="shared" si="77"/>
        <v>-2.1235347337525785E-3</v>
      </c>
      <c r="Q133" s="3">
        <v>9.81</v>
      </c>
      <c r="R133" s="3">
        <v>20</v>
      </c>
      <c r="S133" s="3">
        <v>68</v>
      </c>
      <c r="T133" s="3">
        <f t="shared" si="78"/>
        <v>88</v>
      </c>
      <c r="U133" s="5">
        <v>2.4750000000000002E-3</v>
      </c>
      <c r="V133" s="5">
        <v>0.32</v>
      </c>
      <c r="W133" s="5">
        <v>1.29</v>
      </c>
      <c r="X133" s="4">
        <f t="shared" si="79"/>
        <v>2.1366180000000004</v>
      </c>
      <c r="Y133" s="4">
        <f t="shared" si="80"/>
        <v>-1.8332009316406601</v>
      </c>
      <c r="Z133" s="3">
        <f t="shared" si="81"/>
        <v>21.069402964122961</v>
      </c>
      <c r="AA133" s="3">
        <f t="shared" si="82"/>
        <v>21.372820032482302</v>
      </c>
      <c r="AB133" s="3">
        <f t="shared" si="83"/>
        <v>0.2064</v>
      </c>
      <c r="AC133" s="3">
        <f t="shared" si="84"/>
        <v>0.30341706835934013</v>
      </c>
      <c r="AD133" s="2">
        <f t="shared" ref="AD133:AD196" si="98">AD132</f>
        <v>215.94</v>
      </c>
      <c r="AE133" s="2">
        <f t="shared" si="85"/>
        <v>10.103486562452092</v>
      </c>
      <c r="AF133" s="2">
        <f t="shared" si="86"/>
        <v>1031.3683610799642</v>
      </c>
      <c r="AG133" s="2">
        <f t="shared" si="87"/>
        <v>14.852569152069771</v>
      </c>
      <c r="AH133" s="2">
        <f t="shared" si="88"/>
        <v>-1046.2209302325582</v>
      </c>
      <c r="AI133" s="2">
        <f t="shared" si="89"/>
        <v>-5.2432369557209313E-10</v>
      </c>
      <c r="AJ133" s="2">
        <f t="shared" si="90"/>
        <v>22.600848775670705</v>
      </c>
      <c r="AK133">
        <f t="shared" si="91"/>
        <v>4.6960089992550605E-4</v>
      </c>
      <c r="AL133">
        <f t="shared" si="92"/>
        <v>1.4700439358495161</v>
      </c>
      <c r="AM133">
        <f t="shared" si="93"/>
        <v>-1046.2209302325582</v>
      </c>
      <c r="AN133">
        <f t="shared" si="94"/>
        <v>1046.2210426940214</v>
      </c>
      <c r="AO133">
        <f t="shared" si="95"/>
        <v>-1.1246146323173889E-4</v>
      </c>
      <c r="AP133">
        <f t="shared" si="96"/>
        <v>10.103486562452092</v>
      </c>
      <c r="AQ133">
        <f t="shared" si="97"/>
        <v>273644.67637371912</v>
      </c>
    </row>
    <row r="134" spans="1:43" x14ac:dyDescent="0.25">
      <c r="A134">
        <v>133</v>
      </c>
      <c r="B134" t="s">
        <v>392</v>
      </c>
      <c r="C134" t="s">
        <v>390</v>
      </c>
      <c r="D134" t="s">
        <v>391</v>
      </c>
      <c r="E134" t="str">
        <f t="shared" si="66"/>
        <v>185.766</v>
      </c>
      <c r="F134" t="str">
        <f t="shared" si="67"/>
        <v>34.52391</v>
      </c>
      <c r="G134" t="str">
        <f t="shared" si="68"/>
        <v>-86.51043</v>
      </c>
      <c r="H134">
        <f t="shared" si="69"/>
        <v>0.60255624922804596</v>
      </c>
      <c r="I134">
        <f t="shared" si="70"/>
        <v>0.60255590016219551</v>
      </c>
      <c r="J134">
        <f t="shared" si="71"/>
        <v>-1.5098949824087315</v>
      </c>
      <c r="K134">
        <f t="shared" si="72"/>
        <v>-1.5098918408160782</v>
      </c>
      <c r="L134">
        <f t="shared" si="73"/>
        <v>2.5883256778112591E-6</v>
      </c>
      <c r="M134">
        <f t="shared" si="74"/>
        <v>-3.4906585044680583E-7</v>
      </c>
      <c r="N134">
        <f t="shared" si="75"/>
        <v>54.594923309809396</v>
      </c>
      <c r="O134">
        <f t="shared" si="76"/>
        <v>3.6000000000001364E-2</v>
      </c>
      <c r="P134" s="1">
        <f t="shared" si="77"/>
        <v>6.5940197032080146E-4</v>
      </c>
      <c r="Q134" s="3">
        <v>9.81</v>
      </c>
      <c r="R134" s="3">
        <v>20</v>
      </c>
      <c r="S134" s="3">
        <v>68</v>
      </c>
      <c r="T134" s="3">
        <f t="shared" si="78"/>
        <v>88</v>
      </c>
      <c r="U134" s="5">
        <v>2.4750000000000002E-3</v>
      </c>
      <c r="V134" s="5">
        <v>0.32</v>
      </c>
      <c r="W134" s="5">
        <v>1.29</v>
      </c>
      <c r="X134" s="4">
        <f t="shared" si="79"/>
        <v>2.1366180000000004</v>
      </c>
      <c r="Y134" s="4">
        <f t="shared" si="80"/>
        <v>0.56924840918083186</v>
      </c>
      <c r="Z134" s="3">
        <f t="shared" si="81"/>
        <v>19.506612065870176</v>
      </c>
      <c r="AA134" s="3">
        <f t="shared" si="82"/>
        <v>22.212478475051007</v>
      </c>
      <c r="AB134" s="3">
        <f t="shared" si="83"/>
        <v>0.2064</v>
      </c>
      <c r="AC134" s="3">
        <f t="shared" si="84"/>
        <v>2.7058664091808322</v>
      </c>
      <c r="AD134" s="2">
        <f t="shared" si="98"/>
        <v>215.94</v>
      </c>
      <c r="AE134" s="2">
        <f t="shared" si="85"/>
        <v>9.7215626001639208</v>
      </c>
      <c r="AF134" s="2">
        <f t="shared" si="86"/>
        <v>918.77301509433039</v>
      </c>
      <c r="AG134" s="2">
        <f t="shared" si="87"/>
        <v>127.44791513823752</v>
      </c>
      <c r="AH134" s="2">
        <f t="shared" si="88"/>
        <v>-1046.2209302325582</v>
      </c>
      <c r="AI134" s="2">
        <f t="shared" si="89"/>
        <v>9.7770680440589786E-12</v>
      </c>
      <c r="AJ134" s="2">
        <f t="shared" si="90"/>
        <v>21.74650946793524</v>
      </c>
      <c r="AK134">
        <f t="shared" si="91"/>
        <v>4.7547619592932096E-4</v>
      </c>
      <c r="AL134">
        <f t="shared" si="92"/>
        <v>13.109817873938141</v>
      </c>
      <c r="AM134">
        <f t="shared" si="93"/>
        <v>-1046.2209302325582</v>
      </c>
      <c r="AN134">
        <f t="shared" si="94"/>
        <v>1046.300687396068</v>
      </c>
      <c r="AO134">
        <f t="shared" si="95"/>
        <v>-7.9757163509839302E-2</v>
      </c>
      <c r="AP134">
        <f t="shared" si="96"/>
        <v>9.7215626001639208</v>
      </c>
      <c r="AQ134">
        <f t="shared" si="97"/>
        <v>273728.00868917495</v>
      </c>
    </row>
    <row r="135" spans="1:43" x14ac:dyDescent="0.25">
      <c r="A135">
        <v>134</v>
      </c>
      <c r="B135" t="s">
        <v>394</v>
      </c>
      <c r="C135" t="s">
        <v>390</v>
      </c>
      <c r="D135" t="s">
        <v>393</v>
      </c>
      <c r="E135" t="str">
        <f t="shared" si="66"/>
        <v>185.618</v>
      </c>
      <c r="F135" t="str">
        <f t="shared" si="67"/>
        <v>34.52391</v>
      </c>
      <c r="G135" t="str">
        <f t="shared" si="68"/>
        <v>-86.5101</v>
      </c>
      <c r="H135">
        <f t="shared" si="69"/>
        <v>0.60255590016219551</v>
      </c>
      <c r="I135">
        <f t="shared" si="70"/>
        <v>0.60255590016219551</v>
      </c>
      <c r="J135">
        <f t="shared" si="71"/>
        <v>-1.5098918408160782</v>
      </c>
      <c r="K135">
        <f t="shared" si="72"/>
        <v>-1.5098860812295465</v>
      </c>
      <c r="L135">
        <f t="shared" si="73"/>
        <v>4.7452643128298461E-6</v>
      </c>
      <c r="M135">
        <f t="shared" si="74"/>
        <v>0</v>
      </c>
      <c r="N135">
        <f t="shared" si="75"/>
        <v>99.192727468524936</v>
      </c>
      <c r="O135">
        <f t="shared" si="76"/>
        <v>-0.14799999999999613</v>
      </c>
      <c r="P135" s="1">
        <f t="shared" si="77"/>
        <v>-1.4920448683796738E-3</v>
      </c>
      <c r="Q135" s="3">
        <v>9.81</v>
      </c>
      <c r="R135" s="3">
        <v>20</v>
      </c>
      <c r="S135" s="3">
        <v>68</v>
      </c>
      <c r="T135" s="3">
        <f t="shared" si="78"/>
        <v>88</v>
      </c>
      <c r="U135" s="5">
        <v>2.4750000000000002E-3</v>
      </c>
      <c r="V135" s="5">
        <v>0.32</v>
      </c>
      <c r="W135" s="5">
        <v>1.29</v>
      </c>
      <c r="X135" s="4">
        <f t="shared" si="79"/>
        <v>2.1366180000000004</v>
      </c>
      <c r="Y135" s="4">
        <f t="shared" si="80"/>
        <v>-1.2880510602473272</v>
      </c>
      <c r="Z135" s="3">
        <f t="shared" si="81"/>
        <v>20.709281938599506</v>
      </c>
      <c r="AA135" s="3">
        <f t="shared" si="82"/>
        <v>21.557848878352178</v>
      </c>
      <c r="AB135" s="3">
        <f t="shared" si="83"/>
        <v>0.2064</v>
      </c>
      <c r="AC135" s="3">
        <f t="shared" si="84"/>
        <v>0.84856693975267317</v>
      </c>
      <c r="AD135" s="2">
        <f t="shared" si="98"/>
        <v>215.94</v>
      </c>
      <c r="AE135" s="2">
        <f t="shared" si="85"/>
        <v>10.016769354795395</v>
      </c>
      <c r="AF135" s="2">
        <f t="shared" si="86"/>
        <v>1005.0392474921574</v>
      </c>
      <c r="AG135" s="2">
        <f t="shared" si="87"/>
        <v>41.181682740344414</v>
      </c>
      <c r="AH135" s="2">
        <f t="shared" si="88"/>
        <v>-1046.2209302325582</v>
      </c>
      <c r="AI135" s="2">
        <f t="shared" si="89"/>
        <v>-5.6388671509921551E-11</v>
      </c>
      <c r="AJ135" s="2">
        <f t="shared" si="90"/>
        <v>22.40686796673085</v>
      </c>
      <c r="AK135">
        <f t="shared" si="91"/>
        <v>8.3842603269618416E-4</v>
      </c>
      <c r="AL135">
        <f t="shared" si="92"/>
        <v>4.1112739329102386</v>
      </c>
      <c r="AM135">
        <f t="shared" si="93"/>
        <v>-1046.2209302325582</v>
      </c>
      <c r="AN135">
        <f t="shared" si="94"/>
        <v>1046.223390266247</v>
      </c>
      <c r="AO135">
        <f t="shared" si="95"/>
        <v>-2.4600336886351215E-3</v>
      </c>
      <c r="AP135">
        <f t="shared" si="96"/>
        <v>10.016769354795395</v>
      </c>
      <c r="AQ135">
        <f t="shared" si="97"/>
        <v>273647.13245895569</v>
      </c>
    </row>
    <row r="136" spans="1:43" x14ac:dyDescent="0.25">
      <c r="A136">
        <v>135</v>
      </c>
      <c r="B136" t="s">
        <v>397</v>
      </c>
      <c r="C136" t="s">
        <v>395</v>
      </c>
      <c r="D136" t="s">
        <v>396</v>
      </c>
      <c r="E136" t="str">
        <f t="shared" si="66"/>
        <v>185.72</v>
      </c>
      <c r="F136" t="str">
        <f t="shared" si="67"/>
        <v>34.52396</v>
      </c>
      <c r="G136" t="str">
        <f t="shared" si="68"/>
        <v>-86.50984</v>
      </c>
      <c r="H136">
        <f t="shared" si="69"/>
        <v>0.60255590016219551</v>
      </c>
      <c r="I136">
        <f t="shared" si="70"/>
        <v>0.60255677282682163</v>
      </c>
      <c r="J136">
        <f t="shared" si="71"/>
        <v>-1.5098860812295465</v>
      </c>
      <c r="K136">
        <f t="shared" si="72"/>
        <v>-1.5098815433734911</v>
      </c>
      <c r="L136">
        <f t="shared" si="73"/>
        <v>3.7386919728503156E-6</v>
      </c>
      <c r="M136">
        <f t="shared" si="74"/>
        <v>8.7266462611701456E-7</v>
      </c>
      <c r="N136">
        <f t="shared" si="75"/>
        <v>80.25253420739152</v>
      </c>
      <c r="O136">
        <f t="shared" si="76"/>
        <v>0.10200000000000387</v>
      </c>
      <c r="P136" s="1">
        <f t="shared" si="77"/>
        <v>1.2709879009728435E-3</v>
      </c>
      <c r="Q136" s="3">
        <v>9.81</v>
      </c>
      <c r="R136" s="3">
        <v>20</v>
      </c>
      <c r="S136" s="3">
        <v>68</v>
      </c>
      <c r="T136" s="3">
        <f t="shared" si="78"/>
        <v>88</v>
      </c>
      <c r="U136" s="5">
        <v>2.4750000000000002E-3</v>
      </c>
      <c r="V136" s="5">
        <v>0.32</v>
      </c>
      <c r="W136" s="5">
        <v>1.29</v>
      </c>
      <c r="X136" s="4">
        <f t="shared" si="79"/>
        <v>2.1366180000000004</v>
      </c>
      <c r="Y136" s="4">
        <f t="shared" si="80"/>
        <v>1.09721754892396</v>
      </c>
      <c r="Z136" s="3">
        <f t="shared" si="81"/>
        <v>19.171774964889686</v>
      </c>
      <c r="AA136" s="3">
        <f t="shared" si="82"/>
        <v>22.405610513813645</v>
      </c>
      <c r="AB136" s="3">
        <f t="shared" si="83"/>
        <v>0.2064</v>
      </c>
      <c r="AC136" s="3">
        <f t="shared" si="84"/>
        <v>3.2338355489239605</v>
      </c>
      <c r="AD136" s="2">
        <f t="shared" si="98"/>
        <v>215.94</v>
      </c>
      <c r="AE136" s="2">
        <f t="shared" si="85"/>
        <v>9.6377646066314373</v>
      </c>
      <c r="AF136" s="2">
        <f t="shared" si="86"/>
        <v>895.21828586684342</v>
      </c>
      <c r="AG136" s="2">
        <f t="shared" si="87"/>
        <v>151.00264436572621</v>
      </c>
      <c r="AH136" s="2">
        <f t="shared" si="88"/>
        <v>-1046.2209302325582</v>
      </c>
      <c r="AI136" s="2">
        <f t="shared" si="89"/>
        <v>1.1368683772161603E-11</v>
      </c>
      <c r="AJ136" s="2">
        <f t="shared" si="90"/>
        <v>21.559058752993856</v>
      </c>
      <c r="AK136">
        <f t="shared" si="91"/>
        <v>7.0500960983623927E-4</v>
      </c>
      <c r="AL136">
        <f t="shared" si="92"/>
        <v>15.667807892073451</v>
      </c>
      <c r="AM136">
        <f t="shared" si="93"/>
        <v>-1046.2209302325582</v>
      </c>
      <c r="AN136">
        <f t="shared" si="94"/>
        <v>1046.3570687563119</v>
      </c>
      <c r="AO136">
        <f t="shared" si="95"/>
        <v>-0.13613852375385704</v>
      </c>
      <c r="AP136">
        <f t="shared" si="96"/>
        <v>9.6377646066314373</v>
      </c>
      <c r="AQ136">
        <f t="shared" si="97"/>
        <v>273787.00822082977</v>
      </c>
    </row>
    <row r="137" spans="1:43" x14ac:dyDescent="0.25">
      <c r="A137">
        <v>136</v>
      </c>
      <c r="B137" t="s">
        <v>400</v>
      </c>
      <c r="C137" t="s">
        <v>398</v>
      </c>
      <c r="D137" t="s">
        <v>399</v>
      </c>
      <c r="E137" t="str">
        <f t="shared" si="66"/>
        <v>185.863</v>
      </c>
      <c r="F137" t="str">
        <f t="shared" si="67"/>
        <v>34.52403</v>
      </c>
      <c r="G137" t="str">
        <f t="shared" si="68"/>
        <v>-86.50964</v>
      </c>
      <c r="H137">
        <f t="shared" si="69"/>
        <v>0.60255677282682163</v>
      </c>
      <c r="I137">
        <f t="shared" si="70"/>
        <v>0.60255799455729797</v>
      </c>
      <c r="J137">
        <f t="shared" si="71"/>
        <v>-1.5098815433734911</v>
      </c>
      <c r="K137">
        <f t="shared" si="72"/>
        <v>-1.5098780527149873</v>
      </c>
      <c r="L137">
        <f t="shared" si="73"/>
        <v>2.8759148302188399E-6</v>
      </c>
      <c r="M137">
        <f t="shared" si="74"/>
        <v>1.2217304763417758E-6</v>
      </c>
      <c r="N137">
        <f t="shared" si="75"/>
        <v>65.316430774450367</v>
      </c>
      <c r="O137">
        <f t="shared" si="76"/>
        <v>0.14300000000000068</v>
      </c>
      <c r="P137" s="1">
        <f t="shared" si="77"/>
        <v>2.1893419206234026E-3</v>
      </c>
      <c r="Q137" s="3">
        <v>9.81</v>
      </c>
      <c r="R137" s="3">
        <v>20</v>
      </c>
      <c r="S137" s="3">
        <v>68</v>
      </c>
      <c r="T137" s="3">
        <f t="shared" si="78"/>
        <v>88</v>
      </c>
      <c r="U137" s="5">
        <v>2.4750000000000002E-3</v>
      </c>
      <c r="V137" s="5">
        <v>0.32</v>
      </c>
      <c r="W137" s="5">
        <v>1.29</v>
      </c>
      <c r="X137" s="4">
        <f t="shared" si="79"/>
        <v>2.1366180000000004</v>
      </c>
      <c r="Y137" s="4">
        <f t="shared" si="80"/>
        <v>1.8900105636248294</v>
      </c>
      <c r="Z137" s="3">
        <f t="shared" si="81"/>
        <v>18.675020308494794</v>
      </c>
      <c r="AA137" s="3">
        <f t="shared" si="82"/>
        <v>22.701648872119623</v>
      </c>
      <c r="AB137" s="3">
        <f t="shared" si="83"/>
        <v>0.2064</v>
      </c>
      <c r="AC137" s="3">
        <f t="shared" si="84"/>
        <v>4.02662856362483</v>
      </c>
      <c r="AD137" s="2">
        <f t="shared" si="98"/>
        <v>215.94</v>
      </c>
      <c r="AE137" s="2">
        <f t="shared" si="85"/>
        <v>9.5120843960017947</v>
      </c>
      <c r="AF137" s="2">
        <f t="shared" si="86"/>
        <v>860.65101391206372</v>
      </c>
      <c r="AG137" s="2">
        <f t="shared" si="87"/>
        <v>185.56991632049841</v>
      </c>
      <c r="AH137" s="2">
        <f t="shared" si="88"/>
        <v>-1046.2209302325582</v>
      </c>
      <c r="AI137" s="2">
        <f t="shared" si="89"/>
        <v>3.865352482534945E-12</v>
      </c>
      <c r="AJ137" s="2">
        <f t="shared" si="90"/>
        <v>21.277920215620913</v>
      </c>
      <c r="AK137">
        <f t="shared" si="91"/>
        <v>5.8137900726044738E-4</v>
      </c>
      <c r="AL137">
        <f t="shared" si="92"/>
        <v>19.508859319887744</v>
      </c>
      <c r="AM137">
        <f t="shared" si="93"/>
        <v>-1046.2209302325582</v>
      </c>
      <c r="AN137">
        <f t="shared" si="94"/>
        <v>1046.4837145191477</v>
      </c>
      <c r="AO137">
        <f t="shared" si="95"/>
        <v>-0.26278428658940811</v>
      </c>
      <c r="AP137">
        <f t="shared" si="96"/>
        <v>9.5120843960017947</v>
      </c>
      <c r="AQ137">
        <f t="shared" si="97"/>
        <v>273919.55819051719</v>
      </c>
    </row>
    <row r="138" spans="1:43" x14ac:dyDescent="0.25">
      <c r="A138">
        <v>137</v>
      </c>
      <c r="B138" t="s">
        <v>403</v>
      </c>
      <c r="C138" t="s">
        <v>401</v>
      </c>
      <c r="D138" t="s">
        <v>402</v>
      </c>
      <c r="E138" t="str">
        <f t="shared" si="66"/>
        <v>186.1</v>
      </c>
      <c r="F138" t="str">
        <f t="shared" si="67"/>
        <v>34.52417</v>
      </c>
      <c r="G138" t="str">
        <f t="shared" si="68"/>
        <v>-86.50934</v>
      </c>
      <c r="H138">
        <f t="shared" si="69"/>
        <v>0.60255799455729797</v>
      </c>
      <c r="I138">
        <f t="shared" si="70"/>
        <v>0.60256043801825065</v>
      </c>
      <c r="J138">
        <f t="shared" si="71"/>
        <v>-1.5098780527149873</v>
      </c>
      <c r="K138">
        <f t="shared" si="72"/>
        <v>-1.5098728167272311</v>
      </c>
      <c r="L138">
        <f t="shared" si="73"/>
        <v>4.3138668075450935E-6</v>
      </c>
      <c r="M138">
        <f t="shared" si="74"/>
        <v>2.4434609526835516E-6</v>
      </c>
      <c r="N138">
        <f t="shared" si="75"/>
        <v>103.63582440210581</v>
      </c>
      <c r="O138">
        <f t="shared" si="76"/>
        <v>0.23699999999999477</v>
      </c>
      <c r="P138" s="1">
        <f t="shared" si="77"/>
        <v>2.2868540040791056E-3</v>
      </c>
      <c r="Q138" s="3">
        <v>9.81</v>
      </c>
      <c r="R138" s="3">
        <v>20</v>
      </c>
      <c r="S138" s="3">
        <v>68</v>
      </c>
      <c r="T138" s="3">
        <f t="shared" si="78"/>
        <v>88</v>
      </c>
      <c r="U138" s="5">
        <v>2.4750000000000002E-3</v>
      </c>
      <c r="V138" s="5">
        <v>0.32</v>
      </c>
      <c r="W138" s="5">
        <v>1.29</v>
      </c>
      <c r="X138" s="4">
        <f t="shared" si="79"/>
        <v>2.1366180000000004</v>
      </c>
      <c r="Y138" s="4">
        <f t="shared" si="80"/>
        <v>1.9741901624357931</v>
      </c>
      <c r="Z138" s="3">
        <f t="shared" si="81"/>
        <v>18.622705204867344</v>
      </c>
      <c r="AA138" s="3">
        <f t="shared" si="82"/>
        <v>22.733513367303139</v>
      </c>
      <c r="AB138" s="3">
        <f t="shared" si="83"/>
        <v>0.2064</v>
      </c>
      <c r="AC138" s="3">
        <f t="shared" si="84"/>
        <v>4.1108081624357933</v>
      </c>
      <c r="AD138" s="2">
        <f t="shared" si="98"/>
        <v>215.94</v>
      </c>
      <c r="AE138" s="2">
        <f t="shared" si="85"/>
        <v>9.4987517552204199</v>
      </c>
      <c r="AF138" s="2">
        <f t="shared" si="86"/>
        <v>857.03708213026221</v>
      </c>
      <c r="AG138" s="2">
        <f t="shared" si="87"/>
        <v>189.18384810228403</v>
      </c>
      <c r="AH138" s="2">
        <f t="shared" si="88"/>
        <v>-1046.2209302325582</v>
      </c>
      <c r="AI138" s="2">
        <f t="shared" si="89"/>
        <v>-1.2050804798491299E-11</v>
      </c>
      <c r="AJ138" s="2">
        <f t="shared" si="90"/>
        <v>21.248095956815042</v>
      </c>
      <c r="AK138">
        <f t="shared" si="91"/>
        <v>9.237532193823681E-4</v>
      </c>
      <c r="AL138">
        <f t="shared" si="92"/>
        <v>19.916706213351713</v>
      </c>
      <c r="AM138">
        <f t="shared" si="93"/>
        <v>-1046.2209302325582</v>
      </c>
      <c r="AN138">
        <f t="shared" si="94"/>
        <v>1046.5005380642147</v>
      </c>
      <c r="AO138">
        <f t="shared" si="95"/>
        <v>-0.27960783165644898</v>
      </c>
      <c r="AP138">
        <f t="shared" si="96"/>
        <v>9.4987517552204199</v>
      </c>
      <c r="AQ138">
        <f t="shared" si="97"/>
        <v>273937.16846044525</v>
      </c>
    </row>
    <row r="139" spans="1:43" x14ac:dyDescent="0.25">
      <c r="A139">
        <v>138</v>
      </c>
      <c r="B139" t="s">
        <v>406</v>
      </c>
      <c r="C139" t="s">
        <v>404</v>
      </c>
      <c r="D139" t="s">
        <v>405</v>
      </c>
      <c r="E139" t="str">
        <f t="shared" si="66"/>
        <v>186.117</v>
      </c>
      <c r="F139" t="str">
        <f t="shared" si="67"/>
        <v>34.52437</v>
      </c>
      <c r="G139" t="str">
        <f t="shared" si="68"/>
        <v>-86.50896</v>
      </c>
      <c r="H139">
        <f t="shared" si="69"/>
        <v>0.60256043801825065</v>
      </c>
      <c r="I139">
        <f t="shared" si="70"/>
        <v>0.60256392867675457</v>
      </c>
      <c r="J139">
        <f t="shared" si="71"/>
        <v>-1.5098728167272311</v>
      </c>
      <c r="K139">
        <f t="shared" si="72"/>
        <v>-1.5098661844760737</v>
      </c>
      <c r="L139">
        <f t="shared" si="73"/>
        <v>5.4642201363578362E-6</v>
      </c>
      <c r="M139">
        <f t="shared" si="74"/>
        <v>3.4906585039129467E-6</v>
      </c>
      <c r="N139">
        <f t="shared" si="75"/>
        <v>135.5386533630637</v>
      </c>
      <c r="O139">
        <f t="shared" si="76"/>
        <v>1.6999999999995907E-2</v>
      </c>
      <c r="P139" s="1">
        <f t="shared" si="77"/>
        <v>1.2542547515547811E-4</v>
      </c>
      <c r="Q139" s="3">
        <v>9.81</v>
      </c>
      <c r="R139" s="3">
        <v>20</v>
      </c>
      <c r="S139" s="3">
        <v>68</v>
      </c>
      <c r="T139" s="3">
        <f t="shared" si="78"/>
        <v>88</v>
      </c>
      <c r="U139" s="5">
        <v>2.4750000000000002E-3</v>
      </c>
      <c r="V139" s="5">
        <v>0.32</v>
      </c>
      <c r="W139" s="5">
        <v>1.29</v>
      </c>
      <c r="X139" s="4">
        <f t="shared" si="79"/>
        <v>2.1366180000000004</v>
      </c>
      <c r="Y139" s="4">
        <f t="shared" si="80"/>
        <v>0.10827730334053626</v>
      </c>
      <c r="Z139" s="3">
        <f t="shared" si="81"/>
        <v>19.801542660109124</v>
      </c>
      <c r="AA139" s="3">
        <f t="shared" si="82"/>
        <v>22.046437963449662</v>
      </c>
      <c r="AB139" s="3">
        <f t="shared" si="83"/>
        <v>0.2064</v>
      </c>
      <c r="AC139" s="3">
        <f t="shared" si="84"/>
        <v>2.2448953033405368</v>
      </c>
      <c r="AD139" s="2">
        <f t="shared" si="98"/>
        <v>215.94</v>
      </c>
      <c r="AE139" s="2">
        <f t="shared" si="85"/>
        <v>9.794779562939393</v>
      </c>
      <c r="AF139" s="2">
        <f t="shared" si="86"/>
        <v>939.68868876894078</v>
      </c>
      <c r="AG139" s="2">
        <f t="shared" si="87"/>
        <v>106.53224146365561</v>
      </c>
      <c r="AH139" s="2">
        <f t="shared" si="88"/>
        <v>-1046.2209302325582</v>
      </c>
      <c r="AI139" s="2">
        <f t="shared" si="89"/>
        <v>3.8198777474462986E-11</v>
      </c>
      <c r="AJ139" s="2">
        <f t="shared" si="90"/>
        <v>21.91029109849157</v>
      </c>
      <c r="AK139">
        <f t="shared" si="91"/>
        <v>1.1716046758661061E-3</v>
      </c>
      <c r="AL139">
        <f t="shared" si="92"/>
        <v>10.876430733239035</v>
      </c>
      <c r="AM139">
        <f t="shared" si="93"/>
        <v>-1046.2209302325582</v>
      </c>
      <c r="AN139">
        <f t="shared" si="94"/>
        <v>1046.2664765344766</v>
      </c>
      <c r="AO139">
        <f t="shared" si="95"/>
        <v>-4.5546301918534482E-2</v>
      </c>
      <c r="AP139">
        <f t="shared" si="96"/>
        <v>9.794779562939393</v>
      </c>
      <c r="AQ139">
        <f t="shared" si="97"/>
        <v>273692.21228299738</v>
      </c>
    </row>
    <row r="140" spans="1:43" x14ac:dyDescent="0.25">
      <c r="A140">
        <v>139</v>
      </c>
      <c r="B140" t="s">
        <v>409</v>
      </c>
      <c r="C140" t="s">
        <v>407</v>
      </c>
      <c r="D140" t="s">
        <v>408</v>
      </c>
      <c r="E140" t="str">
        <f t="shared" si="66"/>
        <v>185.294</v>
      </c>
      <c r="F140" t="str">
        <f t="shared" si="67"/>
        <v>34.52489</v>
      </c>
      <c r="G140" t="str">
        <f t="shared" si="68"/>
        <v>-86.50785</v>
      </c>
      <c r="H140">
        <f t="shared" si="69"/>
        <v>0.60256392867675457</v>
      </c>
      <c r="I140">
        <f t="shared" si="70"/>
        <v>0.60257300438886507</v>
      </c>
      <c r="J140">
        <f t="shared" si="71"/>
        <v>-1.5098661844760737</v>
      </c>
      <c r="K140">
        <f t="shared" si="72"/>
        <v>-1.5098468113213768</v>
      </c>
      <c r="L140">
        <f t="shared" si="73"/>
        <v>1.5961205620458467E-5</v>
      </c>
      <c r="M140">
        <f t="shared" si="74"/>
        <v>9.0757121105067284E-6</v>
      </c>
      <c r="N140">
        <f t="shared" si="75"/>
        <v>383.81084802962783</v>
      </c>
      <c r="O140">
        <f t="shared" si="76"/>
        <v>-0.82299999999997908</v>
      </c>
      <c r="P140" s="1">
        <f t="shared" si="77"/>
        <v>-2.1442854057539523E-3</v>
      </c>
      <c r="Q140" s="3">
        <v>9.81</v>
      </c>
      <c r="R140" s="3">
        <v>20</v>
      </c>
      <c r="S140" s="3">
        <v>68</v>
      </c>
      <c r="T140" s="3">
        <f t="shared" si="78"/>
        <v>88</v>
      </c>
      <c r="U140" s="5">
        <v>2.4750000000000002E-3</v>
      </c>
      <c r="V140" s="5">
        <v>0.32</v>
      </c>
      <c r="W140" s="5">
        <v>1.29</v>
      </c>
      <c r="X140" s="4">
        <f t="shared" si="79"/>
        <v>2.1366180000000004</v>
      </c>
      <c r="Y140" s="4">
        <f t="shared" si="80"/>
        <v>-1.851114449409158</v>
      </c>
      <c r="Z140" s="3">
        <f t="shared" si="81"/>
        <v>21.081289948420455</v>
      </c>
      <c r="AA140" s="3">
        <f t="shared" si="82"/>
        <v>21.366793499011298</v>
      </c>
      <c r="AB140" s="3">
        <f t="shared" si="83"/>
        <v>0.2064</v>
      </c>
      <c r="AC140" s="3">
        <f t="shared" si="84"/>
        <v>0.28550355059084237</v>
      </c>
      <c r="AD140" s="2">
        <f t="shared" si="98"/>
        <v>215.94</v>
      </c>
      <c r="AE140" s="2">
        <f t="shared" si="85"/>
        <v>10.106336264731919</v>
      </c>
      <c r="AF140" s="2">
        <f t="shared" si="86"/>
        <v>1032.2413038422969</v>
      </c>
      <c r="AG140" s="2">
        <f t="shared" si="87"/>
        <v>13.979626390726523</v>
      </c>
      <c r="AH140" s="2">
        <f t="shared" si="88"/>
        <v>-1046.2209302325582</v>
      </c>
      <c r="AI140" s="2">
        <f t="shared" si="89"/>
        <v>4.6520653995685279E-10</v>
      </c>
      <c r="AJ140" s="2">
        <f t="shared" si="90"/>
        <v>22.607223376149854</v>
      </c>
      <c r="AK140">
        <f t="shared" si="91"/>
        <v>3.2154080702872945E-3</v>
      </c>
      <c r="AL140">
        <f t="shared" si="92"/>
        <v>1.3832536365835386</v>
      </c>
      <c r="AM140">
        <f t="shared" si="93"/>
        <v>-1046.2209302325582</v>
      </c>
      <c r="AN140">
        <f t="shared" si="94"/>
        <v>1046.221023927955</v>
      </c>
      <c r="AO140">
        <f t="shared" si="95"/>
        <v>-9.3695396799375885E-5</v>
      </c>
      <c r="AP140">
        <f t="shared" si="96"/>
        <v>10.106336264731919</v>
      </c>
      <c r="AQ140">
        <f t="shared" si="97"/>
        <v>273644.6567402638</v>
      </c>
    </row>
    <row r="141" spans="1:43" x14ac:dyDescent="0.25">
      <c r="A141">
        <v>140</v>
      </c>
      <c r="B141" t="s">
        <v>412</v>
      </c>
      <c r="C141" t="s">
        <v>410</v>
      </c>
      <c r="D141" t="s">
        <v>411</v>
      </c>
      <c r="E141" t="str">
        <f t="shared" si="66"/>
        <v>184.985</v>
      </c>
      <c r="F141" t="str">
        <f t="shared" si="67"/>
        <v>34.52527</v>
      </c>
      <c r="G141" t="str">
        <f t="shared" si="68"/>
        <v>-86.50695</v>
      </c>
      <c r="H141">
        <f t="shared" si="69"/>
        <v>0.60257300438886507</v>
      </c>
      <c r="I141">
        <f t="shared" si="70"/>
        <v>0.60257963664002268</v>
      </c>
      <c r="J141">
        <f t="shared" si="71"/>
        <v>-1.5098468113213768</v>
      </c>
      <c r="K141">
        <f t="shared" si="72"/>
        <v>-1.5098311033581089</v>
      </c>
      <c r="L141">
        <f t="shared" si="73"/>
        <v>1.2941448149073163E-5</v>
      </c>
      <c r="M141">
        <f t="shared" si="74"/>
        <v>6.6322511576011323E-6</v>
      </c>
      <c r="N141">
        <f t="shared" si="75"/>
        <v>303.97760184854695</v>
      </c>
      <c r="O141">
        <f t="shared" si="76"/>
        <v>-0.3089999999999975</v>
      </c>
      <c r="P141" s="1">
        <f t="shared" si="77"/>
        <v>-1.0165222638803266E-3</v>
      </c>
      <c r="Q141" s="3">
        <v>9.81</v>
      </c>
      <c r="R141" s="3">
        <v>20</v>
      </c>
      <c r="S141" s="3">
        <v>68</v>
      </c>
      <c r="T141" s="3">
        <f t="shared" si="78"/>
        <v>88</v>
      </c>
      <c r="U141" s="5">
        <v>2.4750000000000002E-3</v>
      </c>
      <c r="V141" s="5">
        <v>0.32</v>
      </c>
      <c r="W141" s="5">
        <v>1.29</v>
      </c>
      <c r="X141" s="4">
        <f t="shared" si="79"/>
        <v>2.1366180000000004</v>
      </c>
      <c r="Y141" s="4">
        <f t="shared" si="80"/>
        <v>-0.87754288657250878</v>
      </c>
      <c r="Z141" s="3">
        <f t="shared" si="81"/>
        <v>20.440204798886111</v>
      </c>
      <c r="AA141" s="3">
        <f t="shared" si="82"/>
        <v>21.699279912313603</v>
      </c>
      <c r="AB141" s="3">
        <f t="shared" si="83"/>
        <v>0.2064</v>
      </c>
      <c r="AC141" s="3">
        <f t="shared" si="84"/>
        <v>1.2590751134274916</v>
      </c>
      <c r="AD141" s="2">
        <f t="shared" si="98"/>
        <v>215.94</v>
      </c>
      <c r="AE141" s="2">
        <f t="shared" si="85"/>
        <v>9.9514823013761742</v>
      </c>
      <c r="AF141" s="2">
        <f t="shared" si="86"/>
        <v>985.51519521617956</v>
      </c>
      <c r="AG141" s="2">
        <f t="shared" si="87"/>
        <v>60.705735016360855</v>
      </c>
      <c r="AH141" s="2">
        <f t="shared" si="88"/>
        <v>-1046.2209302325582</v>
      </c>
      <c r="AI141" s="2">
        <f t="shared" si="89"/>
        <v>-1.7735146684572101E-11</v>
      </c>
      <c r="AJ141" s="2">
        <f t="shared" si="90"/>
        <v>22.260825032718291</v>
      </c>
      <c r="AK141">
        <f t="shared" si="91"/>
        <v>2.5862255966255456E-3</v>
      </c>
      <c r="AL141">
        <f t="shared" si="92"/>
        <v>6.1001701231952108</v>
      </c>
      <c r="AM141">
        <f t="shared" si="93"/>
        <v>-1046.2209302325582</v>
      </c>
      <c r="AN141">
        <f t="shared" si="94"/>
        <v>1046.228966147602</v>
      </c>
      <c r="AO141">
        <f t="shared" si="95"/>
        <v>-8.0359150437061544E-3</v>
      </c>
      <c r="AP141">
        <f t="shared" si="96"/>
        <v>9.9514823013761742</v>
      </c>
      <c r="AQ141">
        <f t="shared" si="97"/>
        <v>273652.96612125804</v>
      </c>
    </row>
    <row r="142" spans="1:43" x14ac:dyDescent="0.25">
      <c r="A142">
        <v>141</v>
      </c>
      <c r="B142" t="s">
        <v>415</v>
      </c>
      <c r="C142" t="s">
        <v>413</v>
      </c>
      <c r="D142" t="s">
        <v>414</v>
      </c>
      <c r="E142" t="str">
        <f t="shared" si="66"/>
        <v>183.475</v>
      </c>
      <c r="F142" t="str">
        <f t="shared" si="67"/>
        <v>34.52543</v>
      </c>
      <c r="G142" t="str">
        <f t="shared" si="68"/>
        <v>-86.50663</v>
      </c>
      <c r="H142">
        <f t="shared" si="69"/>
        <v>0.60257963664002268</v>
      </c>
      <c r="I142">
        <f t="shared" si="70"/>
        <v>0.60258242916682581</v>
      </c>
      <c r="J142">
        <f t="shared" si="71"/>
        <v>-1.5098311033581089</v>
      </c>
      <c r="K142">
        <f t="shared" si="72"/>
        <v>-1.5098255183045022</v>
      </c>
      <c r="L142">
        <f t="shared" si="73"/>
        <v>4.6013888698630045E-6</v>
      </c>
      <c r="M142">
        <f t="shared" si="74"/>
        <v>2.7925268031303574E-6</v>
      </c>
      <c r="N142">
        <f t="shared" si="75"/>
        <v>112.51257352173192</v>
      </c>
      <c r="O142">
        <f t="shared" si="76"/>
        <v>-1.5100000000000193</v>
      </c>
      <c r="P142" s="1">
        <f t="shared" si="77"/>
        <v>-1.3420722260062438E-2</v>
      </c>
      <c r="Q142" s="3">
        <v>9.81</v>
      </c>
      <c r="R142" s="3">
        <v>20</v>
      </c>
      <c r="S142" s="3">
        <v>68</v>
      </c>
      <c r="T142" s="3">
        <f t="shared" si="78"/>
        <v>88</v>
      </c>
      <c r="U142" s="5">
        <v>2.4750000000000002E-3</v>
      </c>
      <c r="V142" s="5">
        <v>0.32</v>
      </c>
      <c r="W142" s="5">
        <v>1.29</v>
      </c>
      <c r="X142" s="4">
        <f t="shared" si="79"/>
        <v>2.1366180000000004</v>
      </c>
      <c r="Y142" s="4">
        <f t="shared" si="80"/>
        <v>-11.584797857155543</v>
      </c>
      <c r="Z142" s="3">
        <f t="shared" si="81"/>
        <v>27.991094632200944</v>
      </c>
      <c r="AA142" s="3">
        <f t="shared" si="82"/>
        <v>18.542914775045404</v>
      </c>
      <c r="AB142" s="3">
        <f t="shared" si="83"/>
        <v>0.2064</v>
      </c>
      <c r="AC142" s="3">
        <f t="shared" si="84"/>
        <v>-9.4481798571555444</v>
      </c>
      <c r="AD142" s="2">
        <f t="shared" si="98"/>
        <v>215.94</v>
      </c>
      <c r="AE142" s="2">
        <f t="shared" si="85"/>
        <v>11.645418350873662</v>
      </c>
      <c r="AF142" s="2">
        <f t="shared" si="86"/>
        <v>1579.3023599364055</v>
      </c>
      <c r="AG142" s="2">
        <f t="shared" si="87"/>
        <v>-533.08142970384722</v>
      </c>
      <c r="AH142" s="2">
        <f t="shared" si="88"/>
        <v>-1046.2209302325582</v>
      </c>
      <c r="AI142" s="2">
        <f t="shared" si="89"/>
        <v>0</v>
      </c>
      <c r="AJ142" s="2">
        <f t="shared" si="90"/>
        <v>26.050050885962587</v>
      </c>
      <c r="AK142">
        <f t="shared" si="91"/>
        <v>8.1800990039961074E-4</v>
      </c>
      <c r="AL142">
        <f t="shared" si="92"/>
        <v>-45.776065199397017</v>
      </c>
      <c r="AM142">
        <f t="shared" si="93"/>
        <v>-1046.2209302325582</v>
      </c>
      <c r="AN142">
        <f t="shared" si="94"/>
        <v>1042.8141454447812</v>
      </c>
      <c r="AO142">
        <f t="shared" si="95"/>
        <v>3.4067847877770419</v>
      </c>
      <c r="AP142">
        <f t="shared" si="96"/>
        <v>11.645418350873662</v>
      </c>
      <c r="AQ142">
        <f t="shared" si="97"/>
        <v>270091.91534698987</v>
      </c>
    </row>
    <row r="143" spans="1:43" x14ac:dyDescent="0.25">
      <c r="A143">
        <v>142</v>
      </c>
      <c r="B143" t="s">
        <v>418</v>
      </c>
      <c r="C143" t="s">
        <v>416</v>
      </c>
      <c r="D143" t="s">
        <v>417</v>
      </c>
      <c r="E143" t="str">
        <f t="shared" si="66"/>
        <v>182.805</v>
      </c>
      <c r="F143" t="str">
        <f t="shared" si="67"/>
        <v>34.52553</v>
      </c>
      <c r="G143" t="str">
        <f t="shared" si="68"/>
        <v>-86.50648</v>
      </c>
      <c r="H143">
        <f t="shared" si="69"/>
        <v>0.60258242916682581</v>
      </c>
      <c r="I143">
        <f t="shared" si="70"/>
        <v>0.60258417449607793</v>
      </c>
      <c r="J143">
        <f t="shared" si="71"/>
        <v>-1.5098255183045022</v>
      </c>
      <c r="K143">
        <f t="shared" si="72"/>
        <v>-1.509822900310624</v>
      </c>
      <c r="L143">
        <f t="shared" si="73"/>
        <v>2.1568976660902012E-6</v>
      </c>
      <c r="M143">
        <f t="shared" si="74"/>
        <v>1.7453292521230068E-6</v>
      </c>
      <c r="N143">
        <f t="shared" si="75"/>
        <v>57.998818371264399</v>
      </c>
      <c r="O143">
        <f t="shared" si="76"/>
        <v>-0.66999999999998749</v>
      </c>
      <c r="P143" s="1">
        <f t="shared" si="77"/>
        <v>-1.1551959484952886E-2</v>
      </c>
      <c r="Q143" s="3">
        <v>9.81</v>
      </c>
      <c r="R143" s="3">
        <v>20</v>
      </c>
      <c r="S143" s="3">
        <v>68</v>
      </c>
      <c r="T143" s="3">
        <f t="shared" si="78"/>
        <v>88</v>
      </c>
      <c r="U143" s="5">
        <v>2.4750000000000002E-3</v>
      </c>
      <c r="V143" s="5">
        <v>0.32</v>
      </c>
      <c r="W143" s="5">
        <v>1.29</v>
      </c>
      <c r="X143" s="4">
        <f t="shared" si="79"/>
        <v>2.1366180000000004</v>
      </c>
      <c r="Y143" s="4">
        <f t="shared" si="80"/>
        <v>-9.971910241784558</v>
      </c>
      <c r="Z143" s="3">
        <f t="shared" si="81"/>
        <v>26.789500092579058</v>
      </c>
      <c r="AA143" s="3">
        <f t="shared" si="82"/>
        <v>18.9542078507945</v>
      </c>
      <c r="AB143" s="3">
        <f t="shared" si="83"/>
        <v>0.2064</v>
      </c>
      <c r="AC143" s="3">
        <f t="shared" si="84"/>
        <v>-7.8352922417845594</v>
      </c>
      <c r="AD143" s="2">
        <f t="shared" si="98"/>
        <v>215.94</v>
      </c>
      <c r="AE143" s="2">
        <f t="shared" si="85"/>
        <v>11.392720903973236</v>
      </c>
      <c r="AF143" s="2">
        <f t="shared" si="86"/>
        <v>1478.7078377505734</v>
      </c>
      <c r="AG143" s="2">
        <f t="shared" si="87"/>
        <v>-432.48690751801485</v>
      </c>
      <c r="AH143" s="2">
        <f t="shared" si="88"/>
        <v>-1046.2209302325582</v>
      </c>
      <c r="AI143" s="2">
        <f t="shared" si="89"/>
        <v>0</v>
      </c>
      <c r="AJ143" s="2">
        <f t="shared" si="90"/>
        <v>25.484782970961916</v>
      </c>
      <c r="AK143">
        <f t="shared" si="91"/>
        <v>4.3102680937261818E-4</v>
      </c>
      <c r="AL143">
        <f t="shared" si="92"/>
        <v>-37.961687217948445</v>
      </c>
      <c r="AM143">
        <f t="shared" si="93"/>
        <v>-1046.2209302325582</v>
      </c>
      <c r="AN143">
        <f t="shared" si="94"/>
        <v>1044.2806899903767</v>
      </c>
      <c r="AO143">
        <f t="shared" si="95"/>
        <v>1.9402402421814031</v>
      </c>
      <c r="AP143">
        <f t="shared" si="96"/>
        <v>11.392720903973236</v>
      </c>
      <c r="AQ143">
        <f t="shared" si="97"/>
        <v>271618.40329531755</v>
      </c>
    </row>
    <row r="144" spans="1:43" x14ac:dyDescent="0.25">
      <c r="A144">
        <v>143</v>
      </c>
      <c r="B144" t="s">
        <v>421</v>
      </c>
      <c r="C144" t="s">
        <v>419</v>
      </c>
      <c r="D144" t="s">
        <v>420</v>
      </c>
      <c r="E144" t="str">
        <f t="shared" si="66"/>
        <v>182.522</v>
      </c>
      <c r="F144" t="str">
        <f t="shared" si="67"/>
        <v>34.52583</v>
      </c>
      <c r="G144" t="str">
        <f t="shared" si="68"/>
        <v>-86.50615</v>
      </c>
      <c r="H144">
        <f t="shared" si="69"/>
        <v>0.60258417449607793</v>
      </c>
      <c r="I144">
        <f t="shared" si="70"/>
        <v>0.60258941048383374</v>
      </c>
      <c r="J144">
        <f t="shared" si="71"/>
        <v>-1.509822900310624</v>
      </c>
      <c r="K144">
        <f t="shared" si="72"/>
        <v>-1.5098171407240926</v>
      </c>
      <c r="L144">
        <f t="shared" si="73"/>
        <v>4.745163470217417E-6</v>
      </c>
      <c r="M144">
        <f t="shared" si="74"/>
        <v>5.235987755813909E-6</v>
      </c>
      <c r="N144">
        <f t="shared" si="75"/>
        <v>147.70987548437947</v>
      </c>
      <c r="O144">
        <f t="shared" si="76"/>
        <v>-0.28300000000001546</v>
      </c>
      <c r="P144" s="1">
        <f t="shared" si="77"/>
        <v>-1.9159179375920815E-3</v>
      </c>
      <c r="Q144" s="3">
        <v>9.81</v>
      </c>
      <c r="R144" s="3">
        <v>20</v>
      </c>
      <c r="S144" s="3">
        <v>68</v>
      </c>
      <c r="T144" s="3">
        <f t="shared" si="78"/>
        <v>88</v>
      </c>
      <c r="U144" s="5">
        <v>2.4750000000000002E-3</v>
      </c>
      <c r="V144" s="5">
        <v>0.32</v>
      </c>
      <c r="W144" s="5">
        <v>1.29</v>
      </c>
      <c r="X144" s="4">
        <f t="shared" si="79"/>
        <v>2.1366180000000004</v>
      </c>
      <c r="Y144" s="4">
        <f t="shared" si="80"/>
        <v>-1.6539706015179785</v>
      </c>
      <c r="Z144" s="3">
        <f t="shared" si="81"/>
        <v>20.950656616036209</v>
      </c>
      <c r="AA144" s="3">
        <f t="shared" si="82"/>
        <v>21.433304014518232</v>
      </c>
      <c r="AB144" s="3">
        <f t="shared" si="83"/>
        <v>0.2064</v>
      </c>
      <c r="AC144" s="3">
        <f t="shared" si="84"/>
        <v>0.48264739848202182</v>
      </c>
      <c r="AD144" s="2">
        <f t="shared" si="98"/>
        <v>215.94</v>
      </c>
      <c r="AE144" s="2">
        <f t="shared" si="85"/>
        <v>10.074974901395105</v>
      </c>
      <c r="AF144" s="2">
        <f t="shared" si="86"/>
        <v>1022.6615289453105</v>
      </c>
      <c r="AG144" s="2">
        <f t="shared" si="87"/>
        <v>23.559401288420602</v>
      </c>
      <c r="AH144" s="2">
        <f t="shared" si="88"/>
        <v>-1046.2209302325582</v>
      </c>
      <c r="AI144" s="2">
        <f t="shared" si="89"/>
        <v>1.172793417936191E-9</v>
      </c>
      <c r="AJ144" s="2">
        <f t="shared" si="90"/>
        <v>22.537070026037203</v>
      </c>
      <c r="AK144">
        <f t="shared" si="91"/>
        <v>1.2413040014986338E-3</v>
      </c>
      <c r="AL144">
        <f t="shared" si="92"/>
        <v>2.3384079383818888</v>
      </c>
      <c r="AM144">
        <f t="shared" si="93"/>
        <v>-1046.2209302325582</v>
      </c>
      <c r="AN144">
        <f t="shared" si="94"/>
        <v>1046.2213828939703</v>
      </c>
      <c r="AO144">
        <f t="shared" si="95"/>
        <v>-4.5266141205502208E-4</v>
      </c>
      <c r="AP144">
        <f t="shared" si="96"/>
        <v>10.074974901395105</v>
      </c>
      <c r="AQ144">
        <f t="shared" si="97"/>
        <v>273645.0322982184</v>
      </c>
    </row>
    <row r="145" spans="1:43" x14ac:dyDescent="0.25">
      <c r="A145">
        <v>144</v>
      </c>
      <c r="B145" t="s">
        <v>424</v>
      </c>
      <c r="C145" t="s">
        <v>422</v>
      </c>
      <c r="D145" t="s">
        <v>423</v>
      </c>
      <c r="E145" t="str">
        <f t="shared" si="66"/>
        <v>182.724</v>
      </c>
      <c r="F145" t="str">
        <f t="shared" si="67"/>
        <v>34.52615</v>
      </c>
      <c r="G145" t="str">
        <f t="shared" si="68"/>
        <v>-86.50593</v>
      </c>
      <c r="H145">
        <f t="shared" si="69"/>
        <v>0.60258941048383374</v>
      </c>
      <c r="I145">
        <f t="shared" si="70"/>
        <v>0.60259499553744023</v>
      </c>
      <c r="J145">
        <f t="shared" si="71"/>
        <v>-1.5098171407240926</v>
      </c>
      <c r="K145">
        <f t="shared" si="72"/>
        <v>-1.5098133009997383</v>
      </c>
      <c r="L145">
        <f t="shared" si="73"/>
        <v>3.1634305386609924E-6</v>
      </c>
      <c r="M145">
        <f t="shared" si="74"/>
        <v>5.5850536064827594E-6</v>
      </c>
      <c r="N145">
        <f t="shared" si="75"/>
        <v>134.17408634123586</v>
      </c>
      <c r="O145">
        <f t="shared" si="76"/>
        <v>0.20199999999999818</v>
      </c>
      <c r="P145" s="1">
        <f t="shared" si="77"/>
        <v>1.5055068046915204E-3</v>
      </c>
      <c r="Q145" s="3">
        <v>9.81</v>
      </c>
      <c r="R145" s="3">
        <v>20</v>
      </c>
      <c r="S145" s="3">
        <v>68</v>
      </c>
      <c r="T145" s="3">
        <f t="shared" si="78"/>
        <v>88</v>
      </c>
      <c r="U145" s="5">
        <v>2.4750000000000002E-3</v>
      </c>
      <c r="V145" s="5">
        <v>0.32</v>
      </c>
      <c r="W145" s="5">
        <v>1.29</v>
      </c>
      <c r="X145" s="4">
        <f t="shared" si="79"/>
        <v>2.1366180000000004</v>
      </c>
      <c r="Y145" s="4">
        <f t="shared" si="80"/>
        <v>1.2996724414681642</v>
      </c>
      <c r="Z145" s="3">
        <f t="shared" si="81"/>
        <v>19.044225876116954</v>
      </c>
      <c r="AA145" s="3">
        <f t="shared" si="82"/>
        <v>22.480516317585121</v>
      </c>
      <c r="AB145" s="3">
        <f t="shared" si="83"/>
        <v>0.2064</v>
      </c>
      <c r="AC145" s="3">
        <f t="shared" si="84"/>
        <v>3.4362904414681643</v>
      </c>
      <c r="AD145" s="2">
        <f t="shared" si="98"/>
        <v>215.94</v>
      </c>
      <c r="AE145" s="2">
        <f t="shared" si="85"/>
        <v>9.6056512648282659</v>
      </c>
      <c r="AF145" s="2">
        <f t="shared" si="86"/>
        <v>886.29938165987403</v>
      </c>
      <c r="AG145" s="2">
        <f t="shared" si="87"/>
        <v>159.92154857270324</v>
      </c>
      <c r="AH145" s="2">
        <f t="shared" si="88"/>
        <v>-1046.2209302325582</v>
      </c>
      <c r="AI145" s="2">
        <f t="shared" si="89"/>
        <v>1.9099388737231493E-11</v>
      </c>
      <c r="AJ145" s="2">
        <f t="shared" si="90"/>
        <v>21.487223275479376</v>
      </c>
      <c r="AK145">
        <f t="shared" si="91"/>
        <v>1.1826450747476716E-3</v>
      </c>
      <c r="AL145">
        <f t="shared" si="92"/>
        <v>16.64869399936126</v>
      </c>
      <c r="AM145">
        <f t="shared" si="93"/>
        <v>-1046.2209302325582</v>
      </c>
      <c r="AN145">
        <f t="shared" si="94"/>
        <v>1046.3842675985366</v>
      </c>
      <c r="AO145">
        <f t="shared" si="95"/>
        <v>-0.16333736597823645</v>
      </c>
      <c r="AP145">
        <f t="shared" si="96"/>
        <v>9.6056512648282659</v>
      </c>
      <c r="AQ145">
        <f t="shared" si="97"/>
        <v>273815.4723642405</v>
      </c>
    </row>
    <row r="146" spans="1:43" x14ac:dyDescent="0.25">
      <c r="A146">
        <v>145</v>
      </c>
      <c r="B146" t="s">
        <v>427</v>
      </c>
      <c r="C146" t="s">
        <v>425</v>
      </c>
      <c r="D146" t="s">
        <v>426</v>
      </c>
      <c r="E146" t="str">
        <f t="shared" si="66"/>
        <v>181.21</v>
      </c>
      <c r="F146" t="str">
        <f t="shared" si="67"/>
        <v>34.52735</v>
      </c>
      <c r="G146" t="str">
        <f t="shared" si="68"/>
        <v>-86.50511</v>
      </c>
      <c r="H146">
        <f t="shared" si="69"/>
        <v>0.60259499553744023</v>
      </c>
      <c r="I146">
        <f t="shared" si="70"/>
        <v>0.60261593948846404</v>
      </c>
      <c r="J146">
        <f t="shared" si="71"/>
        <v>-1.5098133009997383</v>
      </c>
      <c r="K146">
        <f t="shared" si="72"/>
        <v>-1.509798989299872</v>
      </c>
      <c r="L146">
        <f t="shared" si="73"/>
        <v>1.1790860774591135E-5</v>
      </c>
      <c r="M146">
        <f t="shared" si="74"/>
        <v>2.0943951023810747E-5</v>
      </c>
      <c r="N146">
        <f t="shared" si="75"/>
        <v>502.41273622764862</v>
      </c>
      <c r="O146">
        <f t="shared" si="76"/>
        <v>-1.5139999999999816</v>
      </c>
      <c r="P146" s="1">
        <f t="shared" si="77"/>
        <v>-3.0134586383454495E-3</v>
      </c>
      <c r="Q146" s="3">
        <v>9.81</v>
      </c>
      <c r="R146" s="3">
        <v>20</v>
      </c>
      <c r="S146" s="3">
        <v>68</v>
      </c>
      <c r="T146" s="3">
        <f t="shared" si="78"/>
        <v>88</v>
      </c>
      <c r="U146" s="5">
        <v>2.4750000000000002E-3</v>
      </c>
      <c r="V146" s="5">
        <v>0.32</v>
      </c>
      <c r="W146" s="5">
        <v>1.29</v>
      </c>
      <c r="X146" s="4">
        <f t="shared" si="79"/>
        <v>2.1366180000000004</v>
      </c>
      <c r="Y146" s="4">
        <f t="shared" si="80"/>
        <v>-2.6014467615558479</v>
      </c>
      <c r="Z146" s="3">
        <f t="shared" si="81"/>
        <v>21.582207586020154</v>
      </c>
      <c r="AA146" s="3">
        <f t="shared" si="82"/>
        <v>21.117378824464307</v>
      </c>
      <c r="AB146" s="3">
        <f t="shared" si="83"/>
        <v>0.2064</v>
      </c>
      <c r="AC146" s="3">
        <f t="shared" si="84"/>
        <v>-0.46482876155584796</v>
      </c>
      <c r="AD146" s="2">
        <f t="shared" si="98"/>
        <v>215.94</v>
      </c>
      <c r="AE146" s="2">
        <f t="shared" si="85"/>
        <v>10.225700916543264</v>
      </c>
      <c r="AF146" s="2">
        <f t="shared" si="86"/>
        <v>1069.2499994834945</v>
      </c>
      <c r="AG146" s="2">
        <f t="shared" si="87"/>
        <v>-23.029069249405548</v>
      </c>
      <c r="AH146" s="2">
        <f t="shared" si="88"/>
        <v>-1046.2209302325582</v>
      </c>
      <c r="AI146" s="2">
        <f t="shared" si="89"/>
        <v>1.5309069567592815E-9</v>
      </c>
      <c r="AJ146" s="2">
        <f t="shared" si="90"/>
        <v>22.874234415168257</v>
      </c>
      <c r="AK146">
        <f t="shared" si="91"/>
        <v>4.1598737509109598E-3</v>
      </c>
      <c r="AL146">
        <f t="shared" si="92"/>
        <v>-2.2520773331194186</v>
      </c>
      <c r="AM146">
        <f t="shared" si="93"/>
        <v>-1046.2209302325582</v>
      </c>
      <c r="AN146">
        <f t="shared" si="94"/>
        <v>1046.2205258774834</v>
      </c>
      <c r="AO146">
        <f t="shared" si="95"/>
        <v>4.0435507492020406E-4</v>
      </c>
      <c r="AP146">
        <f t="shared" si="96"/>
        <v>10.225700916543264</v>
      </c>
      <c r="AQ146">
        <f t="shared" si="97"/>
        <v>273644.13566959079</v>
      </c>
    </row>
    <row r="147" spans="1:43" x14ac:dyDescent="0.25">
      <c r="A147">
        <v>146</v>
      </c>
      <c r="B147" t="s">
        <v>430</v>
      </c>
      <c r="C147" t="s">
        <v>428</v>
      </c>
      <c r="D147" t="s">
        <v>429</v>
      </c>
      <c r="E147" t="str">
        <f t="shared" si="66"/>
        <v>179.75</v>
      </c>
      <c r="F147" t="str">
        <f t="shared" si="67"/>
        <v>34.52769</v>
      </c>
      <c r="G147" t="str">
        <f t="shared" si="68"/>
        <v>-86.50493</v>
      </c>
      <c r="H147">
        <f t="shared" si="69"/>
        <v>0.60261593948846404</v>
      </c>
      <c r="I147">
        <f t="shared" si="70"/>
        <v>0.60262187360792097</v>
      </c>
      <c r="J147">
        <f t="shared" si="71"/>
        <v>-1.509798989299872</v>
      </c>
      <c r="K147">
        <f t="shared" si="72"/>
        <v>-1.5097958477072182</v>
      </c>
      <c r="L147">
        <f t="shared" si="73"/>
        <v>2.5882138010536049E-6</v>
      </c>
      <c r="M147">
        <f t="shared" si="74"/>
        <v>5.9341194569295652E-6</v>
      </c>
      <c r="N147">
        <f t="shared" si="75"/>
        <v>135.32930519051303</v>
      </c>
      <c r="O147">
        <f t="shared" si="76"/>
        <v>-1.460000000000008</v>
      </c>
      <c r="P147" s="1">
        <f t="shared" si="77"/>
        <v>-1.0788498455265536E-2</v>
      </c>
      <c r="Q147" s="3">
        <v>9.81</v>
      </c>
      <c r="R147" s="3">
        <v>20</v>
      </c>
      <c r="S147" s="3">
        <v>68</v>
      </c>
      <c r="T147" s="3">
        <f t="shared" si="78"/>
        <v>88</v>
      </c>
      <c r="U147" s="5">
        <v>2.4750000000000002E-3</v>
      </c>
      <c r="V147" s="5">
        <v>0.32</v>
      </c>
      <c r="W147" s="5">
        <v>1.29</v>
      </c>
      <c r="X147" s="4">
        <f t="shared" si="79"/>
        <v>2.1366180000000004</v>
      </c>
      <c r="Y147" s="4">
        <f t="shared" si="80"/>
        <v>-9.3129529870210117</v>
      </c>
      <c r="Z147" s="3">
        <f t="shared" si="81"/>
        <v>26.30448734879144</v>
      </c>
      <c r="AA147" s="3">
        <f t="shared" si="82"/>
        <v>19.128152361770429</v>
      </c>
      <c r="AB147" s="3">
        <f t="shared" si="83"/>
        <v>0.2064</v>
      </c>
      <c r="AC147" s="3">
        <f t="shared" si="84"/>
        <v>-7.1763349870210122</v>
      </c>
      <c r="AD147" s="2">
        <f t="shared" si="98"/>
        <v>215.94</v>
      </c>
      <c r="AE147" s="2">
        <f t="shared" si="85"/>
        <v>11.289119613642214</v>
      </c>
      <c r="AF147" s="2">
        <f t="shared" si="86"/>
        <v>1438.7330622870395</v>
      </c>
      <c r="AG147" s="2">
        <f t="shared" si="87"/>
        <v>-392.51213205448522</v>
      </c>
      <c r="AH147" s="2">
        <f t="shared" si="88"/>
        <v>-1046.2209302325582</v>
      </c>
      <c r="AI147" s="2">
        <f t="shared" si="89"/>
        <v>-3.865352482534945E-12</v>
      </c>
      <c r="AJ147" s="2">
        <f t="shared" si="90"/>
        <v>25.253033556414515</v>
      </c>
      <c r="AK147">
        <f t="shared" si="91"/>
        <v>1.0149493591816634E-3</v>
      </c>
      <c r="AL147">
        <f t="shared" si="92"/>
        <v>-34.769064859597925</v>
      </c>
      <c r="AM147">
        <f t="shared" si="93"/>
        <v>-1046.2209302325582</v>
      </c>
      <c r="AN147">
        <f t="shared" si="94"/>
        <v>1044.7308458985344</v>
      </c>
      <c r="AO147">
        <f t="shared" si="95"/>
        <v>1.4900843340238907</v>
      </c>
      <c r="AP147">
        <f t="shared" si="96"/>
        <v>11.289119613642214</v>
      </c>
      <c r="AQ147">
        <f t="shared" si="97"/>
        <v>272087.82164742489</v>
      </c>
    </row>
    <row r="148" spans="1:43" x14ac:dyDescent="0.25">
      <c r="A148">
        <v>147</v>
      </c>
      <c r="B148" t="s">
        <v>433</v>
      </c>
      <c r="C148" t="s">
        <v>431</v>
      </c>
      <c r="D148" t="s">
        <v>432</v>
      </c>
      <c r="E148" t="str">
        <f t="shared" si="66"/>
        <v>178.816</v>
      </c>
      <c r="F148" t="str">
        <f t="shared" si="67"/>
        <v>34.52799</v>
      </c>
      <c r="G148" t="str">
        <f t="shared" si="68"/>
        <v>-86.50484</v>
      </c>
      <c r="H148">
        <f t="shared" si="69"/>
        <v>0.60262187360792097</v>
      </c>
      <c r="I148">
        <f t="shared" si="70"/>
        <v>0.602627109595677</v>
      </c>
      <c r="J148">
        <f t="shared" si="71"/>
        <v>-1.5097958477072182</v>
      </c>
      <c r="K148">
        <f t="shared" si="72"/>
        <v>-1.5097942769108916</v>
      </c>
      <c r="L148">
        <f t="shared" si="73"/>
        <v>1.2941019276885534E-6</v>
      </c>
      <c r="M148">
        <f t="shared" si="74"/>
        <v>5.2359877560359536E-6</v>
      </c>
      <c r="N148">
        <f t="shared" si="75"/>
        <v>112.74395934122211</v>
      </c>
      <c r="O148">
        <f t="shared" si="76"/>
        <v>-0.9339999999999975</v>
      </c>
      <c r="P148" s="1">
        <f t="shared" si="77"/>
        <v>-8.2842575820246452E-3</v>
      </c>
      <c r="Q148" s="3">
        <v>9.81</v>
      </c>
      <c r="R148" s="3">
        <v>20</v>
      </c>
      <c r="S148" s="3">
        <v>68</v>
      </c>
      <c r="T148" s="3">
        <f t="shared" si="78"/>
        <v>88</v>
      </c>
      <c r="U148" s="5">
        <v>2.4750000000000002E-3</v>
      </c>
      <c r="V148" s="5">
        <v>0.32</v>
      </c>
      <c r="W148" s="5">
        <v>1.29</v>
      </c>
      <c r="X148" s="4">
        <f t="shared" si="79"/>
        <v>2.1366180000000004</v>
      </c>
      <c r="Y148" s="4">
        <f t="shared" si="80"/>
        <v>-7.1513884935728225</v>
      </c>
      <c r="Z148" s="3">
        <f t="shared" si="81"/>
        <v>24.738896933830961</v>
      </c>
      <c r="AA148" s="3">
        <f t="shared" si="82"/>
        <v>19.724126440258139</v>
      </c>
      <c r="AB148" s="3">
        <f t="shared" si="83"/>
        <v>0.2064</v>
      </c>
      <c r="AC148" s="3">
        <f t="shared" si="84"/>
        <v>-5.014770493572823</v>
      </c>
      <c r="AD148" s="2">
        <f t="shared" si="98"/>
        <v>215.94</v>
      </c>
      <c r="AE148" s="2">
        <f t="shared" si="85"/>
        <v>10.948013371038456</v>
      </c>
      <c r="AF148" s="2">
        <f t="shared" si="86"/>
        <v>1312.2178993038935</v>
      </c>
      <c r="AG148" s="2">
        <f t="shared" si="87"/>
        <v>-265.99696907133909</v>
      </c>
      <c r="AH148" s="2">
        <f t="shared" si="88"/>
        <v>-1046.2209302325582</v>
      </c>
      <c r="AI148" s="2">
        <f t="shared" si="89"/>
        <v>-3.637978807091713E-12</v>
      </c>
      <c r="AJ148" s="2">
        <f t="shared" si="90"/>
        <v>24.490000858951934</v>
      </c>
      <c r="AK148">
        <f t="shared" si="91"/>
        <v>8.7190779312279715E-4</v>
      </c>
      <c r="AL148">
        <f t="shared" si="92"/>
        <v>-24.296368670410963</v>
      </c>
      <c r="AM148">
        <f t="shared" si="93"/>
        <v>-1046.2209302325582</v>
      </c>
      <c r="AN148">
        <f t="shared" si="94"/>
        <v>1045.7129487786726</v>
      </c>
      <c r="AO148">
        <f t="shared" si="95"/>
        <v>0.50798145388557714</v>
      </c>
      <c r="AP148">
        <f t="shared" si="96"/>
        <v>10.948013371038456</v>
      </c>
      <c r="AQ148">
        <f t="shared" si="97"/>
        <v>273113.35593010223</v>
      </c>
    </row>
    <row r="149" spans="1:43" x14ac:dyDescent="0.25">
      <c r="A149">
        <v>148</v>
      </c>
      <c r="B149" t="s">
        <v>436</v>
      </c>
      <c r="C149" t="s">
        <v>434</v>
      </c>
      <c r="D149" t="s">
        <v>435</v>
      </c>
      <c r="E149" t="str">
        <f t="shared" si="66"/>
        <v>178.403</v>
      </c>
      <c r="F149" t="str">
        <f t="shared" si="67"/>
        <v>34.52839</v>
      </c>
      <c r="G149" t="str">
        <f t="shared" si="68"/>
        <v>-86.50481</v>
      </c>
      <c r="H149">
        <f t="shared" si="69"/>
        <v>0.602627109595677</v>
      </c>
      <c r="I149">
        <f t="shared" si="70"/>
        <v>0.60263409091268494</v>
      </c>
      <c r="J149">
        <f t="shared" si="71"/>
        <v>-1.5097942769108916</v>
      </c>
      <c r="K149">
        <f t="shared" si="72"/>
        <v>-1.509793753312116</v>
      </c>
      <c r="L149">
        <f t="shared" si="73"/>
        <v>4.313654964221609E-7</v>
      </c>
      <c r="M149">
        <f t="shared" si="74"/>
        <v>6.9813170079369158E-6</v>
      </c>
      <c r="N149">
        <f t="shared" si="75"/>
        <v>146.21240979404888</v>
      </c>
      <c r="O149">
        <f t="shared" si="76"/>
        <v>-0.41300000000001091</v>
      </c>
      <c r="P149" s="1">
        <f t="shared" si="77"/>
        <v>-2.8246576373493352E-3</v>
      </c>
      <c r="Q149" s="3">
        <v>9.81</v>
      </c>
      <c r="R149" s="3">
        <v>20</v>
      </c>
      <c r="S149" s="3">
        <v>68</v>
      </c>
      <c r="T149" s="3">
        <f t="shared" si="78"/>
        <v>88</v>
      </c>
      <c r="U149" s="5">
        <v>2.4750000000000002E-3</v>
      </c>
      <c r="V149" s="5">
        <v>0.32</v>
      </c>
      <c r="W149" s="5">
        <v>1.29</v>
      </c>
      <c r="X149" s="4">
        <f t="shared" si="79"/>
        <v>2.1366180000000004</v>
      </c>
      <c r="Y149" s="4">
        <f t="shared" si="80"/>
        <v>-2.4384607173283306</v>
      </c>
      <c r="Z149" s="3">
        <f t="shared" si="81"/>
        <v>21.472901485470395</v>
      </c>
      <c r="AA149" s="3">
        <f t="shared" si="82"/>
        <v>21.171058768142064</v>
      </c>
      <c r="AB149" s="3">
        <f t="shared" si="83"/>
        <v>0.2064</v>
      </c>
      <c r="AC149" s="3">
        <f t="shared" si="84"/>
        <v>-0.30184271732833051</v>
      </c>
      <c r="AD149" s="2">
        <f t="shared" si="98"/>
        <v>215.94</v>
      </c>
      <c r="AE149" s="2">
        <f t="shared" si="85"/>
        <v>10.199773302093568</v>
      </c>
      <c r="AF149" s="2">
        <f t="shared" si="86"/>
        <v>1061.1372446220264</v>
      </c>
      <c r="AG149" s="2">
        <f t="shared" si="87"/>
        <v>-14.916314387775587</v>
      </c>
      <c r="AH149" s="2">
        <f t="shared" si="88"/>
        <v>-1046.2209302325582</v>
      </c>
      <c r="AI149" s="2">
        <f t="shared" si="89"/>
        <v>1.6925696399994195E-9</v>
      </c>
      <c r="AJ149" s="2">
        <f t="shared" si="90"/>
        <v>22.81623601138266</v>
      </c>
      <c r="AK149">
        <f t="shared" si="91"/>
        <v>1.2136859149493786E-3</v>
      </c>
      <c r="AL149">
        <f t="shared" si="92"/>
        <v>-1.4624162661256324</v>
      </c>
      <c r="AM149">
        <f t="shared" si="93"/>
        <v>-1046.2209302325582</v>
      </c>
      <c r="AN149">
        <f t="shared" si="94"/>
        <v>1046.2208195126022</v>
      </c>
      <c r="AO149">
        <f t="shared" si="95"/>
        <v>1.1071995606926066E-4</v>
      </c>
      <c r="AP149">
        <f t="shared" si="96"/>
        <v>10.199773302093568</v>
      </c>
      <c r="AQ149">
        <f t="shared" si="97"/>
        <v>273644.4428766467</v>
      </c>
    </row>
    <row r="150" spans="1:43" x14ac:dyDescent="0.25">
      <c r="A150">
        <v>149</v>
      </c>
      <c r="B150" t="s">
        <v>439</v>
      </c>
      <c r="C150" t="s">
        <v>437</v>
      </c>
      <c r="D150" t="s">
        <v>438</v>
      </c>
      <c r="E150" t="str">
        <f t="shared" si="66"/>
        <v>177.96</v>
      </c>
      <c r="F150" t="str">
        <f t="shared" si="67"/>
        <v>34.52924</v>
      </c>
      <c r="G150" t="str">
        <f t="shared" si="68"/>
        <v>-86.50479</v>
      </c>
      <c r="H150">
        <f t="shared" si="69"/>
        <v>0.60263409091268494</v>
      </c>
      <c r="I150">
        <f t="shared" si="70"/>
        <v>0.60264892621132682</v>
      </c>
      <c r="J150">
        <f t="shared" si="71"/>
        <v>-1.509793753312116</v>
      </c>
      <c r="K150">
        <f t="shared" si="72"/>
        <v>-1.5097934042462655</v>
      </c>
      <c r="L150">
        <f t="shared" si="73"/>
        <v>2.8757483933890302E-7</v>
      </c>
      <c r="M150">
        <f t="shared" si="74"/>
        <v>1.4835298641879824E-5</v>
      </c>
      <c r="N150">
        <f t="shared" si="75"/>
        <v>310.16821967119995</v>
      </c>
      <c r="O150">
        <f t="shared" si="76"/>
        <v>-0.44299999999998363</v>
      </c>
      <c r="P150" s="1">
        <f t="shared" si="77"/>
        <v>-1.428257222708357E-3</v>
      </c>
      <c r="Q150" s="3">
        <v>9.81</v>
      </c>
      <c r="R150" s="3">
        <v>20</v>
      </c>
      <c r="S150" s="3">
        <v>68</v>
      </c>
      <c r="T150" s="3">
        <f t="shared" si="78"/>
        <v>88</v>
      </c>
      <c r="U150" s="5">
        <v>2.4750000000000002E-3</v>
      </c>
      <c r="V150" s="5">
        <v>0.32</v>
      </c>
      <c r="W150" s="5">
        <v>1.29</v>
      </c>
      <c r="X150" s="4">
        <f t="shared" si="79"/>
        <v>2.1366180000000004</v>
      </c>
      <c r="Y150" s="4">
        <f t="shared" si="80"/>
        <v>-1.2329846376261058</v>
      </c>
      <c r="Z150" s="3">
        <f t="shared" si="81"/>
        <v>20.673081916287529</v>
      </c>
      <c r="AA150" s="3">
        <f t="shared" si="82"/>
        <v>21.576715278661425</v>
      </c>
      <c r="AB150" s="3">
        <f t="shared" si="83"/>
        <v>0.2064</v>
      </c>
      <c r="AC150" s="3">
        <f t="shared" si="84"/>
        <v>0.90363336237389458</v>
      </c>
      <c r="AD150" s="2">
        <f t="shared" si="98"/>
        <v>215.94</v>
      </c>
      <c r="AE150" s="2">
        <f t="shared" si="85"/>
        <v>10.008010821445401</v>
      </c>
      <c r="AF150" s="2">
        <f t="shared" si="86"/>
        <v>1002.4051721455078</v>
      </c>
      <c r="AG150" s="2">
        <f t="shared" si="87"/>
        <v>43.815758087485612</v>
      </c>
      <c r="AH150" s="2">
        <f t="shared" si="88"/>
        <v>-1046.2209302325582</v>
      </c>
      <c r="AI150" s="2">
        <f t="shared" si="89"/>
        <v>4.3519321479834616E-10</v>
      </c>
      <c r="AJ150" s="2">
        <f t="shared" si="90"/>
        <v>22.387275691676464</v>
      </c>
      <c r="AK150">
        <f t="shared" si="91"/>
        <v>2.6239897076969576E-3</v>
      </c>
      <c r="AL150">
        <f t="shared" si="92"/>
        <v>4.3780686161525901</v>
      </c>
      <c r="AM150">
        <f t="shared" si="93"/>
        <v>-1046.2209302325582</v>
      </c>
      <c r="AN150">
        <f t="shared" si="94"/>
        <v>1046.2239009359369</v>
      </c>
      <c r="AO150">
        <f t="shared" si="95"/>
        <v>-2.9707033785371095E-3</v>
      </c>
      <c r="AP150">
        <f t="shared" si="96"/>
        <v>10.008010821445401</v>
      </c>
      <c r="AQ150">
        <f t="shared" si="97"/>
        <v>273647.66673504713</v>
      </c>
    </row>
    <row r="151" spans="1:43" x14ac:dyDescent="0.25">
      <c r="A151">
        <v>150</v>
      </c>
      <c r="B151" t="s">
        <v>442</v>
      </c>
      <c r="C151" t="s">
        <v>440</v>
      </c>
      <c r="D151" t="s">
        <v>441</v>
      </c>
      <c r="E151" t="str">
        <f t="shared" si="66"/>
        <v>177.451</v>
      </c>
      <c r="F151" t="str">
        <f t="shared" si="67"/>
        <v>34.52981</v>
      </c>
      <c r="G151" t="str">
        <f t="shared" si="68"/>
        <v>-86.50473</v>
      </c>
      <c r="H151">
        <f t="shared" si="69"/>
        <v>0.60264892621132682</v>
      </c>
      <c r="I151">
        <f t="shared" si="70"/>
        <v>0.60265887458806311</v>
      </c>
      <c r="J151">
        <f t="shared" si="71"/>
        <v>-1.5097934042462655</v>
      </c>
      <c r="K151">
        <f t="shared" si="72"/>
        <v>-1.5097923570487142</v>
      </c>
      <c r="L151">
        <f t="shared" si="73"/>
        <v>8.6271716248799274E-7</v>
      </c>
      <c r="M151">
        <f t="shared" si="74"/>
        <v>9.9483767362906761E-6</v>
      </c>
      <c r="N151">
        <f t="shared" si="75"/>
        <v>208.7365686497472</v>
      </c>
      <c r="O151">
        <f t="shared" si="76"/>
        <v>-0.50900000000001455</v>
      </c>
      <c r="P151" s="1">
        <f t="shared" si="77"/>
        <v>-2.4384802494961922E-3</v>
      </c>
      <c r="Q151" s="3">
        <v>9.81</v>
      </c>
      <c r="R151" s="3">
        <v>20</v>
      </c>
      <c r="S151" s="3">
        <v>68</v>
      </c>
      <c r="T151" s="3">
        <f t="shared" si="78"/>
        <v>88</v>
      </c>
      <c r="U151" s="5">
        <v>2.4750000000000002E-3</v>
      </c>
      <c r="V151" s="5">
        <v>0.32</v>
      </c>
      <c r="W151" s="5">
        <v>1.29</v>
      </c>
      <c r="X151" s="4">
        <f t="shared" si="79"/>
        <v>2.1366180000000004</v>
      </c>
      <c r="Y151" s="4">
        <f t="shared" si="80"/>
        <v>-2.1050849711810611</v>
      </c>
      <c r="Z151" s="3">
        <f t="shared" si="81"/>
        <v>21.250181774839266</v>
      </c>
      <c r="AA151" s="3">
        <f t="shared" si="82"/>
        <v>21.281714803658204</v>
      </c>
      <c r="AB151" s="3">
        <f t="shared" si="83"/>
        <v>0.2064</v>
      </c>
      <c r="AC151" s="3">
        <f t="shared" si="84"/>
        <v>3.1533028818939261E-2</v>
      </c>
      <c r="AD151" s="2">
        <f t="shared" si="98"/>
        <v>215.94</v>
      </c>
      <c r="AE151" s="2">
        <f t="shared" si="85"/>
        <v>10.146738739547789</v>
      </c>
      <c r="AF151" s="2">
        <f t="shared" si="86"/>
        <v>1044.6707492112112</v>
      </c>
      <c r="AG151" s="2">
        <f t="shared" si="87"/>
        <v>1.5501812262229064</v>
      </c>
      <c r="AH151" s="2">
        <f t="shared" si="88"/>
        <v>-1046.2209302325582</v>
      </c>
      <c r="AI151" s="2">
        <f t="shared" si="89"/>
        <v>2.0487595975282602E-7</v>
      </c>
      <c r="AJ151" s="2">
        <f t="shared" si="90"/>
        <v>22.697601110393578</v>
      </c>
      <c r="AK151">
        <f t="shared" si="91"/>
        <v>1.7417453430374247E-3</v>
      </c>
      <c r="AL151">
        <f t="shared" si="92"/>
        <v>0.15277630241734139</v>
      </c>
      <c r="AM151">
        <f t="shared" si="93"/>
        <v>-1046.2209302325582</v>
      </c>
      <c r="AN151">
        <f t="shared" si="94"/>
        <v>1046.2209303587933</v>
      </c>
      <c r="AO151">
        <f t="shared" si="95"/>
        <v>-1.2623524980881484E-7</v>
      </c>
      <c r="AP151">
        <f t="shared" si="96"/>
        <v>10.146738739547789</v>
      </c>
      <c r="AQ151">
        <f t="shared" si="97"/>
        <v>273644.55884623987</v>
      </c>
    </row>
    <row r="152" spans="1:43" x14ac:dyDescent="0.25">
      <c r="A152">
        <v>151</v>
      </c>
      <c r="B152" t="s">
        <v>444</v>
      </c>
      <c r="C152" t="s">
        <v>318</v>
      </c>
      <c r="D152" t="s">
        <v>443</v>
      </c>
      <c r="E152" t="str">
        <f t="shared" si="66"/>
        <v>175.576</v>
      </c>
      <c r="F152" t="str">
        <f t="shared" si="67"/>
        <v>34.53098</v>
      </c>
      <c r="G152" t="str">
        <f t="shared" si="68"/>
        <v>-86.50445</v>
      </c>
      <c r="H152">
        <f t="shared" si="69"/>
        <v>0.60265887458806311</v>
      </c>
      <c r="I152">
        <f t="shared" si="70"/>
        <v>0.60267929494031147</v>
      </c>
      <c r="J152">
        <f t="shared" si="71"/>
        <v>-1.5097923570487142</v>
      </c>
      <c r="K152">
        <f t="shared" si="72"/>
        <v>-1.5097874701268088</v>
      </c>
      <c r="L152">
        <f t="shared" si="73"/>
        <v>4.0259713621769852E-6</v>
      </c>
      <c r="M152">
        <f t="shared" si="74"/>
        <v>2.0420352248362583E-5</v>
      </c>
      <c r="N152">
        <f t="shared" si="75"/>
        <v>435.07413255484579</v>
      </c>
      <c r="O152">
        <f t="shared" si="76"/>
        <v>-1.875</v>
      </c>
      <c r="P152" s="1">
        <f t="shared" si="77"/>
        <v>-4.3096103852224218E-3</v>
      </c>
      <c r="Q152" s="3">
        <v>9.81</v>
      </c>
      <c r="R152" s="3">
        <v>20</v>
      </c>
      <c r="S152" s="3">
        <v>68</v>
      </c>
      <c r="T152" s="3">
        <f t="shared" si="78"/>
        <v>88</v>
      </c>
      <c r="U152" s="5">
        <v>2.4750000000000002E-3</v>
      </c>
      <c r="V152" s="5">
        <v>0.32</v>
      </c>
      <c r="W152" s="5">
        <v>1.29</v>
      </c>
      <c r="X152" s="4">
        <f t="shared" si="79"/>
        <v>2.1366180000000004</v>
      </c>
      <c r="Y152" s="4">
        <f t="shared" si="80"/>
        <v>-3.7203659048177884</v>
      </c>
      <c r="Z152" s="3">
        <f t="shared" si="81"/>
        <v>22.339915883034546</v>
      </c>
      <c r="AA152" s="3">
        <f t="shared" si="82"/>
        <v>20.756167978216759</v>
      </c>
      <c r="AB152" s="3">
        <f t="shared" si="83"/>
        <v>0.2064</v>
      </c>
      <c r="AC152" s="3">
        <f t="shared" si="84"/>
        <v>-1.5837479048177883</v>
      </c>
      <c r="AD152" s="2">
        <f t="shared" si="98"/>
        <v>215.94</v>
      </c>
      <c r="AE152" s="2">
        <f t="shared" si="85"/>
        <v>10.403654481243111</v>
      </c>
      <c r="AF152" s="2">
        <f t="shared" si="86"/>
        <v>1126.0502228058456</v>
      </c>
      <c r="AG152" s="2">
        <f t="shared" si="87"/>
        <v>-79.829292573241133</v>
      </c>
      <c r="AH152" s="2">
        <f t="shared" si="88"/>
        <v>-1046.2209302325582</v>
      </c>
      <c r="AI152" s="2">
        <f t="shared" si="89"/>
        <v>4.6156856114976108E-11</v>
      </c>
      <c r="AJ152" s="2">
        <f t="shared" si="90"/>
        <v>23.272305079192247</v>
      </c>
      <c r="AK152">
        <f t="shared" si="91"/>
        <v>3.5407065871887939E-3</v>
      </c>
      <c r="AL152">
        <f t="shared" si="92"/>
        <v>-7.6731972132644781</v>
      </c>
      <c r="AM152">
        <f t="shared" si="93"/>
        <v>-1046.2209302325582</v>
      </c>
      <c r="AN152">
        <f t="shared" si="94"/>
        <v>1046.2049365470466</v>
      </c>
      <c r="AO152">
        <f t="shared" si="95"/>
        <v>1.5993685511489275E-2</v>
      </c>
      <c r="AP152">
        <f t="shared" si="96"/>
        <v>10.403654481243111</v>
      </c>
      <c r="AQ152">
        <f t="shared" si="97"/>
        <v>273627.82604143413</v>
      </c>
    </row>
    <row r="153" spans="1:43" x14ac:dyDescent="0.25">
      <c r="A153">
        <v>152</v>
      </c>
      <c r="B153" t="s">
        <v>447</v>
      </c>
      <c r="C153" t="s">
        <v>445</v>
      </c>
      <c r="D153" t="s">
        <v>446</v>
      </c>
      <c r="E153" t="str">
        <f t="shared" si="66"/>
        <v>177.065</v>
      </c>
      <c r="F153" t="str">
        <f t="shared" si="67"/>
        <v>34.53251</v>
      </c>
      <c r="G153" t="str">
        <f t="shared" si="68"/>
        <v>-86.50408</v>
      </c>
      <c r="H153">
        <f t="shared" si="69"/>
        <v>0.60267929494031147</v>
      </c>
      <c r="I153">
        <f t="shared" si="70"/>
        <v>0.6027059984778671</v>
      </c>
      <c r="J153">
        <f t="shared" si="71"/>
        <v>-1.5097874701268088</v>
      </c>
      <c r="K153">
        <f t="shared" si="72"/>
        <v>-1.5097810124085764</v>
      </c>
      <c r="L153">
        <f t="shared" si="73"/>
        <v>5.3199473356481157E-6</v>
      </c>
      <c r="M153">
        <f t="shared" si="74"/>
        <v>2.6703537555627932E-5</v>
      </c>
      <c r="N153">
        <f t="shared" si="75"/>
        <v>569.16748126488073</v>
      </c>
      <c r="O153">
        <f t="shared" si="76"/>
        <v>1.4890000000000043</v>
      </c>
      <c r="P153" s="1">
        <f t="shared" si="77"/>
        <v>2.616101673080387E-3</v>
      </c>
      <c r="Q153" s="3">
        <v>9.81</v>
      </c>
      <c r="R153" s="3">
        <v>20</v>
      </c>
      <c r="S153" s="3">
        <v>68</v>
      </c>
      <c r="T153" s="3">
        <f t="shared" si="78"/>
        <v>88</v>
      </c>
      <c r="U153" s="5">
        <v>2.4750000000000002E-3</v>
      </c>
      <c r="V153" s="5">
        <v>0.32</v>
      </c>
      <c r="W153" s="5">
        <v>1.29</v>
      </c>
      <c r="X153" s="4">
        <f t="shared" si="79"/>
        <v>2.1366180000000004</v>
      </c>
      <c r="Y153" s="4">
        <f t="shared" si="80"/>
        <v>2.2584205240486175</v>
      </c>
      <c r="Z153" s="3">
        <f t="shared" si="81"/>
        <v>18.446681983057136</v>
      </c>
      <c r="AA153" s="3">
        <f t="shared" si="82"/>
        <v>22.841720507105755</v>
      </c>
      <c r="AB153" s="3">
        <f t="shared" si="83"/>
        <v>0.2064</v>
      </c>
      <c r="AC153" s="3">
        <f t="shared" si="84"/>
        <v>4.3950385240486174</v>
      </c>
      <c r="AD153" s="2">
        <f t="shared" si="98"/>
        <v>215.94</v>
      </c>
      <c r="AE153" s="2">
        <f t="shared" si="85"/>
        <v>9.4537537105764535</v>
      </c>
      <c r="AF153" s="2">
        <f t="shared" si="86"/>
        <v>844.91467173037893</v>
      </c>
      <c r="AG153" s="2">
        <f t="shared" si="87"/>
        <v>201.30625850218544</v>
      </c>
      <c r="AH153" s="2">
        <f t="shared" si="88"/>
        <v>-1046.2209302325582</v>
      </c>
      <c r="AI153" s="2">
        <f t="shared" si="89"/>
        <v>6.1390892369672656E-12</v>
      </c>
      <c r="AJ153" s="2">
        <f t="shared" si="90"/>
        <v>21.147438228820565</v>
      </c>
      <c r="AK153">
        <f t="shared" si="91"/>
        <v>5.0973962087177121E-3</v>
      </c>
      <c r="AL153">
        <f t="shared" si="92"/>
        <v>21.293791298685161</v>
      </c>
      <c r="AM153">
        <f t="shared" si="93"/>
        <v>-1046.2209302325582</v>
      </c>
      <c r="AN153">
        <f t="shared" si="94"/>
        <v>1046.5626184452703</v>
      </c>
      <c r="AO153">
        <f t="shared" si="95"/>
        <v>-0.34168821271225625</v>
      </c>
      <c r="AP153">
        <f t="shared" si="96"/>
        <v>9.4537537105764535</v>
      </c>
      <c r="AQ153">
        <f t="shared" si="97"/>
        <v>274002.15682475787</v>
      </c>
    </row>
    <row r="154" spans="1:43" x14ac:dyDescent="0.25">
      <c r="A154">
        <v>153</v>
      </c>
      <c r="B154" t="s">
        <v>450</v>
      </c>
      <c r="C154" t="s">
        <v>448</v>
      </c>
      <c r="D154" t="s">
        <v>449</v>
      </c>
      <c r="E154" t="str">
        <f t="shared" si="66"/>
        <v>176.729</v>
      </c>
      <c r="F154" t="str">
        <f t="shared" si="67"/>
        <v>34.53295</v>
      </c>
      <c r="G154" t="str">
        <f t="shared" si="68"/>
        <v>-86.50397</v>
      </c>
      <c r="H154">
        <f t="shared" si="69"/>
        <v>0.6027059984778671</v>
      </c>
      <c r="I154">
        <f t="shared" si="70"/>
        <v>0.60271367792657582</v>
      </c>
      <c r="J154">
        <f t="shared" si="71"/>
        <v>-1.5097810124085764</v>
      </c>
      <c r="K154">
        <f t="shared" si="72"/>
        <v>-1.5097790925463992</v>
      </c>
      <c r="L154">
        <f t="shared" si="73"/>
        <v>1.5815872549789989E-6</v>
      </c>
      <c r="M154">
        <f t="shared" si="74"/>
        <v>7.6794487087195051E-6</v>
      </c>
      <c r="N154">
        <f t="shared" si="75"/>
        <v>163.89659528102203</v>
      </c>
      <c r="O154">
        <f t="shared" si="76"/>
        <v>-0.33599999999998431</v>
      </c>
      <c r="P154" s="1">
        <f t="shared" si="77"/>
        <v>-2.0500730928782788E-3</v>
      </c>
      <c r="Q154" s="3">
        <v>9.81</v>
      </c>
      <c r="R154" s="3">
        <v>20</v>
      </c>
      <c r="S154" s="3">
        <v>68</v>
      </c>
      <c r="T154" s="3">
        <f t="shared" si="78"/>
        <v>88</v>
      </c>
      <c r="U154" s="5">
        <v>2.4750000000000002E-3</v>
      </c>
      <c r="V154" s="5">
        <v>0.32</v>
      </c>
      <c r="W154" s="5">
        <v>1.29</v>
      </c>
      <c r="X154" s="4">
        <f t="shared" si="79"/>
        <v>2.1366180000000004</v>
      </c>
      <c r="Y154" s="4">
        <f t="shared" si="80"/>
        <v>-1.7697833806013499</v>
      </c>
      <c r="Z154" s="3">
        <f t="shared" si="81"/>
        <v>21.027347796885664</v>
      </c>
      <c r="AA154" s="3">
        <f t="shared" si="82"/>
        <v>21.394182416284316</v>
      </c>
      <c r="AB154" s="3">
        <f t="shared" si="83"/>
        <v>0.2064</v>
      </c>
      <c r="AC154" s="3">
        <f t="shared" si="84"/>
        <v>0.36683461939865042</v>
      </c>
      <c r="AD154" s="2">
        <f t="shared" si="98"/>
        <v>215.94</v>
      </c>
      <c r="AE154" s="2">
        <f t="shared" si="85"/>
        <v>10.093398092933349</v>
      </c>
      <c r="AF154" s="2">
        <f t="shared" si="86"/>
        <v>1028.2819387235079</v>
      </c>
      <c r="AG154" s="2">
        <f t="shared" si="87"/>
        <v>17.938991510950917</v>
      </c>
      <c r="AH154" s="2">
        <f t="shared" si="88"/>
        <v>-1046.2209302325582</v>
      </c>
      <c r="AI154" s="2">
        <f t="shared" si="89"/>
        <v>1.9006165530299768E-9</v>
      </c>
      <c r="AJ154" s="2">
        <f t="shared" si="90"/>
        <v>22.578281519054716</v>
      </c>
      <c r="AK154">
        <f t="shared" si="91"/>
        <v>1.374817733906371E-3</v>
      </c>
      <c r="AL154">
        <f t="shared" si="92"/>
        <v>1.7772995125903606</v>
      </c>
      <c r="AM154">
        <f t="shared" si="93"/>
        <v>-1046.2209302325582</v>
      </c>
      <c r="AN154">
        <f t="shared" si="94"/>
        <v>1046.2211289768275</v>
      </c>
      <c r="AO154">
        <f t="shared" si="95"/>
        <v>-1.9874426914157084E-4</v>
      </c>
      <c r="AP154">
        <f t="shared" si="96"/>
        <v>10.093398092933349</v>
      </c>
      <c r="AQ154">
        <f t="shared" si="97"/>
        <v>273644.76664462354</v>
      </c>
    </row>
    <row r="155" spans="1:43" x14ac:dyDescent="0.25">
      <c r="A155">
        <v>154</v>
      </c>
      <c r="B155" t="s">
        <v>453</v>
      </c>
      <c r="C155" t="s">
        <v>451</v>
      </c>
      <c r="D155" t="s">
        <v>452</v>
      </c>
      <c r="E155" t="str">
        <f t="shared" si="66"/>
        <v>174.945</v>
      </c>
      <c r="F155" t="str">
        <f t="shared" si="67"/>
        <v>34.53387</v>
      </c>
      <c r="G155" t="str">
        <f t="shared" si="68"/>
        <v>-86.50369</v>
      </c>
      <c r="H155">
        <f t="shared" si="69"/>
        <v>0.60271367792657582</v>
      </c>
      <c r="I155">
        <f t="shared" si="70"/>
        <v>0.60272973495569415</v>
      </c>
      <c r="J155">
        <f t="shared" si="71"/>
        <v>-1.5097790925463992</v>
      </c>
      <c r="K155">
        <f t="shared" si="72"/>
        <v>-1.5097742056244938</v>
      </c>
      <c r="L155">
        <f t="shared" si="73"/>
        <v>4.0258255882861435E-6</v>
      </c>
      <c r="M155">
        <f t="shared" si="74"/>
        <v>1.6057029118332622E-5</v>
      </c>
      <c r="N155">
        <f t="shared" si="75"/>
        <v>346.03721087910975</v>
      </c>
      <c r="O155">
        <f t="shared" si="76"/>
        <v>-1.7840000000000202</v>
      </c>
      <c r="P155" s="1">
        <f t="shared" si="77"/>
        <v>-5.1555149097051063E-3</v>
      </c>
      <c r="Q155" s="3">
        <v>9.81</v>
      </c>
      <c r="R155" s="3">
        <v>20</v>
      </c>
      <c r="S155" s="3">
        <v>68</v>
      </c>
      <c r="T155" s="3">
        <f t="shared" si="78"/>
        <v>88</v>
      </c>
      <c r="U155" s="5">
        <v>2.4750000000000002E-3</v>
      </c>
      <c r="V155" s="5">
        <v>0.32</v>
      </c>
      <c r="W155" s="5">
        <v>1.29</v>
      </c>
      <c r="X155" s="4">
        <f t="shared" si="79"/>
        <v>2.1366180000000004</v>
      </c>
      <c r="Y155" s="4">
        <f t="shared" si="80"/>
        <v>-4.4505937647341902</v>
      </c>
      <c r="Z155" s="3">
        <f t="shared" si="81"/>
        <v>22.841143215038336</v>
      </c>
      <c r="AA155" s="3">
        <f t="shared" si="82"/>
        <v>20.527167450304148</v>
      </c>
      <c r="AB155" s="3">
        <f t="shared" si="83"/>
        <v>0.2064</v>
      </c>
      <c r="AC155" s="3">
        <f t="shared" si="84"/>
        <v>-2.3139757647341899</v>
      </c>
      <c r="AD155" s="2">
        <f t="shared" si="98"/>
        <v>215.94</v>
      </c>
      <c r="AE155" s="2">
        <f t="shared" si="85"/>
        <v>10.519717370786738</v>
      </c>
      <c r="AF155" s="2">
        <f t="shared" si="86"/>
        <v>1164.1587744567173</v>
      </c>
      <c r="AG155" s="2">
        <f t="shared" si="87"/>
        <v>-117.9378442240978</v>
      </c>
      <c r="AH155" s="2">
        <f t="shared" si="88"/>
        <v>-1046.2209302325582</v>
      </c>
      <c r="AI155" s="2">
        <f t="shared" si="89"/>
        <v>6.1390892369672656E-11</v>
      </c>
      <c r="AJ155" s="2">
        <f t="shared" si="90"/>
        <v>23.531930288651257</v>
      </c>
      <c r="AK155">
        <f t="shared" si="91"/>
        <v>2.7850392951781194E-3</v>
      </c>
      <c r="AL155">
        <f t="shared" si="92"/>
        <v>-11.211122891154021</v>
      </c>
      <c r="AM155">
        <f t="shared" si="93"/>
        <v>-1046.2209302325582</v>
      </c>
      <c r="AN155">
        <f t="shared" si="94"/>
        <v>1046.1710439801448</v>
      </c>
      <c r="AO155">
        <f t="shared" si="95"/>
        <v>4.9886252413443799E-2</v>
      </c>
      <c r="AP155">
        <f t="shared" si="96"/>
        <v>10.519717370786738</v>
      </c>
      <c r="AQ155">
        <f t="shared" si="97"/>
        <v>273592.36916140228</v>
      </c>
    </row>
    <row r="156" spans="1:43" x14ac:dyDescent="0.25">
      <c r="A156">
        <v>155</v>
      </c>
      <c r="B156" t="s">
        <v>456</v>
      </c>
      <c r="C156" t="s">
        <v>454</v>
      </c>
      <c r="D156" t="s">
        <v>455</v>
      </c>
      <c r="E156" t="str">
        <f t="shared" si="66"/>
        <v>176.782</v>
      </c>
      <c r="F156" t="str">
        <f t="shared" si="67"/>
        <v>34.53659</v>
      </c>
      <c r="G156" t="str">
        <f t="shared" si="68"/>
        <v>-86.50255</v>
      </c>
      <c r="H156">
        <f t="shared" si="69"/>
        <v>0.60272973495569415</v>
      </c>
      <c r="I156">
        <f t="shared" si="70"/>
        <v>0.60277720791134837</v>
      </c>
      <c r="J156">
        <f t="shared" si="71"/>
        <v>-1.5097742056244938</v>
      </c>
      <c r="K156">
        <f t="shared" si="72"/>
        <v>-1.5097543088710208</v>
      </c>
      <c r="L156">
        <f t="shared" si="73"/>
        <v>1.6390503032575403E-5</v>
      </c>
      <c r="M156">
        <f t="shared" si="74"/>
        <v>4.7472955654215276E-5</v>
      </c>
      <c r="N156">
        <f t="shared" si="75"/>
        <v>1049.8334017270533</v>
      </c>
      <c r="O156">
        <f t="shared" si="76"/>
        <v>1.8370000000000175</v>
      </c>
      <c r="P156" s="1">
        <f t="shared" si="77"/>
        <v>1.7498014418078308E-3</v>
      </c>
      <c r="Q156" s="3">
        <v>9.81</v>
      </c>
      <c r="R156" s="3">
        <v>20</v>
      </c>
      <c r="S156" s="3">
        <v>68</v>
      </c>
      <c r="T156" s="3">
        <f t="shared" si="78"/>
        <v>88</v>
      </c>
      <c r="U156" s="5">
        <v>2.4750000000000002E-3</v>
      </c>
      <c r="V156" s="5">
        <v>0.32</v>
      </c>
      <c r="W156" s="5">
        <v>1.29</v>
      </c>
      <c r="X156" s="4">
        <f t="shared" si="79"/>
        <v>2.1366180000000004</v>
      </c>
      <c r="Y156" s="4">
        <f t="shared" si="80"/>
        <v>1.5105662761558811</v>
      </c>
      <c r="Z156" s="3">
        <f t="shared" si="81"/>
        <v>18.911864059830769</v>
      </c>
      <c r="AA156" s="3">
        <f t="shared" si="82"/>
        <v>22.559048335986652</v>
      </c>
      <c r="AB156" s="3">
        <f t="shared" si="83"/>
        <v>0.2064</v>
      </c>
      <c r="AC156" s="3">
        <f t="shared" si="84"/>
        <v>3.6471842761558815</v>
      </c>
      <c r="AD156" s="2">
        <f t="shared" si="98"/>
        <v>215.94</v>
      </c>
      <c r="AE156" s="2">
        <f t="shared" si="85"/>
        <v>9.5722123018606968</v>
      </c>
      <c r="AF156" s="2">
        <f t="shared" si="86"/>
        <v>877.0754738596379</v>
      </c>
      <c r="AG156" s="2">
        <f t="shared" si="87"/>
        <v>169.14545637292747</v>
      </c>
      <c r="AH156" s="2">
        <f t="shared" si="88"/>
        <v>-1046.2209302325582</v>
      </c>
      <c r="AI156" s="2">
        <f t="shared" si="89"/>
        <v>7.2759576141834259E-12</v>
      </c>
      <c r="AJ156" s="2">
        <f t="shared" si="90"/>
        <v>21.41242246879014</v>
      </c>
      <c r="AK156">
        <f t="shared" si="91"/>
        <v>9.2858285394955276E-3</v>
      </c>
      <c r="AL156">
        <f t="shared" si="92"/>
        <v>17.670466454243613</v>
      </c>
      <c r="AM156">
        <f t="shared" si="93"/>
        <v>-1046.2209302325582</v>
      </c>
      <c r="AN156">
        <f t="shared" si="94"/>
        <v>1046.4162183484352</v>
      </c>
      <c r="AO156">
        <f t="shared" si="95"/>
        <v>-0.19528811587701966</v>
      </c>
      <c r="AP156">
        <f t="shared" si="96"/>
        <v>9.5722123018606968</v>
      </c>
      <c r="AQ156">
        <f t="shared" si="97"/>
        <v>273848.91136587429</v>
      </c>
    </row>
    <row r="157" spans="1:43" x14ac:dyDescent="0.25">
      <c r="A157">
        <v>156</v>
      </c>
      <c r="B157" t="s">
        <v>459</v>
      </c>
      <c r="C157" t="s">
        <v>457</v>
      </c>
      <c r="D157" t="s">
        <v>458</v>
      </c>
      <c r="E157" t="str">
        <f t="shared" si="66"/>
        <v>176.907</v>
      </c>
      <c r="F157" t="str">
        <f t="shared" si="67"/>
        <v>34.53685</v>
      </c>
      <c r="G157" t="str">
        <f t="shared" si="68"/>
        <v>-86.50242</v>
      </c>
      <c r="H157">
        <f t="shared" si="69"/>
        <v>0.60277720791134837</v>
      </c>
      <c r="I157">
        <f t="shared" si="70"/>
        <v>0.60278174576740362</v>
      </c>
      <c r="J157">
        <f t="shared" si="71"/>
        <v>-1.5097543088710208</v>
      </c>
      <c r="K157">
        <f t="shared" si="72"/>
        <v>-1.5097520399429933</v>
      </c>
      <c r="L157">
        <f t="shared" si="73"/>
        <v>1.8690589999644108E-6</v>
      </c>
      <c r="M157">
        <f t="shared" si="74"/>
        <v>4.5378560552533642E-6</v>
      </c>
      <c r="N157">
        <f t="shared" si="75"/>
        <v>102.58820474951202</v>
      </c>
      <c r="O157">
        <f t="shared" si="76"/>
        <v>0.125</v>
      </c>
      <c r="P157" s="1">
        <f t="shared" si="77"/>
        <v>1.2184636655374807E-3</v>
      </c>
      <c r="Q157" s="3">
        <v>9.81</v>
      </c>
      <c r="R157" s="3">
        <v>20</v>
      </c>
      <c r="S157" s="3">
        <v>68</v>
      </c>
      <c r="T157" s="3">
        <f t="shared" si="78"/>
        <v>88</v>
      </c>
      <c r="U157" s="5">
        <v>2.4750000000000002E-3</v>
      </c>
      <c r="V157" s="5">
        <v>0.32</v>
      </c>
      <c r="W157" s="5">
        <v>1.29</v>
      </c>
      <c r="X157" s="4">
        <f t="shared" si="79"/>
        <v>2.1366180000000004</v>
      </c>
      <c r="Y157" s="4">
        <f t="shared" si="80"/>
        <v>1.0518745323507757</v>
      </c>
      <c r="Z157" s="3">
        <f t="shared" si="81"/>
        <v>19.200406304558022</v>
      </c>
      <c r="AA157" s="3">
        <f t="shared" si="82"/>
        <v>22.388898836908798</v>
      </c>
      <c r="AB157" s="3">
        <f t="shared" si="83"/>
        <v>0.2064</v>
      </c>
      <c r="AC157" s="3">
        <f t="shared" si="84"/>
        <v>3.188492532350776</v>
      </c>
      <c r="AD157" s="2">
        <f t="shared" si="98"/>
        <v>215.94</v>
      </c>
      <c r="AE157" s="2">
        <f t="shared" si="85"/>
        <v>9.6449584936270654</v>
      </c>
      <c r="AF157" s="2">
        <f t="shared" si="86"/>
        <v>897.22442765618962</v>
      </c>
      <c r="AG157" s="2">
        <f t="shared" si="87"/>
        <v>148.99650257637154</v>
      </c>
      <c r="AH157" s="2">
        <f t="shared" si="88"/>
        <v>-1046.2209302325582</v>
      </c>
      <c r="AI157" s="2">
        <f t="shared" si="89"/>
        <v>2.9558577807620168E-12</v>
      </c>
      <c r="AJ157" s="2">
        <f t="shared" si="90"/>
        <v>21.575151014916759</v>
      </c>
      <c r="AK157">
        <f t="shared" si="91"/>
        <v>9.0055380003731061E-4</v>
      </c>
      <c r="AL157">
        <f t="shared" si="92"/>
        <v>15.448122734257636</v>
      </c>
      <c r="AM157">
        <f t="shared" si="93"/>
        <v>-1046.2209302325582</v>
      </c>
      <c r="AN157">
        <f t="shared" si="94"/>
        <v>1046.3514228073209</v>
      </c>
      <c r="AO157">
        <f t="shared" si="95"/>
        <v>-0.13049257476279763</v>
      </c>
      <c r="AP157">
        <f t="shared" si="96"/>
        <v>9.6449584936270654</v>
      </c>
      <c r="AQ157">
        <f t="shared" si="97"/>
        <v>273781.09980543872</v>
      </c>
    </row>
    <row r="158" spans="1:43" x14ac:dyDescent="0.25">
      <c r="A158">
        <v>157</v>
      </c>
      <c r="B158" t="s">
        <v>462</v>
      </c>
      <c r="C158" t="s">
        <v>460</v>
      </c>
      <c r="D158" t="s">
        <v>461</v>
      </c>
      <c r="E158" t="str">
        <f t="shared" si="66"/>
        <v>177.028</v>
      </c>
      <c r="F158" t="str">
        <f t="shared" si="67"/>
        <v>34.53706</v>
      </c>
      <c r="G158" t="str">
        <f t="shared" si="68"/>
        <v>-86.50229</v>
      </c>
      <c r="H158">
        <f t="shared" si="69"/>
        <v>0.60278174576740362</v>
      </c>
      <c r="I158">
        <f t="shared" si="70"/>
        <v>0.60278541095883276</v>
      </c>
      <c r="J158">
        <f t="shared" si="71"/>
        <v>-1.5097520399429933</v>
      </c>
      <c r="K158">
        <f t="shared" si="72"/>
        <v>-1.5097497710149659</v>
      </c>
      <c r="L158">
        <f t="shared" si="73"/>
        <v>1.8690537240229329E-6</v>
      </c>
      <c r="M158">
        <f t="shared" si="74"/>
        <v>3.6651914291363497E-6</v>
      </c>
      <c r="N158">
        <f t="shared" si="75"/>
        <v>86.002147047292723</v>
      </c>
      <c r="O158">
        <f t="shared" si="76"/>
        <v>0.1209999999999809</v>
      </c>
      <c r="P158" s="1">
        <f t="shared" si="77"/>
        <v>1.4069416189510105E-3</v>
      </c>
      <c r="Q158" s="3">
        <v>9.81</v>
      </c>
      <c r="R158" s="3">
        <v>20</v>
      </c>
      <c r="S158" s="3">
        <v>68</v>
      </c>
      <c r="T158" s="3">
        <f t="shared" si="78"/>
        <v>88</v>
      </c>
      <c r="U158" s="5">
        <v>2.4750000000000002E-3</v>
      </c>
      <c r="V158" s="5">
        <v>0.32</v>
      </c>
      <c r="W158" s="5">
        <v>1.29</v>
      </c>
      <c r="X158" s="4">
        <f t="shared" si="79"/>
        <v>2.1366180000000004</v>
      </c>
      <c r="Y158" s="4">
        <f t="shared" si="80"/>
        <v>1.214583358684024</v>
      </c>
      <c r="Z158" s="3">
        <f t="shared" si="81"/>
        <v>19.097775479564937</v>
      </c>
      <c r="AA158" s="3">
        <f t="shared" si="82"/>
        <v>22.44897683824896</v>
      </c>
      <c r="AB158" s="3">
        <f t="shared" si="83"/>
        <v>0.2064</v>
      </c>
      <c r="AC158" s="3">
        <f t="shared" si="84"/>
        <v>3.3512013586840244</v>
      </c>
      <c r="AD158" s="2">
        <f t="shared" si="98"/>
        <v>215.94</v>
      </c>
      <c r="AE158" s="2">
        <f t="shared" si="85"/>
        <v>9.6191466344284571</v>
      </c>
      <c r="AF158" s="2">
        <f t="shared" si="86"/>
        <v>890.04022640177993</v>
      </c>
      <c r="AG158" s="2">
        <f t="shared" si="87"/>
        <v>156.18070383080189</v>
      </c>
      <c r="AH158" s="2">
        <f t="shared" si="88"/>
        <v>-1046.2209302325582</v>
      </c>
      <c r="AI158" s="2">
        <f t="shared" si="89"/>
        <v>2.3646862246096134E-11</v>
      </c>
      <c r="AJ158" s="2">
        <f t="shared" si="90"/>
        <v>21.5174115481732</v>
      </c>
      <c r="AK158">
        <f t="shared" si="91"/>
        <v>7.5698163736643675E-4</v>
      </c>
      <c r="AL158">
        <f t="shared" si="92"/>
        <v>16.236440691298569</v>
      </c>
      <c r="AM158">
        <f t="shared" si="93"/>
        <v>-1046.2209302325582</v>
      </c>
      <c r="AN158">
        <f t="shared" si="94"/>
        <v>1046.3724336528653</v>
      </c>
      <c r="AO158">
        <f t="shared" si="95"/>
        <v>-0.15150342030722186</v>
      </c>
      <c r="AP158">
        <f t="shared" si="96"/>
        <v>9.6191466344284571</v>
      </c>
      <c r="AQ158">
        <f t="shared" si="97"/>
        <v>273803.08771678351</v>
      </c>
    </row>
    <row r="159" spans="1:43" x14ac:dyDescent="0.25">
      <c r="A159">
        <v>158</v>
      </c>
      <c r="B159" t="s">
        <v>465</v>
      </c>
      <c r="C159" t="s">
        <v>463</v>
      </c>
      <c r="D159" t="s">
        <v>464</v>
      </c>
      <c r="E159" t="str">
        <f t="shared" si="66"/>
        <v>177.255</v>
      </c>
      <c r="F159" t="str">
        <f t="shared" si="67"/>
        <v>34.53738</v>
      </c>
      <c r="G159" t="str">
        <f t="shared" si="68"/>
        <v>-86.50204</v>
      </c>
      <c r="H159">
        <f t="shared" si="69"/>
        <v>0.60278541095883276</v>
      </c>
      <c r="I159">
        <f t="shared" si="70"/>
        <v>0.60279099601243913</v>
      </c>
      <c r="J159">
        <f t="shared" si="71"/>
        <v>-1.5097497710149659</v>
      </c>
      <c r="K159">
        <f t="shared" si="72"/>
        <v>-1.5097454076918357</v>
      </c>
      <c r="L159">
        <f t="shared" si="73"/>
        <v>3.594322643644012E-6</v>
      </c>
      <c r="M159">
        <f t="shared" si="74"/>
        <v>5.5850536063717371E-6</v>
      </c>
      <c r="N159">
        <f t="shared" si="75"/>
        <v>138.8345943081425</v>
      </c>
      <c r="O159">
        <f t="shared" si="76"/>
        <v>0.22700000000000387</v>
      </c>
      <c r="P159" s="1">
        <f t="shared" si="77"/>
        <v>1.6350391711173859E-3</v>
      </c>
      <c r="Q159" s="3">
        <v>9.81</v>
      </c>
      <c r="R159" s="3">
        <v>20</v>
      </c>
      <c r="S159" s="3">
        <v>68</v>
      </c>
      <c r="T159" s="3">
        <f t="shared" si="78"/>
        <v>88</v>
      </c>
      <c r="U159" s="5">
        <v>2.4750000000000002E-3</v>
      </c>
      <c r="V159" s="5">
        <v>0.32</v>
      </c>
      <c r="W159" s="5">
        <v>1.29</v>
      </c>
      <c r="X159" s="4">
        <f t="shared" si="79"/>
        <v>2.1366180000000004</v>
      </c>
      <c r="Y159" s="4">
        <f t="shared" si="80"/>
        <v>1.4114947289315793</v>
      </c>
      <c r="Z159" s="3">
        <f t="shared" si="81"/>
        <v>18.973979415670986</v>
      </c>
      <c r="AA159" s="3">
        <f t="shared" si="82"/>
        <v>22.522092144602567</v>
      </c>
      <c r="AB159" s="3">
        <f t="shared" si="83"/>
        <v>0.2064</v>
      </c>
      <c r="AC159" s="3">
        <f t="shared" si="84"/>
        <v>3.5481127289315801</v>
      </c>
      <c r="AD159" s="2">
        <f t="shared" si="98"/>
        <v>215.94</v>
      </c>
      <c r="AE159" s="2">
        <f t="shared" si="85"/>
        <v>9.5879192134355815</v>
      </c>
      <c r="AF159" s="2">
        <f t="shared" si="86"/>
        <v>881.40010559516998</v>
      </c>
      <c r="AG159" s="2">
        <f t="shared" si="87"/>
        <v>164.82082463739559</v>
      </c>
      <c r="AH159" s="2">
        <f t="shared" si="88"/>
        <v>-1046.2209302325582</v>
      </c>
      <c r="AI159" s="2">
        <f t="shared" si="89"/>
        <v>7.2759576141834259E-12</v>
      </c>
      <c r="AJ159" s="2">
        <f t="shared" si="90"/>
        <v>21.447557818458051</v>
      </c>
      <c r="AK159">
        <f t="shared" si="91"/>
        <v>1.225987171254956E-3</v>
      </c>
      <c r="AL159">
        <f t="shared" si="92"/>
        <v>17.190468647924323</v>
      </c>
      <c r="AM159">
        <f t="shared" si="93"/>
        <v>-1046.2209302325582</v>
      </c>
      <c r="AN159">
        <f t="shared" si="94"/>
        <v>1046.4007350608481</v>
      </c>
      <c r="AO159">
        <f t="shared" si="95"/>
        <v>-0.17980482828977529</v>
      </c>
      <c r="AP159">
        <f t="shared" si="96"/>
        <v>9.5879192134355815</v>
      </c>
      <c r="AQ159">
        <f t="shared" si="97"/>
        <v>273832.70661865978</v>
      </c>
    </row>
    <row r="160" spans="1:43" x14ac:dyDescent="0.25">
      <c r="A160">
        <v>159</v>
      </c>
      <c r="B160" t="s">
        <v>468</v>
      </c>
      <c r="C160" t="s">
        <v>466</v>
      </c>
      <c r="D160" t="s">
        <v>467</v>
      </c>
      <c r="E160" t="str">
        <f t="shared" si="66"/>
        <v>177.187</v>
      </c>
      <c r="F160" t="str">
        <f t="shared" si="67"/>
        <v>34.53771</v>
      </c>
      <c r="G160" t="str">
        <f t="shared" si="68"/>
        <v>-86.50172</v>
      </c>
      <c r="H160">
        <f t="shared" si="69"/>
        <v>0.60279099601243913</v>
      </c>
      <c r="I160">
        <f t="shared" si="70"/>
        <v>0.60279675559897072</v>
      </c>
      <c r="J160">
        <f t="shared" si="71"/>
        <v>-1.5097454076918357</v>
      </c>
      <c r="K160">
        <f t="shared" si="72"/>
        <v>-1.5097398226382293</v>
      </c>
      <c r="L160">
        <f t="shared" si="73"/>
        <v>4.6007150228837784E-6</v>
      </c>
      <c r="M160">
        <f t="shared" si="74"/>
        <v>5.75958653159514E-6</v>
      </c>
      <c r="N160">
        <f t="shared" si="75"/>
        <v>154.09086976689395</v>
      </c>
      <c r="O160">
        <f t="shared" si="76"/>
        <v>-6.7999999999983629E-2</v>
      </c>
      <c r="P160" s="1">
        <f t="shared" si="77"/>
        <v>-4.4129804772244374E-4</v>
      </c>
      <c r="Q160" s="3">
        <v>9.81</v>
      </c>
      <c r="R160" s="3">
        <v>20</v>
      </c>
      <c r="S160" s="3">
        <v>68</v>
      </c>
      <c r="T160" s="3">
        <f t="shared" si="78"/>
        <v>88</v>
      </c>
      <c r="U160" s="5">
        <v>2.4750000000000002E-3</v>
      </c>
      <c r="V160" s="5">
        <v>0.32</v>
      </c>
      <c r="W160" s="5">
        <v>1.29</v>
      </c>
      <c r="X160" s="4">
        <f t="shared" si="79"/>
        <v>2.1366180000000004</v>
      </c>
      <c r="Y160" s="4">
        <f t="shared" si="80"/>
        <v>-0.38096374154263796</v>
      </c>
      <c r="Z160" s="3">
        <f t="shared" si="81"/>
        <v>20.117158156527118</v>
      </c>
      <c r="AA160" s="3">
        <f t="shared" si="82"/>
        <v>21.87281241498448</v>
      </c>
      <c r="AB160" s="3">
        <f t="shared" si="83"/>
        <v>0.2064</v>
      </c>
      <c r="AC160" s="3">
        <f t="shared" si="84"/>
        <v>1.7556542584573624</v>
      </c>
      <c r="AD160" s="2">
        <f t="shared" si="98"/>
        <v>215.94</v>
      </c>
      <c r="AE160" s="2">
        <f t="shared" si="85"/>
        <v>9.8725301485263444</v>
      </c>
      <c r="AF160" s="2">
        <f t="shared" si="86"/>
        <v>962.24443024702816</v>
      </c>
      <c r="AG160" s="2">
        <f t="shared" si="87"/>
        <v>83.976499985508582</v>
      </c>
      <c r="AH160" s="2">
        <f t="shared" si="88"/>
        <v>-1046.2209302325582</v>
      </c>
      <c r="AI160" s="2">
        <f t="shared" si="89"/>
        <v>-2.1373125491663814E-11</v>
      </c>
      <c r="AJ160" s="2">
        <f t="shared" si="90"/>
        <v>22.084214151311869</v>
      </c>
      <c r="AK160">
        <f t="shared" si="91"/>
        <v>1.3214813372952603E-3</v>
      </c>
      <c r="AL160">
        <f t="shared" si="92"/>
        <v>8.5060768336112513</v>
      </c>
      <c r="AM160">
        <f t="shared" si="93"/>
        <v>-1046.2209302325582</v>
      </c>
      <c r="AN160">
        <f t="shared" si="94"/>
        <v>1046.2427169445282</v>
      </c>
      <c r="AO160">
        <f t="shared" si="95"/>
        <v>-2.1786711970094075E-2</v>
      </c>
      <c r="AP160">
        <f t="shared" si="96"/>
        <v>9.8725301485263444</v>
      </c>
      <c r="AQ160">
        <f t="shared" si="97"/>
        <v>273667.35290289472</v>
      </c>
    </row>
    <row r="161" spans="1:43" x14ac:dyDescent="0.25">
      <c r="A161">
        <v>160</v>
      </c>
      <c r="B161" t="s">
        <v>471</v>
      </c>
      <c r="C161" t="s">
        <v>469</v>
      </c>
      <c r="D161" t="s">
        <v>470</v>
      </c>
      <c r="E161" t="str">
        <f t="shared" si="66"/>
        <v>176.912</v>
      </c>
      <c r="F161" t="str">
        <f t="shared" si="67"/>
        <v>34.53801</v>
      </c>
      <c r="G161" t="str">
        <f t="shared" si="68"/>
        <v>-86.50132</v>
      </c>
      <c r="H161">
        <f t="shared" si="69"/>
        <v>0.60279675559897072</v>
      </c>
      <c r="I161">
        <f t="shared" si="70"/>
        <v>0.60280199158672676</v>
      </c>
      <c r="J161">
        <f t="shared" si="71"/>
        <v>-1.5097398226382293</v>
      </c>
      <c r="K161">
        <f t="shared" si="72"/>
        <v>-1.5097328413212214</v>
      </c>
      <c r="L161">
        <f t="shared" si="73"/>
        <v>5.7508720178782562E-6</v>
      </c>
      <c r="M161">
        <f t="shared" si="74"/>
        <v>5.2359877560359536E-6</v>
      </c>
      <c r="N161">
        <f t="shared" si="75"/>
        <v>162.57523263490961</v>
      </c>
      <c r="O161">
        <f t="shared" si="76"/>
        <v>-0.27500000000000568</v>
      </c>
      <c r="P161" s="1">
        <f t="shared" si="77"/>
        <v>-1.6915245670757553E-3</v>
      </c>
      <c r="Q161" s="3">
        <v>9.81</v>
      </c>
      <c r="R161" s="3">
        <v>20</v>
      </c>
      <c r="S161" s="3">
        <v>68</v>
      </c>
      <c r="T161" s="3">
        <f t="shared" si="78"/>
        <v>88</v>
      </c>
      <c r="U161" s="5">
        <v>2.4750000000000002E-3</v>
      </c>
      <c r="V161" s="5">
        <v>0.32</v>
      </c>
      <c r="W161" s="5">
        <v>1.29</v>
      </c>
      <c r="X161" s="4">
        <f t="shared" si="79"/>
        <v>2.1366180000000004</v>
      </c>
      <c r="Y161" s="4">
        <f t="shared" si="80"/>
        <v>-1.4602572391822255</v>
      </c>
      <c r="Z161" s="3">
        <f t="shared" si="81"/>
        <v>20.82269788882709</v>
      </c>
      <c r="AA161" s="3">
        <f t="shared" si="82"/>
        <v>21.499058649644866</v>
      </c>
      <c r="AB161" s="3">
        <f t="shared" si="83"/>
        <v>0.2064</v>
      </c>
      <c r="AC161" s="3">
        <f t="shared" si="84"/>
        <v>0.67636076081777485</v>
      </c>
      <c r="AD161" s="2">
        <f t="shared" si="98"/>
        <v>215.94</v>
      </c>
      <c r="AE161" s="2">
        <f t="shared" si="85"/>
        <v>10.044160701126486</v>
      </c>
      <c r="AF161" s="2">
        <f t="shared" si="86"/>
        <v>1013.3068014844306</v>
      </c>
      <c r="AG161" s="2">
        <f t="shared" si="87"/>
        <v>32.914128748013106</v>
      </c>
      <c r="AH161" s="2">
        <f t="shared" si="88"/>
        <v>-1046.2209302325582</v>
      </c>
      <c r="AI161" s="2">
        <f t="shared" si="89"/>
        <v>-1.1459633242338896E-10</v>
      </c>
      <c r="AJ161" s="2">
        <f t="shared" si="90"/>
        <v>22.468140644470797</v>
      </c>
      <c r="AK161">
        <f t="shared" si="91"/>
        <v>1.3704188630396968E-3</v>
      </c>
      <c r="AL161">
        <f t="shared" si="92"/>
        <v>3.2769416706287542</v>
      </c>
      <c r="AM161">
        <f t="shared" si="93"/>
        <v>-1046.2209302325582</v>
      </c>
      <c r="AN161">
        <f t="shared" si="94"/>
        <v>1046.2221759468521</v>
      </c>
      <c r="AO161">
        <f t="shared" si="95"/>
        <v>-1.2457142938728794E-3</v>
      </c>
      <c r="AP161">
        <f t="shared" si="96"/>
        <v>10.044160701126486</v>
      </c>
      <c r="AQ161">
        <f t="shared" si="97"/>
        <v>273645.86200808897</v>
      </c>
    </row>
    <row r="162" spans="1:43" x14ac:dyDescent="0.25">
      <c r="A162">
        <v>161</v>
      </c>
      <c r="B162" t="s">
        <v>474</v>
      </c>
      <c r="C162" t="s">
        <v>472</v>
      </c>
      <c r="D162" t="s">
        <v>473</v>
      </c>
      <c r="E162" t="str">
        <f t="shared" si="66"/>
        <v>176.63</v>
      </c>
      <c r="F162" t="str">
        <f t="shared" si="67"/>
        <v>34.53821</v>
      </c>
      <c r="G162" t="str">
        <f t="shared" si="68"/>
        <v>-86.50096</v>
      </c>
      <c r="H162">
        <f t="shared" si="69"/>
        <v>0.60280199158672676</v>
      </c>
      <c r="I162">
        <f t="shared" si="70"/>
        <v>0.60280548224523067</v>
      </c>
      <c r="J162">
        <f t="shared" si="71"/>
        <v>-1.5097328413212214</v>
      </c>
      <c r="K162">
        <f t="shared" si="72"/>
        <v>-1.5097265581359143</v>
      </c>
      <c r="L162">
        <f t="shared" si="73"/>
        <v>5.1757692728578013E-6</v>
      </c>
      <c r="M162">
        <f t="shared" si="74"/>
        <v>3.4906585039129467E-6</v>
      </c>
      <c r="N162">
        <f t="shared" si="75"/>
        <v>130.49772103739957</v>
      </c>
      <c r="O162">
        <f t="shared" si="76"/>
        <v>-0.28200000000001069</v>
      </c>
      <c r="P162" s="1">
        <f t="shared" si="77"/>
        <v>-2.1609572777074918E-3</v>
      </c>
      <c r="Q162" s="3">
        <v>9.81</v>
      </c>
      <c r="R162" s="3">
        <v>20</v>
      </c>
      <c r="S162" s="3">
        <v>68</v>
      </c>
      <c r="T162" s="3">
        <f t="shared" si="78"/>
        <v>88</v>
      </c>
      <c r="U162" s="5">
        <v>2.4750000000000002E-3</v>
      </c>
      <c r="V162" s="5">
        <v>0.32</v>
      </c>
      <c r="W162" s="5">
        <v>1.29</v>
      </c>
      <c r="X162" s="4">
        <f t="shared" si="79"/>
        <v>2.1366180000000004</v>
      </c>
      <c r="Y162" s="4">
        <f t="shared" si="80"/>
        <v>-1.8655068429918444</v>
      </c>
      <c r="Z162" s="3">
        <f t="shared" si="81"/>
        <v>21.090842849016386</v>
      </c>
      <c r="AA162" s="3">
        <f t="shared" si="82"/>
        <v>21.361954006024543</v>
      </c>
      <c r="AB162" s="3">
        <f t="shared" si="83"/>
        <v>0.2064</v>
      </c>
      <c r="AC162" s="3">
        <f t="shared" si="84"/>
        <v>0.27111115700815563</v>
      </c>
      <c r="AD162" s="2">
        <f t="shared" si="98"/>
        <v>215.94</v>
      </c>
      <c r="AE162" s="2">
        <f t="shared" si="85"/>
        <v>10.108625827923168</v>
      </c>
      <c r="AF162" s="2">
        <f t="shared" si="86"/>
        <v>1032.9430172298241</v>
      </c>
      <c r="AG162" s="2">
        <f t="shared" si="87"/>
        <v>13.277913003734376</v>
      </c>
      <c r="AH162" s="2">
        <f t="shared" si="88"/>
        <v>-1046.2209302325582</v>
      </c>
      <c r="AI162" s="2">
        <f t="shared" si="89"/>
        <v>1.0002167982747778E-9</v>
      </c>
      <c r="AJ162" s="2">
        <f t="shared" si="90"/>
        <v>22.61234498156081</v>
      </c>
      <c r="AK162">
        <f t="shared" si="91"/>
        <v>1.0930081550303008E-3</v>
      </c>
      <c r="AL162">
        <f t="shared" si="92"/>
        <v>1.3135230475201338</v>
      </c>
      <c r="AM162">
        <f t="shared" si="93"/>
        <v>-1046.2209302325582</v>
      </c>
      <c r="AN162">
        <f t="shared" si="94"/>
        <v>1046.2210104605442</v>
      </c>
      <c r="AO162">
        <f t="shared" si="95"/>
        <v>-8.022798613183113E-5</v>
      </c>
      <c r="AP162">
        <f t="shared" si="96"/>
        <v>10.108625827923168</v>
      </c>
      <c r="AQ162">
        <f t="shared" si="97"/>
        <v>273644.64265037456</v>
      </c>
    </row>
    <row r="163" spans="1:43" x14ac:dyDescent="0.25">
      <c r="A163">
        <v>162</v>
      </c>
      <c r="B163" t="s">
        <v>477</v>
      </c>
      <c r="C163" t="s">
        <v>475</v>
      </c>
      <c r="D163" t="s">
        <v>476</v>
      </c>
      <c r="E163" t="str">
        <f t="shared" si="66"/>
        <v>176.655</v>
      </c>
      <c r="F163" t="str">
        <f t="shared" si="67"/>
        <v>34.53839</v>
      </c>
      <c r="G163" t="str">
        <f t="shared" si="68"/>
        <v>-86.50055</v>
      </c>
      <c r="H163">
        <f t="shared" si="69"/>
        <v>0.60280548224523067</v>
      </c>
      <c r="I163">
        <f t="shared" si="70"/>
        <v>0.60280862383788425</v>
      </c>
      <c r="J163">
        <f t="shared" si="71"/>
        <v>-1.5097265581359143</v>
      </c>
      <c r="K163">
        <f t="shared" si="72"/>
        <v>-1.509719402285981</v>
      </c>
      <c r="L163">
        <f t="shared" si="73"/>
        <v>5.8946126627263204E-6</v>
      </c>
      <c r="M163">
        <f t="shared" si="74"/>
        <v>3.1415926535771632E-6</v>
      </c>
      <c r="N163">
        <f t="shared" si="75"/>
        <v>139.62559791448012</v>
      </c>
      <c r="O163">
        <f t="shared" si="76"/>
        <v>2.5000000000005684E-2</v>
      </c>
      <c r="P163" s="1">
        <f t="shared" si="77"/>
        <v>1.7905026279864557E-4</v>
      </c>
      <c r="Q163" s="3">
        <v>9.81</v>
      </c>
      <c r="R163" s="3">
        <v>20</v>
      </c>
      <c r="S163" s="3">
        <v>68</v>
      </c>
      <c r="T163" s="3">
        <f t="shared" si="78"/>
        <v>88</v>
      </c>
      <c r="U163" s="5">
        <v>2.4750000000000002E-3</v>
      </c>
      <c r="V163" s="5">
        <v>0.32</v>
      </c>
      <c r="W163" s="5">
        <v>1.29</v>
      </c>
      <c r="X163" s="4">
        <f t="shared" si="79"/>
        <v>2.1366180000000004</v>
      </c>
      <c r="Y163" s="4">
        <f t="shared" si="80"/>
        <v>0.15457050839112707</v>
      </c>
      <c r="Z163" s="3">
        <f t="shared" si="81"/>
        <v>19.771816315914741</v>
      </c>
      <c r="AA163" s="3">
        <f t="shared" si="82"/>
        <v>22.063004824305867</v>
      </c>
      <c r="AB163" s="3">
        <f t="shared" si="83"/>
        <v>0.2064</v>
      </c>
      <c r="AC163" s="3">
        <f t="shared" si="84"/>
        <v>2.2911885083911274</v>
      </c>
      <c r="AD163" s="2">
        <f t="shared" si="98"/>
        <v>215.94</v>
      </c>
      <c r="AE163" s="2">
        <f t="shared" si="85"/>
        <v>9.787424773715367</v>
      </c>
      <c r="AF163" s="2">
        <f t="shared" si="86"/>
        <v>937.57347302196513</v>
      </c>
      <c r="AG163" s="2">
        <f t="shared" si="87"/>
        <v>108.64745721065543</v>
      </c>
      <c r="AH163" s="2">
        <f t="shared" si="88"/>
        <v>-1046.2209302325582</v>
      </c>
      <c r="AI163" s="2">
        <f t="shared" si="89"/>
        <v>6.2300387071445584E-11</v>
      </c>
      <c r="AJ163" s="2">
        <f t="shared" si="90"/>
        <v>21.893838908645851</v>
      </c>
      <c r="AK163">
        <f t="shared" si="91"/>
        <v>1.2078394355416035E-3</v>
      </c>
      <c r="AL163">
        <f t="shared" si="92"/>
        <v>11.100719517398874</v>
      </c>
      <c r="AM163">
        <f t="shared" si="93"/>
        <v>-1046.2209302325582</v>
      </c>
      <c r="AN163">
        <f t="shared" si="94"/>
        <v>1046.2693526112748</v>
      </c>
      <c r="AO163">
        <f t="shared" si="95"/>
        <v>-4.8422378716509229E-2</v>
      </c>
      <c r="AP163">
        <f t="shared" si="96"/>
        <v>9.787424773715367</v>
      </c>
      <c r="AQ163">
        <f t="shared" si="97"/>
        <v>273695.22156500153</v>
      </c>
    </row>
    <row r="164" spans="1:43" x14ac:dyDescent="0.25">
      <c r="A164">
        <v>163</v>
      </c>
      <c r="B164" t="s">
        <v>480</v>
      </c>
      <c r="C164" t="s">
        <v>478</v>
      </c>
      <c r="D164" t="s">
        <v>479</v>
      </c>
      <c r="E164" t="str">
        <f t="shared" si="66"/>
        <v>176.767</v>
      </c>
      <c r="F164" t="str">
        <f t="shared" si="67"/>
        <v>34.53846</v>
      </c>
      <c r="G164" t="str">
        <f t="shared" si="68"/>
        <v>-86.50036</v>
      </c>
      <c r="H164">
        <f t="shared" si="69"/>
        <v>0.60280862383788425</v>
      </c>
      <c r="I164">
        <f t="shared" si="70"/>
        <v>0.6028098455683607</v>
      </c>
      <c r="J164">
        <f t="shared" si="71"/>
        <v>-1.509719402285981</v>
      </c>
      <c r="K164">
        <f t="shared" si="72"/>
        <v>-1.5097160861604022</v>
      </c>
      <c r="L164">
        <f t="shared" si="73"/>
        <v>2.7316456687551547E-6</v>
      </c>
      <c r="M164">
        <f t="shared" si="74"/>
        <v>1.2217304764527981E-6</v>
      </c>
      <c r="N164">
        <f t="shared" si="75"/>
        <v>62.551887643736116</v>
      </c>
      <c r="O164">
        <f t="shared" si="76"/>
        <v>0.11199999999999477</v>
      </c>
      <c r="P164" s="1">
        <f t="shared" si="77"/>
        <v>1.7905135115648318E-3</v>
      </c>
      <c r="Q164" s="3">
        <v>9.81</v>
      </c>
      <c r="R164" s="3">
        <v>20</v>
      </c>
      <c r="S164" s="3">
        <v>68</v>
      </c>
      <c r="T164" s="3">
        <f t="shared" si="78"/>
        <v>88</v>
      </c>
      <c r="U164" s="5">
        <v>2.4750000000000002E-3</v>
      </c>
      <c r="V164" s="5">
        <v>0.32</v>
      </c>
      <c r="W164" s="5">
        <v>1.29</v>
      </c>
      <c r="X164" s="4">
        <f t="shared" si="79"/>
        <v>2.1366180000000004</v>
      </c>
      <c r="Y164" s="4">
        <f t="shared" si="80"/>
        <v>1.5457120265367217</v>
      </c>
      <c r="Z164" s="3">
        <f t="shared" si="81"/>
        <v>18.889855970095859</v>
      </c>
      <c r="AA164" s="3">
        <f t="shared" si="82"/>
        <v>22.57218599663258</v>
      </c>
      <c r="AB164" s="3">
        <f t="shared" si="83"/>
        <v>0.2064</v>
      </c>
      <c r="AC164" s="3">
        <f t="shared" si="84"/>
        <v>3.682330026536722</v>
      </c>
      <c r="AD164" s="2">
        <f t="shared" si="98"/>
        <v>215.94</v>
      </c>
      <c r="AE164" s="2">
        <f t="shared" si="85"/>
        <v>9.566640999334842</v>
      </c>
      <c r="AF164" s="2">
        <f t="shared" si="86"/>
        <v>875.54491567368734</v>
      </c>
      <c r="AG164" s="2">
        <f t="shared" si="87"/>
        <v>170.67601455885639</v>
      </c>
      <c r="AH164" s="2">
        <f t="shared" si="88"/>
        <v>-1046.2209302325582</v>
      </c>
      <c r="AI164" s="2">
        <f t="shared" si="89"/>
        <v>-1.4551915228366852E-11</v>
      </c>
      <c r="AJ164" s="2">
        <f t="shared" si="90"/>
        <v>21.399959823831686</v>
      </c>
      <c r="AK164">
        <f t="shared" si="91"/>
        <v>5.5359675975564778E-4</v>
      </c>
      <c r="AL164">
        <f t="shared" si="92"/>
        <v>17.840746252600397</v>
      </c>
      <c r="AM164">
        <f t="shared" si="93"/>
        <v>-1046.2209302325582</v>
      </c>
      <c r="AN164">
        <f t="shared" si="94"/>
        <v>1046.4219174591308</v>
      </c>
      <c r="AO164">
        <f t="shared" si="95"/>
        <v>-0.20098722657257895</v>
      </c>
      <c r="AP164">
        <f t="shared" si="96"/>
        <v>9.566640999334842</v>
      </c>
      <c r="AQ164">
        <f t="shared" si="97"/>
        <v>273854.87615318468</v>
      </c>
    </row>
    <row r="165" spans="1:43" x14ac:dyDescent="0.25">
      <c r="A165">
        <v>164</v>
      </c>
      <c r="B165" t="s">
        <v>483</v>
      </c>
      <c r="C165" t="s">
        <v>481</v>
      </c>
      <c r="D165" t="s">
        <v>482</v>
      </c>
      <c r="E165" t="str">
        <f t="shared" si="66"/>
        <v>177.068</v>
      </c>
      <c r="F165" t="str">
        <f t="shared" si="67"/>
        <v>34.53859</v>
      </c>
      <c r="G165" t="str">
        <f t="shared" si="68"/>
        <v>-86.49987</v>
      </c>
      <c r="H165">
        <f t="shared" si="69"/>
        <v>0.6028098455683607</v>
      </c>
      <c r="I165">
        <f t="shared" si="70"/>
        <v>0.60281211449638827</v>
      </c>
      <c r="J165">
        <f t="shared" si="71"/>
        <v>-1.5097160861604022</v>
      </c>
      <c r="K165">
        <f t="shared" si="72"/>
        <v>-1.5097075340470674</v>
      </c>
      <c r="L165">
        <f t="shared" si="73"/>
        <v>7.0447619463421544E-6</v>
      </c>
      <c r="M165">
        <f t="shared" si="74"/>
        <v>2.268928027571171E-6</v>
      </c>
      <c r="N165">
        <f t="shared" si="75"/>
        <v>154.7096407311262</v>
      </c>
      <c r="O165">
        <f t="shared" si="76"/>
        <v>0.30100000000001614</v>
      </c>
      <c r="P165" s="1">
        <f t="shared" si="77"/>
        <v>1.9455801110877871E-3</v>
      </c>
      <c r="Q165" s="3">
        <v>9.81</v>
      </c>
      <c r="R165" s="3">
        <v>20</v>
      </c>
      <c r="S165" s="3">
        <v>68</v>
      </c>
      <c r="T165" s="3">
        <f t="shared" si="78"/>
        <v>88</v>
      </c>
      <c r="U165" s="5">
        <v>2.4750000000000002E-3</v>
      </c>
      <c r="V165" s="5">
        <v>0.32</v>
      </c>
      <c r="W165" s="5">
        <v>1.29</v>
      </c>
      <c r="X165" s="4">
        <f t="shared" si="79"/>
        <v>2.1366180000000004</v>
      </c>
      <c r="Y165" s="4">
        <f t="shared" si="80"/>
        <v>1.6795772194661913</v>
      </c>
      <c r="Z165" s="3">
        <f t="shared" si="81"/>
        <v>18.806162039591197</v>
      </c>
      <c r="AA165" s="3">
        <f t="shared" si="82"/>
        <v>22.622357259057388</v>
      </c>
      <c r="AB165" s="3">
        <f t="shared" si="83"/>
        <v>0.2064</v>
      </c>
      <c r="AC165" s="3">
        <f t="shared" si="84"/>
        <v>3.8161952194661914</v>
      </c>
      <c r="AD165" s="2">
        <f t="shared" si="98"/>
        <v>215.94</v>
      </c>
      <c r="AE165" s="2">
        <f t="shared" si="85"/>
        <v>9.5454243572933972</v>
      </c>
      <c r="AF165" s="2">
        <f t="shared" si="86"/>
        <v>869.7325445732572</v>
      </c>
      <c r="AG165" s="2">
        <f t="shared" si="87"/>
        <v>176.48838565929847</v>
      </c>
      <c r="AH165" s="2">
        <f t="shared" si="88"/>
        <v>-1046.2209302325582</v>
      </c>
      <c r="AI165" s="2">
        <f t="shared" si="89"/>
        <v>-2.5011104298755527E-12</v>
      </c>
      <c r="AJ165" s="2">
        <f t="shared" si="90"/>
        <v>21.352499561936721</v>
      </c>
      <c r="AK165">
        <f t="shared" si="91"/>
        <v>1.3722547205911933E-3</v>
      </c>
      <c r="AL165">
        <f t="shared" si="92"/>
        <v>18.489317923770308</v>
      </c>
      <c r="AM165">
        <f t="shared" si="93"/>
        <v>-1046.2209302325582</v>
      </c>
      <c r="AN165">
        <f t="shared" si="94"/>
        <v>1046.4446388166843</v>
      </c>
      <c r="AO165">
        <f t="shared" si="95"/>
        <v>-0.22370858412625694</v>
      </c>
      <c r="AP165">
        <f t="shared" si="96"/>
        <v>9.5454243572933972</v>
      </c>
      <c r="AQ165">
        <f t="shared" si="97"/>
        <v>273878.657362686</v>
      </c>
    </row>
    <row r="166" spans="1:43" x14ac:dyDescent="0.25">
      <c r="A166">
        <v>165</v>
      </c>
      <c r="B166" t="s">
        <v>486</v>
      </c>
      <c r="C166" t="s">
        <v>484</v>
      </c>
      <c r="D166" t="s">
        <v>485</v>
      </c>
      <c r="E166" t="str">
        <f t="shared" si="66"/>
        <v>171.807</v>
      </c>
      <c r="F166" t="str">
        <f t="shared" si="67"/>
        <v>34.53935</v>
      </c>
      <c r="G166" t="str">
        <f t="shared" si="68"/>
        <v>-86.49472</v>
      </c>
      <c r="H166">
        <f t="shared" si="69"/>
        <v>0.60281211449638827</v>
      </c>
      <c r="I166">
        <f t="shared" si="70"/>
        <v>0.60282537899870348</v>
      </c>
      <c r="J166">
        <f t="shared" si="71"/>
        <v>-1.5097075340470674</v>
      </c>
      <c r="K166">
        <f t="shared" si="72"/>
        <v>-1.5096176495905897</v>
      </c>
      <c r="L166">
        <f t="shared" si="73"/>
        <v>7.404148996081437E-5</v>
      </c>
      <c r="M166">
        <f t="shared" si="74"/>
        <v>1.3264502315202265E-5</v>
      </c>
      <c r="N166">
        <f t="shared" si="75"/>
        <v>1572.368451477786</v>
      </c>
      <c r="O166">
        <f t="shared" si="76"/>
        <v>-5.2610000000000241</v>
      </c>
      <c r="P166" s="1">
        <f t="shared" si="77"/>
        <v>-3.345907885047864E-3</v>
      </c>
      <c r="Q166" s="3">
        <v>9.81</v>
      </c>
      <c r="R166" s="3">
        <v>20</v>
      </c>
      <c r="S166" s="3">
        <v>68</v>
      </c>
      <c r="T166" s="3">
        <f t="shared" si="78"/>
        <v>88</v>
      </c>
      <c r="U166" s="5">
        <v>2.4750000000000002E-3</v>
      </c>
      <c r="V166" s="5">
        <v>0.32</v>
      </c>
      <c r="W166" s="5">
        <v>1.29</v>
      </c>
      <c r="X166" s="4">
        <f t="shared" si="79"/>
        <v>2.1366180000000004</v>
      </c>
      <c r="Y166" s="4">
        <f t="shared" si="80"/>
        <v>-2.8884391908671914</v>
      </c>
      <c r="Z166" s="3">
        <f t="shared" si="81"/>
        <v>21.775342068106447</v>
      </c>
      <c r="AA166" s="3">
        <f t="shared" si="82"/>
        <v>21.023520877239257</v>
      </c>
      <c r="AB166" s="3">
        <f t="shared" si="83"/>
        <v>0.2064</v>
      </c>
      <c r="AC166" s="3">
        <f t="shared" si="84"/>
        <v>-0.75182119086719146</v>
      </c>
      <c r="AD166" s="2">
        <f t="shared" si="98"/>
        <v>215.94</v>
      </c>
      <c r="AE166" s="2">
        <f t="shared" si="85"/>
        <v>10.271352798656524</v>
      </c>
      <c r="AF166" s="2">
        <f t="shared" si="86"/>
        <v>1083.634790179013</v>
      </c>
      <c r="AG166" s="2">
        <f t="shared" si="87"/>
        <v>-37.413859946235505</v>
      </c>
      <c r="AH166" s="2">
        <f t="shared" si="88"/>
        <v>-1046.2209302325582</v>
      </c>
      <c r="AI166" s="2">
        <f t="shared" si="89"/>
        <v>2.1918822312727571E-10</v>
      </c>
      <c r="AJ166" s="2">
        <f t="shared" si="90"/>
        <v>22.976354735474413</v>
      </c>
      <c r="AK166">
        <f t="shared" si="91"/>
        <v>1.2961022696273986E-2</v>
      </c>
      <c r="AL166">
        <f t="shared" si="92"/>
        <v>-3.6425445293953076</v>
      </c>
      <c r="AM166">
        <f t="shared" si="93"/>
        <v>-1046.2209302325582</v>
      </c>
      <c r="AN166">
        <f t="shared" si="94"/>
        <v>1046.2192193186729</v>
      </c>
      <c r="AO166">
        <f t="shared" si="95"/>
        <v>1.7109138851765238E-3</v>
      </c>
      <c r="AP166">
        <f t="shared" si="96"/>
        <v>10.271352798656524</v>
      </c>
      <c r="AQ166">
        <f t="shared" si="97"/>
        <v>273642.76872318058</v>
      </c>
    </row>
    <row r="167" spans="1:43" x14ac:dyDescent="0.25">
      <c r="A167">
        <v>166</v>
      </c>
      <c r="B167" t="s">
        <v>489</v>
      </c>
      <c r="C167" t="s">
        <v>487</v>
      </c>
      <c r="D167" t="s">
        <v>488</v>
      </c>
      <c r="E167" t="str">
        <f t="shared" si="66"/>
        <v>172.113</v>
      </c>
      <c r="F167" t="str">
        <f t="shared" si="67"/>
        <v>34.54106</v>
      </c>
      <c r="G167" t="str">
        <f t="shared" si="68"/>
        <v>-86.48306</v>
      </c>
      <c r="H167">
        <f t="shared" si="69"/>
        <v>0.60282537899870348</v>
      </c>
      <c r="I167">
        <f t="shared" si="70"/>
        <v>0.60285522412891257</v>
      </c>
      <c r="J167">
        <f t="shared" si="71"/>
        <v>-1.5096176495905897</v>
      </c>
      <c r="K167">
        <f t="shared" si="72"/>
        <v>-1.509414144199807</v>
      </c>
      <c r="L167">
        <f t="shared" si="73"/>
        <v>1.6763319701676191E-4</v>
      </c>
      <c r="M167">
        <f t="shared" si="74"/>
        <v>2.9845130209094073E-5</v>
      </c>
      <c r="N167">
        <f t="shared" si="75"/>
        <v>3559.226859593366</v>
      </c>
      <c r="O167">
        <f t="shared" si="76"/>
        <v>0.3060000000000116</v>
      </c>
      <c r="P167" s="1">
        <f t="shared" si="77"/>
        <v>8.5973727461410377E-5</v>
      </c>
      <c r="Q167" s="3">
        <v>9.81</v>
      </c>
      <c r="R167" s="3">
        <v>20</v>
      </c>
      <c r="S167" s="3">
        <v>68</v>
      </c>
      <c r="T167" s="3">
        <f t="shared" si="78"/>
        <v>88</v>
      </c>
      <c r="U167" s="5">
        <v>2.4750000000000002E-3</v>
      </c>
      <c r="V167" s="5">
        <v>0.32</v>
      </c>
      <c r="W167" s="5">
        <v>1.29</v>
      </c>
      <c r="X167" s="4">
        <f t="shared" si="79"/>
        <v>2.1366180000000004</v>
      </c>
      <c r="Y167" s="4">
        <f t="shared" si="80"/>
        <v>7.4219399168590688E-2</v>
      </c>
      <c r="Z167" s="3">
        <f t="shared" si="81"/>
        <v>19.823427625030007</v>
      </c>
      <c r="AA167" s="3">
        <f t="shared" si="82"/>
        <v>22.034265024198596</v>
      </c>
      <c r="AB167" s="3">
        <f t="shared" si="83"/>
        <v>0.2064</v>
      </c>
      <c r="AC167" s="3">
        <f t="shared" si="84"/>
        <v>2.2108373991685912</v>
      </c>
      <c r="AD167" s="2">
        <f t="shared" si="98"/>
        <v>215.94</v>
      </c>
      <c r="AE167" s="2">
        <f t="shared" si="85"/>
        <v>9.8001907376011026</v>
      </c>
      <c r="AF167" s="2">
        <f t="shared" si="86"/>
        <v>941.24695638723301</v>
      </c>
      <c r="AG167" s="2">
        <f t="shared" si="87"/>
        <v>104.97397384532044</v>
      </c>
      <c r="AH167" s="2">
        <f t="shared" si="88"/>
        <v>-1046.2209302325582</v>
      </c>
      <c r="AI167" s="2">
        <f t="shared" si="89"/>
        <v>-4.7748471843078732E-12</v>
      </c>
      <c r="AJ167" s="2">
        <f t="shared" si="90"/>
        <v>21.922395547730169</v>
      </c>
      <c r="AK167">
        <f t="shared" si="91"/>
        <v>3.0749194113729176E-2</v>
      </c>
      <c r="AL167">
        <f t="shared" si="92"/>
        <v>10.711421507599765</v>
      </c>
      <c r="AM167">
        <f t="shared" si="93"/>
        <v>-1046.2209302325582</v>
      </c>
      <c r="AN167">
        <f t="shared" si="94"/>
        <v>1046.2644349249263</v>
      </c>
      <c r="AO167">
        <f t="shared" si="95"/>
        <v>-4.3504692367946518E-2</v>
      </c>
      <c r="AP167">
        <f t="shared" si="96"/>
        <v>9.8001907376011026</v>
      </c>
      <c r="AQ167">
        <f t="shared" si="97"/>
        <v>273690.07612654677</v>
      </c>
    </row>
    <row r="168" spans="1:43" x14ac:dyDescent="0.25">
      <c r="A168">
        <v>167</v>
      </c>
      <c r="B168" t="s">
        <v>492</v>
      </c>
      <c r="C168" t="s">
        <v>490</v>
      </c>
      <c r="D168" t="s">
        <v>491</v>
      </c>
      <c r="E168" t="str">
        <f t="shared" si="66"/>
        <v>173.641</v>
      </c>
      <c r="F168" t="str">
        <f t="shared" si="67"/>
        <v>34.54145</v>
      </c>
      <c r="G168" t="str">
        <f t="shared" si="68"/>
        <v>-86.48042</v>
      </c>
      <c r="H168">
        <f t="shared" si="69"/>
        <v>0.60285522412891257</v>
      </c>
      <c r="I168">
        <f t="shared" si="70"/>
        <v>0.60286203091299528</v>
      </c>
      <c r="J168">
        <f t="shared" si="71"/>
        <v>-1.509414144199807</v>
      </c>
      <c r="K168">
        <f t="shared" si="72"/>
        <v>-1.5093680675075543</v>
      </c>
      <c r="L168">
        <f t="shared" si="73"/>
        <v>3.7954207349352175E-5</v>
      </c>
      <c r="M168">
        <f t="shared" si="74"/>
        <v>6.8067840827135129E-6</v>
      </c>
      <c r="N168">
        <f t="shared" si="75"/>
        <v>806.03446330771737</v>
      </c>
      <c r="O168">
        <f t="shared" si="76"/>
        <v>1.5279999999999916</v>
      </c>
      <c r="P168" s="1">
        <f t="shared" si="77"/>
        <v>1.8957005805056398E-3</v>
      </c>
      <c r="Q168" s="3">
        <v>9.81</v>
      </c>
      <c r="R168" s="3">
        <v>20</v>
      </c>
      <c r="S168" s="3">
        <v>68</v>
      </c>
      <c r="T168" s="3">
        <f t="shared" si="78"/>
        <v>88</v>
      </c>
      <c r="U168" s="5">
        <v>2.4750000000000002E-3</v>
      </c>
      <c r="V168" s="5">
        <v>0.32</v>
      </c>
      <c r="W168" s="5">
        <v>1.29</v>
      </c>
      <c r="X168" s="4">
        <f t="shared" si="79"/>
        <v>2.1366180000000004</v>
      </c>
      <c r="Y168" s="4">
        <f t="shared" si="80"/>
        <v>1.6365174565809586</v>
      </c>
      <c r="Z168" s="3">
        <f t="shared" si="81"/>
        <v>18.833060658649568</v>
      </c>
      <c r="AA168" s="3">
        <f t="shared" si="82"/>
        <v>22.606196115230528</v>
      </c>
      <c r="AB168" s="3">
        <f t="shared" si="83"/>
        <v>0.2064</v>
      </c>
      <c r="AC168" s="3">
        <f t="shared" si="84"/>
        <v>3.7731354565809587</v>
      </c>
      <c r="AD168" s="2">
        <f t="shared" si="98"/>
        <v>215.94</v>
      </c>
      <c r="AE168" s="2">
        <f t="shared" si="85"/>
        <v>9.5522483702825554</v>
      </c>
      <c r="AF168" s="2">
        <f t="shared" si="86"/>
        <v>871.59919081403996</v>
      </c>
      <c r="AG168" s="2">
        <f t="shared" si="87"/>
        <v>174.62173941851157</v>
      </c>
      <c r="AH168" s="2">
        <f t="shared" si="88"/>
        <v>-1046.2209302325582</v>
      </c>
      <c r="AI168" s="2">
        <f t="shared" si="89"/>
        <v>-6.5938365878537297E-12</v>
      </c>
      <c r="AJ168" s="2">
        <f t="shared" si="90"/>
        <v>21.367764439527029</v>
      </c>
      <c r="AK168">
        <f t="shared" si="91"/>
        <v>7.1443151072339015E-3</v>
      </c>
      <c r="AL168">
        <f t="shared" si="92"/>
        <v>18.280695041574411</v>
      </c>
      <c r="AM168">
        <f t="shared" si="93"/>
        <v>-1046.2209302325582</v>
      </c>
      <c r="AN168">
        <f t="shared" si="94"/>
        <v>1046.4371528880629</v>
      </c>
      <c r="AO168">
        <f t="shared" si="95"/>
        <v>-0.21622265550456632</v>
      </c>
      <c r="AP168">
        <f t="shared" si="96"/>
        <v>9.5522483702825554</v>
      </c>
      <c r="AQ168">
        <f t="shared" si="97"/>
        <v>273870.82213418593</v>
      </c>
    </row>
    <row r="169" spans="1:43" x14ac:dyDescent="0.25">
      <c r="A169">
        <v>168</v>
      </c>
      <c r="B169" t="s">
        <v>495</v>
      </c>
      <c r="C169" t="s">
        <v>493</v>
      </c>
      <c r="D169" t="s">
        <v>494</v>
      </c>
      <c r="E169" t="str">
        <f t="shared" si="66"/>
        <v>174.258</v>
      </c>
      <c r="F169" t="str">
        <f t="shared" si="67"/>
        <v>34.54158</v>
      </c>
      <c r="G169" t="str">
        <f t="shared" si="68"/>
        <v>-86.47975</v>
      </c>
      <c r="H169">
        <f t="shared" si="69"/>
        <v>0.60286203091299528</v>
      </c>
      <c r="I169">
        <f t="shared" si="70"/>
        <v>0.60286429984102297</v>
      </c>
      <c r="J169">
        <f t="shared" si="71"/>
        <v>-1.5093680675075543</v>
      </c>
      <c r="K169">
        <f t="shared" si="72"/>
        <v>-1.5093563738015661</v>
      </c>
      <c r="L169">
        <f t="shared" si="73"/>
        <v>9.632287686542764E-6</v>
      </c>
      <c r="M169">
        <f t="shared" si="74"/>
        <v>2.2689280276821933E-6</v>
      </c>
      <c r="N169">
        <f t="shared" si="75"/>
        <v>206.85931642201902</v>
      </c>
      <c r="O169">
        <f t="shared" si="76"/>
        <v>0.61700000000001864</v>
      </c>
      <c r="P169" s="1">
        <f t="shared" si="77"/>
        <v>2.9827034656793559E-3</v>
      </c>
      <c r="Q169" s="3">
        <v>9.81</v>
      </c>
      <c r="R169" s="3">
        <v>20</v>
      </c>
      <c r="S169" s="3">
        <v>68</v>
      </c>
      <c r="T169" s="3">
        <f t="shared" si="78"/>
        <v>88</v>
      </c>
      <c r="U169" s="5">
        <v>2.4750000000000002E-3</v>
      </c>
      <c r="V169" s="5">
        <v>0.32</v>
      </c>
      <c r="W169" s="5">
        <v>1.29</v>
      </c>
      <c r="X169" s="4">
        <f t="shared" si="79"/>
        <v>2.1366180000000004</v>
      </c>
      <c r="Y169" s="4">
        <f t="shared" si="80"/>
        <v>2.574896794066782</v>
      </c>
      <c r="Z169" s="3">
        <f t="shared" si="81"/>
        <v>18.251816666883016</v>
      </c>
      <c r="AA169" s="3">
        <f t="shared" si="82"/>
        <v>22.963331460949799</v>
      </c>
      <c r="AB169" s="3">
        <f t="shared" si="83"/>
        <v>0.2064</v>
      </c>
      <c r="AC169" s="3">
        <f t="shared" si="84"/>
        <v>4.7115147940667823</v>
      </c>
      <c r="AD169" s="2">
        <f t="shared" si="98"/>
        <v>215.94</v>
      </c>
      <c r="AE169" s="2">
        <f t="shared" si="85"/>
        <v>9.4036878040635568</v>
      </c>
      <c r="AF169" s="2">
        <f t="shared" si="86"/>
        <v>831.56194666846784</v>
      </c>
      <c r="AG169" s="2">
        <f t="shared" si="87"/>
        <v>214.65898356410281</v>
      </c>
      <c r="AH169" s="2">
        <f t="shared" si="88"/>
        <v>-1046.2209302325582</v>
      </c>
      <c r="AI169" s="2">
        <f t="shared" si="89"/>
        <v>1.2505552149377763E-11</v>
      </c>
      <c r="AJ169" s="2">
        <f t="shared" si="90"/>
        <v>21.035444020195595</v>
      </c>
      <c r="AK169">
        <f t="shared" si="91"/>
        <v>1.862470827803297E-3</v>
      </c>
      <c r="AL169">
        <f t="shared" si="92"/>
        <v>22.827106560401077</v>
      </c>
      <c r="AM169">
        <f t="shared" si="93"/>
        <v>-1046.2209302325582</v>
      </c>
      <c r="AN169">
        <f t="shared" si="94"/>
        <v>1046.6418416843339</v>
      </c>
      <c r="AO169">
        <f t="shared" si="95"/>
        <v>-0.42091145177573708</v>
      </c>
      <c r="AP169">
        <f t="shared" si="96"/>
        <v>9.4036878040635568</v>
      </c>
      <c r="AQ169">
        <f t="shared" si="97"/>
        <v>274085.1022512425</v>
      </c>
    </row>
    <row r="170" spans="1:43" x14ac:dyDescent="0.25">
      <c r="A170">
        <v>169</v>
      </c>
      <c r="B170" t="s">
        <v>498</v>
      </c>
      <c r="C170" t="s">
        <v>496</v>
      </c>
      <c r="D170" t="s">
        <v>497</v>
      </c>
      <c r="E170" t="str">
        <f t="shared" si="66"/>
        <v>174.839</v>
      </c>
      <c r="F170" t="str">
        <f t="shared" si="67"/>
        <v>34.54172</v>
      </c>
      <c r="G170" t="str">
        <f t="shared" si="68"/>
        <v>-86.47923</v>
      </c>
      <c r="H170">
        <f t="shared" si="69"/>
        <v>0.60286429984102297</v>
      </c>
      <c r="I170">
        <f t="shared" si="70"/>
        <v>0.60286674330197576</v>
      </c>
      <c r="J170">
        <f t="shared" si="71"/>
        <v>-1.5093563738015661</v>
      </c>
      <c r="K170">
        <f t="shared" si="72"/>
        <v>-1.5093472980894558</v>
      </c>
      <c r="L170">
        <f t="shared" si="73"/>
        <v>7.4757932437994846E-6</v>
      </c>
      <c r="M170">
        <f t="shared" si="74"/>
        <v>2.4434609527945739E-6</v>
      </c>
      <c r="N170">
        <f t="shared" si="75"/>
        <v>164.40586726269279</v>
      </c>
      <c r="O170">
        <f t="shared" si="76"/>
        <v>0.58099999999998886</v>
      </c>
      <c r="P170" s="1">
        <f t="shared" si="77"/>
        <v>3.5339371378495213E-3</v>
      </c>
      <c r="Q170" s="3">
        <v>9.81</v>
      </c>
      <c r="R170" s="3">
        <v>20</v>
      </c>
      <c r="S170" s="3">
        <v>68</v>
      </c>
      <c r="T170" s="3">
        <f t="shared" si="78"/>
        <v>88</v>
      </c>
      <c r="U170" s="5">
        <v>2.4750000000000002E-3</v>
      </c>
      <c r="V170" s="5">
        <v>0.32</v>
      </c>
      <c r="W170" s="5">
        <v>1.29</v>
      </c>
      <c r="X170" s="4">
        <f t="shared" si="79"/>
        <v>2.1366180000000004</v>
      </c>
      <c r="Y170" s="4">
        <f t="shared" si="80"/>
        <v>3.0507582024023931</v>
      </c>
      <c r="Z170" s="3">
        <f t="shared" si="81"/>
        <v>17.961069860218011</v>
      </c>
      <c r="AA170" s="3">
        <f t="shared" si="82"/>
        <v>23.148446062620405</v>
      </c>
      <c r="AB170" s="3">
        <f t="shared" si="83"/>
        <v>0.2064</v>
      </c>
      <c r="AC170" s="3">
        <f t="shared" si="84"/>
        <v>5.1873762024023931</v>
      </c>
      <c r="AD170" s="2">
        <f t="shared" si="98"/>
        <v>215.94</v>
      </c>
      <c r="AE170" s="2">
        <f t="shared" si="85"/>
        <v>9.3284879432444896</v>
      </c>
      <c r="AF170" s="2">
        <f t="shared" si="86"/>
        <v>811.77143235860319</v>
      </c>
      <c r="AG170" s="2">
        <f t="shared" si="87"/>
        <v>234.44949787395404</v>
      </c>
      <c r="AH170" s="2">
        <f t="shared" si="88"/>
        <v>-1046.2209302325582</v>
      </c>
      <c r="AI170" s="2">
        <f t="shared" si="89"/>
        <v>0</v>
      </c>
      <c r="AJ170" s="2">
        <f t="shared" si="90"/>
        <v>20.86722677441438</v>
      </c>
      <c r="AK170">
        <f t="shared" si="91"/>
        <v>1.4921712020945978E-3</v>
      </c>
      <c r="AL170">
        <f t="shared" si="92"/>
        <v>25.13263663954648</v>
      </c>
      <c r="AM170">
        <f t="shared" si="93"/>
        <v>-1046.2209302325582</v>
      </c>
      <c r="AN170">
        <f t="shared" si="94"/>
        <v>1046.7826166099758</v>
      </c>
      <c r="AO170">
        <f t="shared" si="95"/>
        <v>-0.56168637741757266</v>
      </c>
      <c r="AP170">
        <f t="shared" si="96"/>
        <v>9.3284879432444896</v>
      </c>
      <c r="AQ170">
        <f t="shared" si="97"/>
        <v>274232.52225003717</v>
      </c>
    </row>
    <row r="171" spans="1:43" x14ac:dyDescent="0.25">
      <c r="A171">
        <v>170</v>
      </c>
      <c r="B171" t="s">
        <v>501</v>
      </c>
      <c r="C171" t="s">
        <v>499</v>
      </c>
      <c r="D171" t="s">
        <v>500</v>
      </c>
      <c r="E171" t="str">
        <f t="shared" si="66"/>
        <v>175.824</v>
      </c>
      <c r="F171" t="str">
        <f t="shared" si="67"/>
        <v>34.54197</v>
      </c>
      <c r="G171" t="str">
        <f t="shared" si="68"/>
        <v>-86.47856</v>
      </c>
      <c r="H171">
        <f t="shared" si="69"/>
        <v>0.60286674330197576</v>
      </c>
      <c r="I171">
        <f t="shared" si="70"/>
        <v>0.60287110662510568</v>
      </c>
      <c r="J171">
        <f t="shared" si="71"/>
        <v>-1.5093472980894558</v>
      </c>
      <c r="K171">
        <f t="shared" si="72"/>
        <v>-1.5093356043834676</v>
      </c>
      <c r="L171">
        <f t="shared" si="73"/>
        <v>9.6322494981987534E-6</v>
      </c>
      <c r="M171">
        <f t="shared" si="74"/>
        <v>4.363323129918939E-6</v>
      </c>
      <c r="N171">
        <f t="shared" si="75"/>
        <v>221.0430554080844</v>
      </c>
      <c r="O171">
        <f t="shared" si="76"/>
        <v>0.98500000000001364</v>
      </c>
      <c r="P171" s="1">
        <f t="shared" si="77"/>
        <v>4.4561454246166213E-3</v>
      </c>
      <c r="Q171" s="3">
        <v>9.81</v>
      </c>
      <c r="R171" s="3">
        <v>20</v>
      </c>
      <c r="S171" s="3">
        <v>68</v>
      </c>
      <c r="T171" s="3">
        <f t="shared" si="78"/>
        <v>88</v>
      </c>
      <c r="U171" s="5">
        <v>2.4750000000000002E-3</v>
      </c>
      <c r="V171" s="5">
        <v>0.32</v>
      </c>
      <c r="W171" s="5">
        <v>1.29</v>
      </c>
      <c r="X171" s="4">
        <f t="shared" si="79"/>
        <v>2.1366180000000004</v>
      </c>
      <c r="Y171" s="4">
        <f t="shared" si="80"/>
        <v>3.8468630283267418</v>
      </c>
      <c r="Z171" s="3">
        <f t="shared" si="81"/>
        <v>17.480801293765722</v>
      </c>
      <c r="AA171" s="3">
        <f t="shared" si="82"/>
        <v>23.464282322092465</v>
      </c>
      <c r="AB171" s="3">
        <f t="shared" si="83"/>
        <v>0.2064</v>
      </c>
      <c r="AC171" s="3">
        <f t="shared" si="84"/>
        <v>5.9834810283267421</v>
      </c>
      <c r="AD171" s="2">
        <f t="shared" si="98"/>
        <v>215.94</v>
      </c>
      <c r="AE171" s="2">
        <f t="shared" si="85"/>
        <v>9.2029237048808135</v>
      </c>
      <c r="AF171" s="2">
        <f t="shared" si="86"/>
        <v>779.43062309451443</v>
      </c>
      <c r="AG171" s="2">
        <f t="shared" si="87"/>
        <v>266.7903071380465</v>
      </c>
      <c r="AH171" s="2">
        <f t="shared" si="88"/>
        <v>-1046.2209302325582</v>
      </c>
      <c r="AI171" s="2">
        <f t="shared" si="89"/>
        <v>2.7284841053187847E-12</v>
      </c>
      <c r="AJ171" s="2">
        <f t="shared" si="90"/>
        <v>20.586347659531786</v>
      </c>
      <c r="AK171">
        <f t="shared" si="91"/>
        <v>2.0335911805135659E-3</v>
      </c>
      <c r="AL171">
        <f t="shared" si="92"/>
        <v>28.989733664373752</v>
      </c>
      <c r="AM171">
        <f t="shared" si="93"/>
        <v>-1046.2209302325582</v>
      </c>
      <c r="AN171">
        <f t="shared" si="94"/>
        <v>1047.0826934051565</v>
      </c>
      <c r="AO171">
        <f t="shared" si="95"/>
        <v>-0.86176317259844382</v>
      </c>
      <c r="AP171">
        <f t="shared" si="96"/>
        <v>9.2029237048808135</v>
      </c>
      <c r="AQ171">
        <f t="shared" si="97"/>
        <v>274546.89601801161</v>
      </c>
    </row>
    <row r="172" spans="1:43" x14ac:dyDescent="0.25">
      <c r="A172">
        <v>171</v>
      </c>
      <c r="B172" t="s">
        <v>504</v>
      </c>
      <c r="C172" t="s">
        <v>502</v>
      </c>
      <c r="D172" t="s">
        <v>503</v>
      </c>
      <c r="E172" t="str">
        <f t="shared" si="66"/>
        <v>176.638</v>
      </c>
      <c r="F172" t="str">
        <f t="shared" si="67"/>
        <v>34.54227</v>
      </c>
      <c r="G172" t="str">
        <f t="shared" si="68"/>
        <v>-86.4779</v>
      </c>
      <c r="H172">
        <f t="shared" si="69"/>
        <v>0.60287110662510568</v>
      </c>
      <c r="I172">
        <f t="shared" si="70"/>
        <v>0.60287634261286172</v>
      </c>
      <c r="J172">
        <f t="shared" si="71"/>
        <v>-1.5093356043834676</v>
      </c>
      <c r="K172">
        <f t="shared" si="72"/>
        <v>-1.5093240852104044</v>
      </c>
      <c r="L172">
        <f t="shared" si="73"/>
        <v>9.4884532315952034E-6</v>
      </c>
      <c r="M172">
        <f t="shared" si="74"/>
        <v>5.2359877560359536E-6</v>
      </c>
      <c r="N172">
        <f t="shared" si="75"/>
        <v>226.53698550817495</v>
      </c>
      <c r="O172">
        <f t="shared" si="76"/>
        <v>0.81399999999999295</v>
      </c>
      <c r="P172" s="1">
        <f t="shared" si="77"/>
        <v>3.5932322405279752E-3</v>
      </c>
      <c r="Q172" s="3">
        <v>9.81</v>
      </c>
      <c r="R172" s="3">
        <v>20</v>
      </c>
      <c r="S172" s="3">
        <v>68</v>
      </c>
      <c r="T172" s="3">
        <f t="shared" si="78"/>
        <v>88</v>
      </c>
      <c r="U172" s="5">
        <v>2.4750000000000002E-3</v>
      </c>
      <c r="V172" s="5">
        <v>0.32</v>
      </c>
      <c r="W172" s="5">
        <v>1.29</v>
      </c>
      <c r="X172" s="4">
        <f t="shared" si="79"/>
        <v>2.1366180000000004</v>
      </c>
      <c r="Y172" s="4">
        <f t="shared" si="80"/>
        <v>3.1019455035653221</v>
      </c>
      <c r="Z172" s="3">
        <f t="shared" si="81"/>
        <v>17.929957584032131</v>
      </c>
      <c r="AA172" s="3">
        <f t="shared" si="82"/>
        <v>23.168521087597455</v>
      </c>
      <c r="AB172" s="3">
        <f t="shared" si="83"/>
        <v>0.2064</v>
      </c>
      <c r="AC172" s="3">
        <f t="shared" si="84"/>
        <v>5.2385635035653229</v>
      </c>
      <c r="AD172" s="2">
        <f t="shared" si="98"/>
        <v>215.94</v>
      </c>
      <c r="AE172" s="2">
        <f t="shared" si="85"/>
        <v>9.320405009174193</v>
      </c>
      <c r="AF172" s="2">
        <f t="shared" si="86"/>
        <v>809.66311279309059</v>
      </c>
      <c r="AG172" s="2">
        <f t="shared" si="87"/>
        <v>236.55781743947358</v>
      </c>
      <c r="AH172" s="2">
        <f t="shared" si="88"/>
        <v>-1046.2209302325582</v>
      </c>
      <c r="AI172" s="2">
        <f t="shared" si="89"/>
        <v>5.9117155615240335E-12</v>
      </c>
      <c r="AJ172" s="2">
        <f t="shared" si="90"/>
        <v>20.849145771440082</v>
      </c>
      <c r="AK172">
        <f t="shared" si="91"/>
        <v>2.0578652273894825E-3</v>
      </c>
      <c r="AL172">
        <f t="shared" si="92"/>
        <v>25.380637129676952</v>
      </c>
      <c r="AM172">
        <f t="shared" si="93"/>
        <v>-1046.2209302325582</v>
      </c>
      <c r="AN172">
        <f t="shared" si="94"/>
        <v>1046.7993995532261</v>
      </c>
      <c r="AO172">
        <f t="shared" si="95"/>
        <v>-0.57846932066786394</v>
      </c>
      <c r="AP172">
        <f t="shared" si="96"/>
        <v>9.320405009174193</v>
      </c>
      <c r="AQ172">
        <f t="shared" si="97"/>
        <v>274250.10005170497</v>
      </c>
    </row>
    <row r="173" spans="1:43" x14ac:dyDescent="0.25">
      <c r="A173">
        <v>172</v>
      </c>
      <c r="B173" t="s">
        <v>507</v>
      </c>
      <c r="C173" t="s">
        <v>505</v>
      </c>
      <c r="D173" t="s">
        <v>506</v>
      </c>
      <c r="E173" t="str">
        <f t="shared" si="66"/>
        <v>176.836</v>
      </c>
      <c r="F173" t="str">
        <f t="shared" si="67"/>
        <v>34.54251</v>
      </c>
      <c r="G173" t="str">
        <f t="shared" si="68"/>
        <v>-86.47744</v>
      </c>
      <c r="H173">
        <f t="shared" si="69"/>
        <v>0.60287634261286172</v>
      </c>
      <c r="I173">
        <f t="shared" si="70"/>
        <v>0.60288053140306641</v>
      </c>
      <c r="J173">
        <f t="shared" si="71"/>
        <v>-1.5093240852104044</v>
      </c>
      <c r="K173">
        <f t="shared" si="72"/>
        <v>-1.509316056695845</v>
      </c>
      <c r="L173">
        <f t="shared" si="73"/>
        <v>6.6131429215869883E-6</v>
      </c>
      <c r="M173">
        <f t="shared" si="74"/>
        <v>4.1887902046955361E-6</v>
      </c>
      <c r="N173">
        <f t="shared" si="75"/>
        <v>163.63547653494618</v>
      </c>
      <c r="O173">
        <f t="shared" si="76"/>
        <v>0.1980000000000075</v>
      </c>
      <c r="P173" s="1">
        <f t="shared" si="77"/>
        <v>1.2100065596577548E-3</v>
      </c>
      <c r="Q173" s="3">
        <v>9.81</v>
      </c>
      <c r="R173" s="3">
        <v>20</v>
      </c>
      <c r="S173" s="3">
        <v>68</v>
      </c>
      <c r="T173" s="3">
        <f t="shared" si="78"/>
        <v>88</v>
      </c>
      <c r="U173" s="5">
        <v>2.4750000000000002E-3</v>
      </c>
      <c r="V173" s="5">
        <v>0.32</v>
      </c>
      <c r="W173" s="5">
        <v>1.29</v>
      </c>
      <c r="X173" s="4">
        <f t="shared" si="79"/>
        <v>2.1366180000000004</v>
      </c>
      <c r="Y173" s="4">
        <f t="shared" si="80"/>
        <v>1.0445736981331597</v>
      </c>
      <c r="Z173" s="3">
        <f t="shared" si="81"/>
        <v>19.205018541733015</v>
      </c>
      <c r="AA173" s="3">
        <f t="shared" si="82"/>
        <v>22.386210239866173</v>
      </c>
      <c r="AB173" s="3">
        <f t="shared" si="83"/>
        <v>0.2064</v>
      </c>
      <c r="AC173" s="3">
        <f t="shared" si="84"/>
        <v>3.1811916981331598</v>
      </c>
      <c r="AD173" s="2">
        <f t="shared" si="98"/>
        <v>215.94</v>
      </c>
      <c r="AE173" s="2">
        <f t="shared" si="85"/>
        <v>9.6461168588262929</v>
      </c>
      <c r="AF173" s="2">
        <f t="shared" si="86"/>
        <v>897.54773803043793</v>
      </c>
      <c r="AG173" s="2">
        <f t="shared" si="87"/>
        <v>148.67319220213429</v>
      </c>
      <c r="AH173" s="2">
        <f t="shared" si="88"/>
        <v>-1046.2209302325582</v>
      </c>
      <c r="AI173" s="2">
        <f t="shared" si="89"/>
        <v>1.4097167877480388E-11</v>
      </c>
      <c r="AJ173" s="2">
        <f t="shared" si="90"/>
        <v>21.577742203268709</v>
      </c>
      <c r="AK173">
        <f t="shared" si="91"/>
        <v>1.4362748073273033E-3</v>
      </c>
      <c r="AL173">
        <f t="shared" si="92"/>
        <v>15.412750475451356</v>
      </c>
      <c r="AM173">
        <f t="shared" si="93"/>
        <v>-1046.2209302325582</v>
      </c>
      <c r="AN173">
        <f t="shared" si="94"/>
        <v>1046.3505285849151</v>
      </c>
      <c r="AO173">
        <f t="shared" si="95"/>
        <v>-0.12959835235687933</v>
      </c>
      <c r="AP173">
        <f t="shared" si="96"/>
        <v>9.6461168588262929</v>
      </c>
      <c r="AQ173">
        <f t="shared" si="97"/>
        <v>273780.16401866224</v>
      </c>
    </row>
    <row r="174" spans="1:43" x14ac:dyDescent="0.25">
      <c r="A174">
        <v>173</v>
      </c>
      <c r="B174" t="s">
        <v>510</v>
      </c>
      <c r="C174" t="s">
        <v>508</v>
      </c>
      <c r="D174" t="s">
        <v>509</v>
      </c>
      <c r="E174" t="str">
        <f t="shared" si="66"/>
        <v>176.749</v>
      </c>
      <c r="F174" t="str">
        <f t="shared" si="67"/>
        <v>34.54264</v>
      </c>
      <c r="G174" t="str">
        <f t="shared" si="68"/>
        <v>-86.47715</v>
      </c>
      <c r="H174">
        <f t="shared" si="69"/>
        <v>0.60288053140306641</v>
      </c>
      <c r="I174">
        <f t="shared" si="70"/>
        <v>0.60288280033109398</v>
      </c>
      <c r="J174">
        <f t="shared" si="71"/>
        <v>-1.509316056695845</v>
      </c>
      <c r="K174">
        <f t="shared" si="72"/>
        <v>-1.5093109952410142</v>
      </c>
      <c r="L174">
        <f t="shared" si="73"/>
        <v>4.1691460534385502E-6</v>
      </c>
      <c r="M174">
        <f t="shared" si="74"/>
        <v>2.268928027571171E-6</v>
      </c>
      <c r="N174">
        <f t="shared" si="75"/>
        <v>99.21977088091117</v>
      </c>
      <c r="O174">
        <f t="shared" si="76"/>
        <v>-8.7000000000017508E-2</v>
      </c>
      <c r="P174" s="1">
        <f t="shared" si="77"/>
        <v>-8.768413717104781E-4</v>
      </c>
      <c r="Q174" s="3">
        <v>9.81</v>
      </c>
      <c r="R174" s="3">
        <v>20</v>
      </c>
      <c r="S174" s="3">
        <v>68</v>
      </c>
      <c r="T174" s="3">
        <f t="shared" si="78"/>
        <v>88</v>
      </c>
      <c r="U174" s="5">
        <v>2.4750000000000002E-3</v>
      </c>
      <c r="V174" s="5">
        <v>0.32</v>
      </c>
      <c r="W174" s="5">
        <v>1.29</v>
      </c>
      <c r="X174" s="4">
        <f t="shared" si="79"/>
        <v>2.1366180000000004</v>
      </c>
      <c r="Y174" s="4">
        <f t="shared" si="80"/>
        <v>-0.7569593283758882</v>
      </c>
      <c r="Z174" s="3">
        <f t="shared" si="81"/>
        <v>20.361512192120976</v>
      </c>
      <c r="AA174" s="3">
        <f t="shared" si="82"/>
        <v>21.74117086374509</v>
      </c>
      <c r="AB174" s="3">
        <f t="shared" si="83"/>
        <v>0.2064</v>
      </c>
      <c r="AC174" s="3">
        <f t="shared" si="84"/>
        <v>1.3796586716241122</v>
      </c>
      <c r="AD174" s="2">
        <f t="shared" si="98"/>
        <v>215.94</v>
      </c>
      <c r="AE174" s="2">
        <f t="shared" si="85"/>
        <v>9.9323077562531861</v>
      </c>
      <c r="AF174" s="2">
        <f t="shared" si="86"/>
        <v>979.8294838897624</v>
      </c>
      <c r="AG174" s="2">
        <f t="shared" si="87"/>
        <v>66.391446342801046</v>
      </c>
      <c r="AH174" s="2">
        <f t="shared" si="88"/>
        <v>-1046.2209302325582</v>
      </c>
      <c r="AI174" s="2">
        <f t="shared" si="89"/>
        <v>5.2295945351943374E-12</v>
      </c>
      <c r="AJ174" s="2">
        <f t="shared" si="90"/>
        <v>22.217932810118874</v>
      </c>
      <c r="AK174">
        <f t="shared" si="91"/>
        <v>8.4578630395089848E-4</v>
      </c>
      <c r="AL174">
        <f t="shared" si="92"/>
        <v>6.6843927888765124</v>
      </c>
      <c r="AM174">
        <f t="shared" si="93"/>
        <v>-1046.2209302325582</v>
      </c>
      <c r="AN174">
        <f t="shared" si="94"/>
        <v>1046.2315031375329</v>
      </c>
      <c r="AO174">
        <f t="shared" si="95"/>
        <v>-1.0572904974765152E-2</v>
      </c>
      <c r="AP174">
        <f t="shared" si="96"/>
        <v>9.9323077562531861</v>
      </c>
      <c r="AQ174">
        <f t="shared" si="97"/>
        <v>273655.6204204341</v>
      </c>
    </row>
    <row r="175" spans="1:43" x14ac:dyDescent="0.25">
      <c r="A175">
        <v>174</v>
      </c>
      <c r="B175" t="s">
        <v>513</v>
      </c>
      <c r="C175" t="s">
        <v>511</v>
      </c>
      <c r="D175" t="s">
        <v>512</v>
      </c>
      <c r="E175" t="str">
        <f t="shared" si="66"/>
        <v>176.798</v>
      </c>
      <c r="F175" t="str">
        <f t="shared" si="67"/>
        <v>34.54273</v>
      </c>
      <c r="G175" t="str">
        <f t="shared" si="68"/>
        <v>-86.47687</v>
      </c>
      <c r="H175">
        <f t="shared" si="69"/>
        <v>0.60288280033109398</v>
      </c>
      <c r="I175">
        <f t="shared" si="70"/>
        <v>0.60288437112742088</v>
      </c>
      <c r="J175">
        <f t="shared" si="71"/>
        <v>-1.5093109952410142</v>
      </c>
      <c r="K175">
        <f t="shared" si="72"/>
        <v>-1.5093061083191088</v>
      </c>
      <c r="L175">
        <f t="shared" si="73"/>
        <v>4.0253770763241543E-6</v>
      </c>
      <c r="M175">
        <f t="shared" si="74"/>
        <v>1.5707963268996039E-6</v>
      </c>
      <c r="N175">
        <f t="shared" si="75"/>
        <v>90.324160007154873</v>
      </c>
      <c r="O175">
        <f t="shared" si="76"/>
        <v>4.9000000000006594E-2</v>
      </c>
      <c r="P175" s="1">
        <f t="shared" si="77"/>
        <v>5.4249051412296715E-4</v>
      </c>
      <c r="Q175" s="3">
        <v>9.81</v>
      </c>
      <c r="R175" s="3">
        <v>20</v>
      </c>
      <c r="S175" s="3">
        <v>68</v>
      </c>
      <c r="T175" s="3">
        <f t="shared" si="78"/>
        <v>88</v>
      </c>
      <c r="U175" s="5">
        <v>2.4750000000000002E-3</v>
      </c>
      <c r="V175" s="5">
        <v>0.32</v>
      </c>
      <c r="W175" s="5">
        <v>1.29</v>
      </c>
      <c r="X175" s="4">
        <f t="shared" si="79"/>
        <v>2.1366180000000004</v>
      </c>
      <c r="Y175" s="4">
        <f t="shared" si="80"/>
        <v>0.4683211421195706</v>
      </c>
      <c r="Z175" s="3">
        <f t="shared" si="81"/>
        <v>19.570980897743645</v>
      </c>
      <c r="AA175" s="3">
        <f t="shared" si="82"/>
        <v>22.175920039863215</v>
      </c>
      <c r="AB175" s="3">
        <f t="shared" si="83"/>
        <v>0.2064</v>
      </c>
      <c r="AC175" s="3">
        <f t="shared" si="84"/>
        <v>2.6049391421195711</v>
      </c>
      <c r="AD175" s="2">
        <f t="shared" si="98"/>
        <v>215.94</v>
      </c>
      <c r="AE175" s="2">
        <f t="shared" si="85"/>
        <v>9.7375892234380519</v>
      </c>
      <c r="AF175" s="2">
        <f t="shared" si="86"/>
        <v>923.3244800483551</v>
      </c>
      <c r="AG175" s="2">
        <f t="shared" si="87"/>
        <v>122.89645018418362</v>
      </c>
      <c r="AH175" s="2">
        <f t="shared" si="88"/>
        <v>-1046.2209302325582</v>
      </c>
      <c r="AI175" s="2">
        <f t="shared" si="89"/>
        <v>-1.9554136088117957E-11</v>
      </c>
      <c r="AJ175" s="2">
        <f t="shared" si="90"/>
        <v>21.782359992084935</v>
      </c>
      <c r="AK175">
        <f t="shared" si="91"/>
        <v>7.8535330847620262E-4</v>
      </c>
      <c r="AL175">
        <f t="shared" si="92"/>
        <v>12.620829176935906</v>
      </c>
      <c r="AM175">
        <f t="shared" si="93"/>
        <v>-1046.2209302325582</v>
      </c>
      <c r="AN175">
        <f t="shared" si="94"/>
        <v>1046.292092038118</v>
      </c>
      <c r="AO175">
        <f t="shared" si="95"/>
        <v>-7.1161805559768254E-2</v>
      </c>
      <c r="AP175">
        <f t="shared" si="96"/>
        <v>9.7375892234380519</v>
      </c>
      <c r="AQ175">
        <f t="shared" si="97"/>
        <v>273719.01474858215</v>
      </c>
    </row>
    <row r="176" spans="1:43" x14ac:dyDescent="0.25">
      <c r="A176">
        <v>175</v>
      </c>
      <c r="B176" t="s">
        <v>516</v>
      </c>
      <c r="C176" t="s">
        <v>514</v>
      </c>
      <c r="D176" t="s">
        <v>515</v>
      </c>
      <c r="E176" t="str">
        <f t="shared" si="66"/>
        <v>177.081</v>
      </c>
      <c r="F176" t="str">
        <f t="shared" si="67"/>
        <v>34.54285</v>
      </c>
      <c r="G176" t="str">
        <f t="shared" si="68"/>
        <v>-86.47638</v>
      </c>
      <c r="H176">
        <f t="shared" si="69"/>
        <v>0.60288437112742088</v>
      </c>
      <c r="I176">
        <f t="shared" si="70"/>
        <v>0.60288646552252334</v>
      </c>
      <c r="J176">
        <f t="shared" si="71"/>
        <v>-1.5093061083191088</v>
      </c>
      <c r="K176">
        <f t="shared" si="72"/>
        <v>-1.5092975562057742</v>
      </c>
      <c r="L176">
        <f t="shared" si="73"/>
        <v>7.0444009970790646E-6</v>
      </c>
      <c r="M176">
        <f t="shared" si="74"/>
        <v>2.0943951024587903E-6</v>
      </c>
      <c r="N176">
        <f t="shared" si="75"/>
        <v>153.62320431430345</v>
      </c>
      <c r="O176">
        <f t="shared" si="76"/>
        <v>0.28299999999998704</v>
      </c>
      <c r="P176" s="1">
        <f t="shared" si="77"/>
        <v>1.842169620554111E-3</v>
      </c>
      <c r="Q176" s="3">
        <v>9.81</v>
      </c>
      <c r="R176" s="3">
        <v>20</v>
      </c>
      <c r="S176" s="3">
        <v>68</v>
      </c>
      <c r="T176" s="3">
        <f t="shared" si="78"/>
        <v>88</v>
      </c>
      <c r="U176" s="5">
        <v>2.4750000000000002E-3</v>
      </c>
      <c r="V176" s="5">
        <v>0.32</v>
      </c>
      <c r="W176" s="5">
        <v>1.29</v>
      </c>
      <c r="X176" s="4">
        <f t="shared" si="79"/>
        <v>2.1366180000000004</v>
      </c>
      <c r="Y176" s="4">
        <f t="shared" si="80"/>
        <v>1.5903054916127015</v>
      </c>
      <c r="Z176" s="3">
        <f t="shared" si="81"/>
        <v>18.861952462933072</v>
      </c>
      <c r="AA176" s="3">
        <f t="shared" si="82"/>
        <v>22.588875954545774</v>
      </c>
      <c r="AB176" s="3">
        <f t="shared" si="83"/>
        <v>0.2064</v>
      </c>
      <c r="AC176" s="3">
        <f t="shared" si="84"/>
        <v>3.7269234916127023</v>
      </c>
      <c r="AD176" s="2">
        <f t="shared" si="98"/>
        <v>215.94</v>
      </c>
      <c r="AE176" s="2">
        <f t="shared" si="85"/>
        <v>9.5595726159427201</v>
      </c>
      <c r="AF176" s="2">
        <f t="shared" si="86"/>
        <v>873.60564073579621</v>
      </c>
      <c r="AG176" s="2">
        <f t="shared" si="87"/>
        <v>172.61528949677529</v>
      </c>
      <c r="AH176" s="2">
        <f t="shared" si="88"/>
        <v>-1046.2209302325582</v>
      </c>
      <c r="AI176" s="2">
        <f t="shared" si="89"/>
        <v>1.3187673175707459E-11</v>
      </c>
      <c r="AJ176" s="2">
        <f t="shared" si="90"/>
        <v>21.384148305387399</v>
      </c>
      <c r="AK176">
        <f t="shared" si="91"/>
        <v>1.3606014806807085E-3</v>
      </c>
      <c r="AL176">
        <f t="shared" si="92"/>
        <v>18.056799862464644</v>
      </c>
      <c r="AM176">
        <f t="shared" si="93"/>
        <v>-1046.2209302325582</v>
      </c>
      <c r="AN176">
        <f t="shared" si="94"/>
        <v>1046.4293067113954</v>
      </c>
      <c r="AO176">
        <f t="shared" si="95"/>
        <v>-0.20837647883706722</v>
      </c>
      <c r="AP176">
        <f t="shared" si="96"/>
        <v>9.5595726159427201</v>
      </c>
      <c r="AQ176">
        <f t="shared" si="97"/>
        <v>273862.60996845434</v>
      </c>
    </row>
    <row r="177" spans="1:43" x14ac:dyDescent="0.25">
      <c r="A177">
        <v>176</v>
      </c>
      <c r="B177" t="s">
        <v>519</v>
      </c>
      <c r="C177" t="s">
        <v>517</v>
      </c>
      <c r="D177" t="s">
        <v>518</v>
      </c>
      <c r="E177" t="str">
        <f t="shared" si="66"/>
        <v>177.162</v>
      </c>
      <c r="F177" t="str">
        <f t="shared" si="67"/>
        <v>34.54289</v>
      </c>
      <c r="G177" t="str">
        <f t="shared" si="68"/>
        <v>-86.47599</v>
      </c>
      <c r="H177">
        <f t="shared" si="69"/>
        <v>0.60288646552252334</v>
      </c>
      <c r="I177">
        <f t="shared" si="70"/>
        <v>0.60288716365422401</v>
      </c>
      <c r="J177">
        <f t="shared" si="71"/>
        <v>-1.5092975562057742</v>
      </c>
      <c r="K177">
        <f t="shared" si="72"/>
        <v>-1.5092907494216909</v>
      </c>
      <c r="L177">
        <f t="shared" si="73"/>
        <v>5.6067627520255955E-6</v>
      </c>
      <c r="M177">
        <f t="shared" si="74"/>
        <v>6.9813170067156705E-7</v>
      </c>
      <c r="N177">
        <f t="shared" si="75"/>
        <v>118.10613929839792</v>
      </c>
      <c r="O177">
        <f t="shared" si="76"/>
        <v>8.100000000001728E-2</v>
      </c>
      <c r="P177" s="1">
        <f t="shared" si="77"/>
        <v>6.8582378935754462E-4</v>
      </c>
      <c r="Q177" s="3">
        <v>9.81</v>
      </c>
      <c r="R177" s="3">
        <v>20</v>
      </c>
      <c r="S177" s="3">
        <v>68</v>
      </c>
      <c r="T177" s="3">
        <f t="shared" si="78"/>
        <v>88</v>
      </c>
      <c r="U177" s="5">
        <v>2.4750000000000002E-3</v>
      </c>
      <c r="V177" s="5">
        <v>0.32</v>
      </c>
      <c r="W177" s="5">
        <v>1.29</v>
      </c>
      <c r="X177" s="4">
        <f t="shared" si="79"/>
        <v>2.1366180000000004</v>
      </c>
      <c r="Y177" s="4">
        <f t="shared" si="80"/>
        <v>0.59205782163813525</v>
      </c>
      <c r="Z177" s="3">
        <f t="shared" si="81"/>
        <v>19.49208077862119</v>
      </c>
      <c r="AA177" s="3">
        <f t="shared" si="82"/>
        <v>22.220756600259325</v>
      </c>
      <c r="AB177" s="3">
        <f t="shared" si="83"/>
        <v>0.2064</v>
      </c>
      <c r="AC177" s="3">
        <f t="shared" si="84"/>
        <v>2.7286758216381357</v>
      </c>
      <c r="AD177" s="2">
        <f t="shared" si="98"/>
        <v>215.94</v>
      </c>
      <c r="AE177" s="2">
        <f t="shared" si="85"/>
        <v>9.7179409272444506</v>
      </c>
      <c r="AF177" s="2">
        <f t="shared" si="86"/>
        <v>917.74655792498902</v>
      </c>
      <c r="AG177" s="2">
        <f t="shared" si="87"/>
        <v>128.47437230755628</v>
      </c>
      <c r="AH177" s="2">
        <f t="shared" si="88"/>
        <v>-1046.2209302325582</v>
      </c>
      <c r="AI177" s="2">
        <f t="shared" si="89"/>
        <v>-1.2960299500264227E-11</v>
      </c>
      <c r="AJ177" s="2">
        <f t="shared" si="90"/>
        <v>21.738408018850123</v>
      </c>
      <c r="AK177">
        <f t="shared" si="91"/>
        <v>1.0289891959400323E-3</v>
      </c>
      <c r="AL177">
        <f t="shared" si="92"/>
        <v>13.220328593208022</v>
      </c>
      <c r="AM177">
        <f t="shared" si="93"/>
        <v>-1046.2209302325582</v>
      </c>
      <c r="AN177">
        <f t="shared" si="94"/>
        <v>1046.302721253684</v>
      </c>
      <c r="AO177">
        <f t="shared" si="95"/>
        <v>-8.179102112592318E-2</v>
      </c>
      <c r="AP177">
        <f t="shared" si="96"/>
        <v>9.7179409272444506</v>
      </c>
      <c r="AQ177">
        <f t="shared" si="97"/>
        <v>273730.13688214798</v>
      </c>
    </row>
    <row r="178" spans="1:43" x14ac:dyDescent="0.25">
      <c r="A178">
        <v>177</v>
      </c>
      <c r="B178" t="s">
        <v>522</v>
      </c>
      <c r="C178" t="s">
        <v>520</v>
      </c>
      <c r="D178" t="s">
        <v>521</v>
      </c>
      <c r="E178" t="str">
        <f t="shared" si="66"/>
        <v>177.996</v>
      </c>
      <c r="F178" t="str">
        <f t="shared" si="67"/>
        <v>34.5428</v>
      </c>
      <c r="G178" t="str">
        <f t="shared" si="68"/>
        <v>-86.4711</v>
      </c>
      <c r="H178">
        <f t="shared" si="69"/>
        <v>0.60288716365422401</v>
      </c>
      <c r="I178">
        <f t="shared" si="70"/>
        <v>0.60288559285789722</v>
      </c>
      <c r="J178">
        <f t="shared" si="71"/>
        <v>-1.5092907494216909</v>
      </c>
      <c r="K178">
        <f t="shared" si="72"/>
        <v>-1.5092054028212687</v>
      </c>
      <c r="L178">
        <f t="shared" si="73"/>
        <v>7.0300200231885571E-5</v>
      </c>
      <c r="M178">
        <f t="shared" si="74"/>
        <v>-1.5707963267885816E-6</v>
      </c>
      <c r="N178">
        <f t="shared" si="75"/>
        <v>1469.8884323431175</v>
      </c>
      <c r="O178">
        <f t="shared" si="76"/>
        <v>0.83400000000000318</v>
      </c>
      <c r="P178" s="1">
        <f t="shared" si="77"/>
        <v>5.6739000161430057E-4</v>
      </c>
      <c r="Q178" s="3">
        <v>9.81</v>
      </c>
      <c r="R178" s="3">
        <v>20</v>
      </c>
      <c r="S178" s="3">
        <v>68</v>
      </c>
      <c r="T178" s="3">
        <f t="shared" si="78"/>
        <v>88</v>
      </c>
      <c r="U178" s="5">
        <v>2.4750000000000002E-3</v>
      </c>
      <c r="V178" s="5">
        <v>0.32</v>
      </c>
      <c r="W178" s="5">
        <v>1.29</v>
      </c>
      <c r="X178" s="4">
        <f t="shared" si="79"/>
        <v>2.1366180000000004</v>
      </c>
      <c r="Y178" s="4">
        <f t="shared" si="80"/>
        <v>0.4898163617499629</v>
      </c>
      <c r="Z178" s="3">
        <f t="shared" si="81"/>
        <v>19.557262142204625</v>
      </c>
      <c r="AA178" s="3">
        <f t="shared" si="82"/>
        <v>22.183696503954586</v>
      </c>
      <c r="AB178" s="3">
        <f t="shared" si="83"/>
        <v>0.2064</v>
      </c>
      <c r="AC178" s="3">
        <f t="shared" si="84"/>
        <v>2.626434361749963</v>
      </c>
      <c r="AD178" s="2">
        <f t="shared" si="98"/>
        <v>215.94</v>
      </c>
      <c r="AE178" s="2">
        <f t="shared" si="85"/>
        <v>9.7341757250198153</v>
      </c>
      <c r="AF178" s="2">
        <f t="shared" si="86"/>
        <v>922.35381004116903</v>
      </c>
      <c r="AG178" s="2">
        <f t="shared" si="87"/>
        <v>123.86712019139729</v>
      </c>
      <c r="AH178" s="2">
        <f t="shared" si="88"/>
        <v>-1046.2209302325582</v>
      </c>
      <c r="AI178" s="2">
        <f t="shared" si="89"/>
        <v>8.1854523159563541E-12</v>
      </c>
      <c r="AJ178" s="2">
        <f t="shared" si="90"/>
        <v>21.774724215952638</v>
      </c>
      <c r="AK178">
        <f t="shared" si="91"/>
        <v>1.2784913274221489E-2</v>
      </c>
      <c r="AL178">
        <f t="shared" si="92"/>
        <v>12.724972682897107</v>
      </c>
      <c r="AM178">
        <f t="shared" si="93"/>
        <v>-1046.2209302325582</v>
      </c>
      <c r="AN178">
        <f t="shared" si="94"/>
        <v>1046.2938681118508</v>
      </c>
      <c r="AO178">
        <f t="shared" si="95"/>
        <v>-7.2937879292567231E-2</v>
      </c>
      <c r="AP178">
        <f t="shared" si="96"/>
        <v>9.7341757250198153</v>
      </c>
      <c r="AQ178">
        <f t="shared" si="97"/>
        <v>273720.87317002675</v>
      </c>
    </row>
    <row r="179" spans="1:43" x14ac:dyDescent="0.25">
      <c r="A179">
        <v>178</v>
      </c>
      <c r="B179" t="s">
        <v>525</v>
      </c>
      <c r="C179" t="s">
        <v>523</v>
      </c>
      <c r="D179" t="s">
        <v>524</v>
      </c>
      <c r="E179" t="str">
        <f t="shared" si="66"/>
        <v>180.0</v>
      </c>
      <c r="F179" t="str">
        <f t="shared" si="67"/>
        <v>34.54276</v>
      </c>
      <c r="G179" t="str">
        <f t="shared" si="68"/>
        <v>-86.46875</v>
      </c>
      <c r="H179">
        <f t="shared" si="69"/>
        <v>0.60288559285789722</v>
      </c>
      <c r="I179">
        <f t="shared" si="70"/>
        <v>0.60288489472619644</v>
      </c>
      <c r="J179">
        <f t="shared" si="71"/>
        <v>-1.5092054028212687</v>
      </c>
      <c r="K179">
        <f t="shared" si="72"/>
        <v>-1.5091643875838467</v>
      </c>
      <c r="L179">
        <f t="shared" si="73"/>
        <v>3.3784376188567731E-5</v>
      </c>
      <c r="M179">
        <f t="shared" si="74"/>
        <v>-6.9813170078258935E-7</v>
      </c>
      <c r="N179">
        <f t="shared" si="75"/>
        <v>706.36314881562737</v>
      </c>
      <c r="O179">
        <f t="shared" si="76"/>
        <v>2.0039999999999907</v>
      </c>
      <c r="P179" s="1">
        <f t="shared" si="77"/>
        <v>2.8370675952732469E-3</v>
      </c>
      <c r="Q179" s="3">
        <v>9.81</v>
      </c>
      <c r="R179" s="3">
        <v>20</v>
      </c>
      <c r="S179" s="3">
        <v>68</v>
      </c>
      <c r="T179" s="3">
        <f t="shared" si="78"/>
        <v>88</v>
      </c>
      <c r="U179" s="5">
        <v>2.4750000000000002E-3</v>
      </c>
      <c r="V179" s="5">
        <v>0.32</v>
      </c>
      <c r="W179" s="5">
        <v>1.29</v>
      </c>
      <c r="X179" s="4">
        <f t="shared" si="79"/>
        <v>2.1366180000000004</v>
      </c>
      <c r="Y179" s="4">
        <f t="shared" si="80"/>
        <v>2.4491738570252539</v>
      </c>
      <c r="Z179" s="3">
        <f t="shared" si="81"/>
        <v>18.329085752523451</v>
      </c>
      <c r="AA179" s="3">
        <f t="shared" si="82"/>
        <v>22.914877609548704</v>
      </c>
      <c r="AB179" s="3">
        <f t="shared" si="83"/>
        <v>0.2064</v>
      </c>
      <c r="AC179" s="3">
        <f t="shared" si="84"/>
        <v>4.5857918570252538</v>
      </c>
      <c r="AD179" s="2">
        <f t="shared" si="98"/>
        <v>215.94</v>
      </c>
      <c r="AE179" s="2">
        <f t="shared" si="85"/>
        <v>9.4235720425587974</v>
      </c>
      <c r="AF179" s="2">
        <f t="shared" si="86"/>
        <v>836.84815922065297</v>
      </c>
      <c r="AG179" s="2">
        <f t="shared" si="87"/>
        <v>209.37277101190395</v>
      </c>
      <c r="AH179" s="2">
        <f t="shared" si="88"/>
        <v>-1046.2209302325582</v>
      </c>
      <c r="AI179" s="2">
        <f t="shared" si="89"/>
        <v>0</v>
      </c>
      <c r="AJ179" s="2">
        <f t="shared" si="90"/>
        <v>21.079923781164492</v>
      </c>
      <c r="AK179">
        <f t="shared" si="91"/>
        <v>6.3463654226509182E-3</v>
      </c>
      <c r="AL179">
        <f t="shared" si="92"/>
        <v>22.217983803416928</v>
      </c>
      <c r="AM179">
        <f t="shared" si="93"/>
        <v>-1046.2209302325582</v>
      </c>
      <c r="AN179">
        <f t="shared" si="94"/>
        <v>1046.6090499331081</v>
      </c>
      <c r="AO179">
        <f t="shared" si="95"/>
        <v>-0.38811970054996436</v>
      </c>
      <c r="AP179">
        <f t="shared" si="96"/>
        <v>9.4235720425587974</v>
      </c>
      <c r="AQ179">
        <f t="shared" si="97"/>
        <v>274050.76830522274</v>
      </c>
    </row>
    <row r="180" spans="1:43" x14ac:dyDescent="0.25">
      <c r="A180">
        <v>179</v>
      </c>
      <c r="B180" t="s">
        <v>528</v>
      </c>
      <c r="C180" t="s">
        <v>526</v>
      </c>
      <c r="D180" t="s">
        <v>527</v>
      </c>
      <c r="E180" t="str">
        <f t="shared" si="66"/>
        <v>180.045</v>
      </c>
      <c r="F180" t="str">
        <f t="shared" si="67"/>
        <v>34.54277</v>
      </c>
      <c r="G180" t="str">
        <f t="shared" si="68"/>
        <v>-86.46796</v>
      </c>
      <c r="H180">
        <f t="shared" si="69"/>
        <v>0.60288489472619644</v>
      </c>
      <c r="I180">
        <f t="shared" si="70"/>
        <v>0.60288506925912166</v>
      </c>
      <c r="J180">
        <f t="shared" si="71"/>
        <v>-1.5091643875838467</v>
      </c>
      <c r="K180">
        <f t="shared" si="72"/>
        <v>-1.5091505994827561</v>
      </c>
      <c r="L180">
        <f t="shared" si="73"/>
        <v>1.1357302978153123E-5</v>
      </c>
      <c r="M180">
        <f t="shared" si="74"/>
        <v>1.7453292522340291E-7</v>
      </c>
      <c r="N180">
        <f t="shared" si="75"/>
        <v>237.43564125469797</v>
      </c>
      <c r="O180">
        <f t="shared" si="76"/>
        <v>4.4999999999987494E-2</v>
      </c>
      <c r="P180" s="1">
        <f t="shared" si="77"/>
        <v>1.8952504250074171E-4</v>
      </c>
      <c r="Q180" s="3">
        <v>9.81</v>
      </c>
      <c r="R180" s="3">
        <v>20</v>
      </c>
      <c r="S180" s="3">
        <v>68</v>
      </c>
      <c r="T180" s="3">
        <f t="shared" si="78"/>
        <v>88</v>
      </c>
      <c r="U180" s="5">
        <v>2.4750000000000002E-3</v>
      </c>
      <c r="V180" s="5">
        <v>0.32</v>
      </c>
      <c r="W180" s="5">
        <v>1.29</v>
      </c>
      <c r="X180" s="4">
        <f t="shared" si="79"/>
        <v>2.1366180000000004</v>
      </c>
      <c r="Y180" s="4">
        <f t="shared" si="80"/>
        <v>0.16361317575156886</v>
      </c>
      <c r="Z180" s="3">
        <f t="shared" si="81"/>
        <v>19.766012530257903</v>
      </c>
      <c r="AA180" s="3">
        <f t="shared" si="82"/>
        <v>22.066243706009473</v>
      </c>
      <c r="AB180" s="3">
        <f t="shared" si="83"/>
        <v>0.2064</v>
      </c>
      <c r="AC180" s="3">
        <f t="shared" si="84"/>
        <v>2.3002311757515694</v>
      </c>
      <c r="AD180" s="2">
        <f t="shared" si="98"/>
        <v>215.94</v>
      </c>
      <c r="AE180" s="2">
        <f t="shared" si="85"/>
        <v>9.7859881761926761</v>
      </c>
      <c r="AF180" s="2">
        <f t="shared" si="86"/>
        <v>937.16068271114398</v>
      </c>
      <c r="AG180" s="2">
        <f t="shared" si="87"/>
        <v>109.06024752138875</v>
      </c>
      <c r="AH180" s="2">
        <f t="shared" si="88"/>
        <v>-1046.2209302325582</v>
      </c>
      <c r="AI180" s="2">
        <f t="shared" si="89"/>
        <v>-2.5465851649641991E-11</v>
      </c>
      <c r="AJ180" s="2">
        <f t="shared" si="90"/>
        <v>21.89062533250447</v>
      </c>
      <c r="AK180">
        <f t="shared" si="91"/>
        <v>2.0542524832756156E-3</v>
      </c>
      <c r="AL180">
        <f t="shared" si="92"/>
        <v>11.144530890269232</v>
      </c>
      <c r="AM180">
        <f t="shared" si="93"/>
        <v>-1046.2209302325582</v>
      </c>
      <c r="AN180">
        <f t="shared" si="94"/>
        <v>1046.2699281780003</v>
      </c>
      <c r="AO180">
        <f t="shared" si="95"/>
        <v>-4.8997945442124546E-2</v>
      </c>
      <c r="AP180">
        <f t="shared" si="96"/>
        <v>9.7859881761926761</v>
      </c>
      <c r="AQ180">
        <f t="shared" si="97"/>
        <v>273695.82379102841</v>
      </c>
    </row>
    <row r="181" spans="1:43" x14ac:dyDescent="0.25">
      <c r="A181">
        <v>180</v>
      </c>
      <c r="B181" t="s">
        <v>531</v>
      </c>
      <c r="C181" t="s">
        <v>529</v>
      </c>
      <c r="D181" t="s">
        <v>530</v>
      </c>
      <c r="E181" t="str">
        <f t="shared" si="66"/>
        <v>182.287</v>
      </c>
      <c r="F181" t="str">
        <f t="shared" si="67"/>
        <v>34.54281</v>
      </c>
      <c r="G181" t="str">
        <f t="shared" si="68"/>
        <v>-86.46648</v>
      </c>
      <c r="H181">
        <f t="shared" si="69"/>
        <v>0.60288506925912166</v>
      </c>
      <c r="I181">
        <f t="shared" si="70"/>
        <v>0.60288576739082245</v>
      </c>
      <c r="J181">
        <f t="shared" si="71"/>
        <v>-1.5091505994827561</v>
      </c>
      <c r="K181">
        <f t="shared" si="72"/>
        <v>-1.5091247686098266</v>
      </c>
      <c r="L181">
        <f t="shared" si="73"/>
        <v>2.1276966277280061E-5</v>
      </c>
      <c r="M181">
        <f t="shared" si="74"/>
        <v>6.9813170078258935E-7</v>
      </c>
      <c r="N181">
        <f t="shared" si="75"/>
        <v>445.00284241240047</v>
      </c>
      <c r="O181">
        <f t="shared" si="76"/>
        <v>2.2420000000000186</v>
      </c>
      <c r="P181" s="1">
        <f t="shared" si="77"/>
        <v>5.0381700661639257E-3</v>
      </c>
      <c r="Q181" s="3">
        <v>9.81</v>
      </c>
      <c r="R181" s="3">
        <v>20</v>
      </c>
      <c r="S181" s="3">
        <v>68</v>
      </c>
      <c r="T181" s="3">
        <f t="shared" si="78"/>
        <v>88</v>
      </c>
      <c r="U181" s="5">
        <v>2.4750000000000002E-3</v>
      </c>
      <c r="V181" s="5">
        <v>0.32</v>
      </c>
      <c r="W181" s="5">
        <v>1.29</v>
      </c>
      <c r="X181" s="4">
        <f t="shared" si="79"/>
        <v>2.1366180000000004</v>
      </c>
      <c r="Y181" s="4">
        <f t="shared" si="80"/>
        <v>4.3492962556320869</v>
      </c>
      <c r="Z181" s="3">
        <f t="shared" si="81"/>
        <v>17.181712755317104</v>
      </c>
      <c r="AA181" s="3">
        <f t="shared" si="82"/>
        <v>23.66762701094919</v>
      </c>
      <c r="AB181" s="3">
        <f t="shared" si="83"/>
        <v>0.2064</v>
      </c>
      <c r="AC181" s="3">
        <f t="shared" si="84"/>
        <v>6.4859142556320881</v>
      </c>
      <c r="AD181" s="2">
        <f t="shared" si="98"/>
        <v>215.94</v>
      </c>
      <c r="AE181" s="2">
        <f t="shared" si="85"/>
        <v>9.1238551249815796</v>
      </c>
      <c r="AF181" s="2">
        <f t="shared" si="86"/>
        <v>759.51287780310724</v>
      </c>
      <c r="AG181" s="2">
        <f t="shared" si="87"/>
        <v>286.70805242945693</v>
      </c>
      <c r="AH181" s="2">
        <f t="shared" si="88"/>
        <v>-1046.2209302325582</v>
      </c>
      <c r="AI181" s="2">
        <f t="shared" si="89"/>
        <v>5.9117155615240335E-12</v>
      </c>
      <c r="AJ181" s="2">
        <f t="shared" si="90"/>
        <v>20.409476338313745</v>
      </c>
      <c r="AK181">
        <f t="shared" si="91"/>
        <v>4.12949553280642E-3</v>
      </c>
      <c r="AL181">
        <f t="shared" si="92"/>
        <v>31.424003176512056</v>
      </c>
      <c r="AM181">
        <f t="shared" si="93"/>
        <v>-1046.2209302325582</v>
      </c>
      <c r="AN181">
        <f t="shared" si="94"/>
        <v>1047.3182724431388</v>
      </c>
      <c r="AO181">
        <f t="shared" si="95"/>
        <v>-1.0973422105805639</v>
      </c>
      <c r="AP181">
        <f t="shared" si="96"/>
        <v>9.1238551249815796</v>
      </c>
      <c r="AQ181">
        <f t="shared" si="97"/>
        <v>274793.82526243408</v>
      </c>
    </row>
    <row r="182" spans="1:43" x14ac:dyDescent="0.25">
      <c r="A182">
        <v>181</v>
      </c>
      <c r="B182" t="s">
        <v>533</v>
      </c>
      <c r="C182" t="s">
        <v>517</v>
      </c>
      <c r="D182" t="s">
        <v>532</v>
      </c>
      <c r="E182" t="str">
        <f t="shared" si="66"/>
        <v>183.59</v>
      </c>
      <c r="F182" t="str">
        <f t="shared" si="67"/>
        <v>34.54289</v>
      </c>
      <c r="G182" t="str">
        <f t="shared" si="68"/>
        <v>-86.46607</v>
      </c>
      <c r="H182">
        <f t="shared" si="69"/>
        <v>0.60288576739082245</v>
      </c>
      <c r="I182">
        <f t="shared" si="70"/>
        <v>0.60288716365422401</v>
      </c>
      <c r="J182">
        <f t="shared" si="71"/>
        <v>-1.5091247686098266</v>
      </c>
      <c r="K182">
        <f t="shared" si="72"/>
        <v>-1.5091176127598933</v>
      </c>
      <c r="L182">
        <f t="shared" si="73"/>
        <v>5.8942904629988238E-6</v>
      </c>
      <c r="M182">
        <f t="shared" si="74"/>
        <v>1.3962634015651787E-6</v>
      </c>
      <c r="N182">
        <f t="shared" si="75"/>
        <v>126.62118356135666</v>
      </c>
      <c r="O182">
        <f t="shared" si="76"/>
        <v>1.3029999999999973</v>
      </c>
      <c r="P182" s="1">
        <f t="shared" si="77"/>
        <v>1.0290537202004625E-2</v>
      </c>
      <c r="Q182" s="3">
        <v>9.81</v>
      </c>
      <c r="R182" s="3">
        <v>20</v>
      </c>
      <c r="S182" s="3">
        <v>68</v>
      </c>
      <c r="T182" s="3">
        <f t="shared" si="78"/>
        <v>88</v>
      </c>
      <c r="U182" s="5">
        <v>2.4750000000000002E-3</v>
      </c>
      <c r="V182" s="5">
        <v>0.32</v>
      </c>
      <c r="W182" s="5">
        <v>1.29</v>
      </c>
      <c r="X182" s="4">
        <f t="shared" si="79"/>
        <v>2.1366180000000004</v>
      </c>
      <c r="Y182" s="4">
        <f t="shared" si="80"/>
        <v>8.8831446272049863</v>
      </c>
      <c r="Z182" s="3">
        <f t="shared" si="81"/>
        <v>14.629447049292692</v>
      </c>
      <c r="AA182" s="3">
        <f t="shared" si="82"/>
        <v>25.649209676497676</v>
      </c>
      <c r="AB182" s="3">
        <f t="shared" si="83"/>
        <v>0.2064</v>
      </c>
      <c r="AC182" s="3">
        <f t="shared" si="84"/>
        <v>11.019762627204988</v>
      </c>
      <c r="AD182" s="2">
        <f t="shared" si="98"/>
        <v>215.94</v>
      </c>
      <c r="AE182" s="2">
        <f t="shared" si="85"/>
        <v>8.4189728542733597</v>
      </c>
      <c r="AF182" s="2">
        <f t="shared" si="86"/>
        <v>596.72925184604981</v>
      </c>
      <c r="AG182" s="2">
        <f t="shared" si="87"/>
        <v>449.49167838650618</v>
      </c>
      <c r="AH182" s="2">
        <f t="shared" si="88"/>
        <v>-1046.2209302325582</v>
      </c>
      <c r="AI182" s="2">
        <f t="shared" si="89"/>
        <v>-2.2737367544323206E-12</v>
      </c>
      <c r="AJ182" s="2">
        <f t="shared" si="90"/>
        <v>18.83270009315769</v>
      </c>
      <c r="AK182">
        <f t="shared" si="91"/>
        <v>1.2733853694256701E-3</v>
      </c>
      <c r="AL182">
        <f t="shared" si="92"/>
        <v>53.390322806225718</v>
      </c>
      <c r="AM182">
        <f t="shared" si="93"/>
        <v>-1046.2209302325582</v>
      </c>
      <c r="AN182">
        <f t="shared" si="94"/>
        <v>1051.5811314239809</v>
      </c>
      <c r="AO182">
        <f t="shared" si="95"/>
        <v>-5.3602011914225614</v>
      </c>
      <c r="AP182">
        <f t="shared" si="96"/>
        <v>8.4189728542733597</v>
      </c>
      <c r="AQ182">
        <f t="shared" si="97"/>
        <v>279281.24514770613</v>
      </c>
    </row>
    <row r="183" spans="1:43" x14ac:dyDescent="0.25">
      <c r="A183">
        <v>182</v>
      </c>
      <c r="B183" t="s">
        <v>536</v>
      </c>
      <c r="C183" t="s">
        <v>534</v>
      </c>
      <c r="D183" t="s">
        <v>535</v>
      </c>
      <c r="E183" t="str">
        <f t="shared" si="66"/>
        <v>184.188</v>
      </c>
      <c r="F183" t="str">
        <f t="shared" si="67"/>
        <v>34.54294</v>
      </c>
      <c r="G183" t="str">
        <f t="shared" si="68"/>
        <v>-86.46592</v>
      </c>
      <c r="H183">
        <f t="shared" si="69"/>
        <v>0.60288716365422401</v>
      </c>
      <c r="I183">
        <f t="shared" si="70"/>
        <v>0.60288803631885002</v>
      </c>
      <c r="J183">
        <f t="shared" si="71"/>
        <v>-1.5091176127598933</v>
      </c>
      <c r="K183">
        <f t="shared" si="72"/>
        <v>-1.5091149947660152</v>
      </c>
      <c r="L183">
        <f t="shared" si="73"/>
        <v>2.1564460463809524E-6</v>
      </c>
      <c r="M183">
        <f t="shared" si="74"/>
        <v>8.7266462600599226E-7</v>
      </c>
      <c r="N183">
        <f t="shared" si="75"/>
        <v>48.628448982216803</v>
      </c>
      <c r="O183">
        <f t="shared" si="76"/>
        <v>0.59799999999998477</v>
      </c>
      <c r="P183" s="1">
        <f t="shared" si="77"/>
        <v>1.229732826187137E-2</v>
      </c>
      <c r="Q183" s="3">
        <v>9.81</v>
      </c>
      <c r="R183" s="3">
        <v>20</v>
      </c>
      <c r="S183" s="3">
        <v>68</v>
      </c>
      <c r="T183" s="3">
        <f t="shared" si="78"/>
        <v>88</v>
      </c>
      <c r="U183" s="5">
        <v>2.4750000000000002E-3</v>
      </c>
      <c r="V183" s="5">
        <v>0.32</v>
      </c>
      <c r="W183" s="5">
        <v>1.29</v>
      </c>
      <c r="X183" s="4">
        <f t="shared" si="79"/>
        <v>2.1366180000000004</v>
      </c>
      <c r="Y183" s="4">
        <f t="shared" si="80"/>
        <v>10.615234931608297</v>
      </c>
      <c r="Z183" s="3">
        <f t="shared" si="81"/>
        <v>13.727029770110043</v>
      </c>
      <c r="AA183" s="3">
        <f t="shared" si="82"/>
        <v>26.478882701718341</v>
      </c>
      <c r="AB183" s="3">
        <f t="shared" si="83"/>
        <v>0.2064</v>
      </c>
      <c r="AC183" s="3">
        <f t="shared" si="84"/>
        <v>12.751852931608298</v>
      </c>
      <c r="AD183" s="2">
        <f t="shared" si="98"/>
        <v>215.94</v>
      </c>
      <c r="AE183" s="2">
        <f t="shared" si="85"/>
        <v>8.1551779367936366</v>
      </c>
      <c r="AF183" s="2">
        <f t="shared" si="86"/>
        <v>542.37582518852162</v>
      </c>
      <c r="AG183" s="2">
        <f t="shared" si="87"/>
        <v>503.84510504403698</v>
      </c>
      <c r="AH183" s="2">
        <f t="shared" si="88"/>
        <v>-1046.2209302325582</v>
      </c>
      <c r="AI183" s="2">
        <f t="shared" si="89"/>
        <v>0</v>
      </c>
      <c r="AJ183" s="2">
        <f t="shared" si="90"/>
        <v>18.242607851148236</v>
      </c>
      <c r="AK183">
        <f t="shared" si="91"/>
        <v>5.0485838398261389E-4</v>
      </c>
      <c r="AL183">
        <f t="shared" si="92"/>
        <v>61.782233195776634</v>
      </c>
      <c r="AM183">
        <f t="shared" si="93"/>
        <v>-1046.2209302325582</v>
      </c>
      <c r="AN183">
        <f t="shared" si="94"/>
        <v>1054.5037633055292</v>
      </c>
      <c r="AO183">
        <f t="shared" si="95"/>
        <v>-8.282833072971016</v>
      </c>
      <c r="AP183">
        <f t="shared" si="96"/>
        <v>8.1551779367936366</v>
      </c>
      <c r="AQ183">
        <f t="shared" si="97"/>
        <v>282378.83736044931</v>
      </c>
    </row>
    <row r="184" spans="1:43" x14ac:dyDescent="0.25">
      <c r="A184">
        <v>183</v>
      </c>
      <c r="B184" t="s">
        <v>539</v>
      </c>
      <c r="C184" t="s">
        <v>537</v>
      </c>
      <c r="D184" t="s">
        <v>538</v>
      </c>
      <c r="E184" t="str">
        <f t="shared" si="66"/>
        <v>184.929</v>
      </c>
      <c r="F184" t="str">
        <f t="shared" si="67"/>
        <v>34.54303</v>
      </c>
      <c r="G184" t="str">
        <f t="shared" si="68"/>
        <v>-86.46571</v>
      </c>
      <c r="H184">
        <f t="shared" si="69"/>
        <v>0.60288803631885002</v>
      </c>
      <c r="I184">
        <f t="shared" si="70"/>
        <v>0.60288960711517692</v>
      </c>
      <c r="J184">
        <f t="shared" si="71"/>
        <v>-1.5091149947660152</v>
      </c>
      <c r="K184">
        <f t="shared" si="72"/>
        <v>-1.5091113295745862</v>
      </c>
      <c r="L184">
        <f t="shared" si="73"/>
        <v>3.0190219255781297E-6</v>
      </c>
      <c r="M184">
        <f t="shared" si="74"/>
        <v>1.5707963268996039E-6</v>
      </c>
      <c r="N184">
        <f t="shared" si="75"/>
        <v>71.139240847185263</v>
      </c>
      <c r="O184">
        <f t="shared" si="76"/>
        <v>0.74100000000001387</v>
      </c>
      <c r="P184" s="1">
        <f t="shared" si="77"/>
        <v>1.0416192120910618E-2</v>
      </c>
      <c r="Q184" s="3">
        <v>9.81</v>
      </c>
      <c r="R184" s="3">
        <v>20</v>
      </c>
      <c r="S184" s="3">
        <v>68</v>
      </c>
      <c r="T184" s="3">
        <f t="shared" si="78"/>
        <v>88</v>
      </c>
      <c r="U184" s="5">
        <v>2.4750000000000002E-3</v>
      </c>
      <c r="V184" s="5">
        <v>0.32</v>
      </c>
      <c r="W184" s="5">
        <v>1.29</v>
      </c>
      <c r="X184" s="4">
        <f t="shared" si="79"/>
        <v>2.1366180000000004</v>
      </c>
      <c r="Y184" s="4">
        <f t="shared" si="80"/>
        <v>8.9916025661557946</v>
      </c>
      <c r="Z184" s="3">
        <f t="shared" si="81"/>
        <v>14.571733073919656</v>
      </c>
      <c r="AA184" s="3">
        <f t="shared" si="82"/>
        <v>25.699953640075449</v>
      </c>
      <c r="AB184" s="3">
        <f t="shared" si="83"/>
        <v>0.2064</v>
      </c>
      <c r="AC184" s="3">
        <f t="shared" si="84"/>
        <v>11.128220566155795</v>
      </c>
      <c r="AD184" s="2">
        <f t="shared" si="98"/>
        <v>215.94</v>
      </c>
      <c r="AE184" s="2">
        <f t="shared" si="85"/>
        <v>8.4023497872491095</v>
      </c>
      <c r="AF184" s="2">
        <f t="shared" si="86"/>
        <v>593.20154211966883</v>
      </c>
      <c r="AG184" s="2">
        <f t="shared" si="87"/>
        <v>453.01938811288909</v>
      </c>
      <c r="AH184" s="2">
        <f t="shared" si="88"/>
        <v>-1046.2209302325582</v>
      </c>
      <c r="AI184" s="2">
        <f t="shared" si="89"/>
        <v>0</v>
      </c>
      <c r="AJ184" s="2">
        <f t="shared" si="90"/>
        <v>18.79551536274996</v>
      </c>
      <c r="AK184">
        <f t="shared" si="91"/>
        <v>7.1683807597236254E-4</v>
      </c>
      <c r="AL184">
        <f t="shared" si="92"/>
        <v>53.915797316646291</v>
      </c>
      <c r="AM184">
        <f t="shared" si="93"/>
        <v>-1046.2209302325582</v>
      </c>
      <c r="AN184">
        <f t="shared" si="94"/>
        <v>1051.7401271323292</v>
      </c>
      <c r="AO184">
        <f t="shared" si="95"/>
        <v>-5.5191968997709182</v>
      </c>
      <c r="AP184">
        <f t="shared" si="96"/>
        <v>8.4023497872491095</v>
      </c>
      <c r="AQ184">
        <f t="shared" si="97"/>
        <v>279449.31956320326</v>
      </c>
    </row>
    <row r="185" spans="1:43" x14ac:dyDescent="0.25">
      <c r="A185">
        <v>184</v>
      </c>
      <c r="B185" t="s">
        <v>542</v>
      </c>
      <c r="C185" t="s">
        <v>540</v>
      </c>
      <c r="D185" t="s">
        <v>541</v>
      </c>
      <c r="E185" t="str">
        <f t="shared" si="66"/>
        <v>186.511</v>
      </c>
      <c r="F185" t="str">
        <f t="shared" si="67"/>
        <v>34.54341</v>
      </c>
      <c r="G185" t="str">
        <f t="shared" si="68"/>
        <v>-86.4651</v>
      </c>
      <c r="H185">
        <f t="shared" si="69"/>
        <v>0.60288960711517692</v>
      </c>
      <c r="I185">
        <f t="shared" si="70"/>
        <v>0.60289623936633441</v>
      </c>
      <c r="J185">
        <f t="shared" si="71"/>
        <v>-1.5091113295745862</v>
      </c>
      <c r="K185">
        <f t="shared" si="72"/>
        <v>-1.5091006830661491</v>
      </c>
      <c r="L185">
        <f t="shared" si="73"/>
        <v>8.7695151190999278E-6</v>
      </c>
      <c r="M185">
        <f t="shared" si="74"/>
        <v>6.63225115749011E-6</v>
      </c>
      <c r="N185">
        <f t="shared" si="75"/>
        <v>229.83527261224756</v>
      </c>
      <c r="O185">
        <f t="shared" si="76"/>
        <v>1.5819999999999936</v>
      </c>
      <c r="P185" s="1">
        <f t="shared" si="77"/>
        <v>6.8831906522414752E-3</v>
      </c>
      <c r="Q185" s="3">
        <v>9.81</v>
      </c>
      <c r="R185" s="3">
        <v>20</v>
      </c>
      <c r="S185" s="3">
        <v>68</v>
      </c>
      <c r="T185" s="3">
        <f t="shared" si="78"/>
        <v>88</v>
      </c>
      <c r="U185" s="5">
        <v>2.4750000000000002E-3</v>
      </c>
      <c r="V185" s="5">
        <v>0.32</v>
      </c>
      <c r="W185" s="5">
        <v>1.29</v>
      </c>
      <c r="X185" s="4">
        <f t="shared" si="79"/>
        <v>2.1366180000000004</v>
      </c>
      <c r="Y185" s="4">
        <f t="shared" si="80"/>
        <v>5.9419800674368437</v>
      </c>
      <c r="Z185" s="3">
        <f t="shared" si="81"/>
        <v>16.254619514130397</v>
      </c>
      <c r="AA185" s="3">
        <f t="shared" si="82"/>
        <v>24.33321758156724</v>
      </c>
      <c r="AB185" s="3">
        <f t="shared" si="83"/>
        <v>0.2064</v>
      </c>
      <c r="AC185" s="3">
        <f t="shared" si="84"/>
        <v>8.0785980674368449</v>
      </c>
      <c r="AD185" s="2">
        <f t="shared" si="98"/>
        <v>215.94</v>
      </c>
      <c r="AE185" s="2">
        <f t="shared" si="85"/>
        <v>8.8742887896410938</v>
      </c>
      <c r="AF185" s="2">
        <f t="shared" si="86"/>
        <v>698.8768785568252</v>
      </c>
      <c r="AG185" s="2">
        <f t="shared" si="87"/>
        <v>347.34405167573158</v>
      </c>
      <c r="AH185" s="2">
        <f t="shared" si="88"/>
        <v>-1046.2209302325582</v>
      </c>
      <c r="AI185" s="2">
        <f t="shared" si="89"/>
        <v>0</v>
      </c>
      <c r="AJ185" s="2">
        <f t="shared" si="90"/>
        <v>19.851212518229072</v>
      </c>
      <c r="AK185">
        <f t="shared" si="91"/>
        <v>2.1927833199982694E-3</v>
      </c>
      <c r="AL185">
        <f t="shared" si="92"/>
        <v>39.140494512775412</v>
      </c>
      <c r="AM185">
        <f t="shared" si="93"/>
        <v>-1046.2209302325582</v>
      </c>
      <c r="AN185">
        <f t="shared" si="94"/>
        <v>1048.3393560999541</v>
      </c>
      <c r="AO185">
        <f t="shared" si="95"/>
        <v>-2.1184258673958993</v>
      </c>
      <c r="AP185">
        <f t="shared" si="96"/>
        <v>8.8742887896410938</v>
      </c>
      <c r="AQ185">
        <f t="shared" si="97"/>
        <v>275865.38792394113</v>
      </c>
    </row>
    <row r="186" spans="1:43" x14ac:dyDescent="0.25">
      <c r="A186">
        <v>185</v>
      </c>
      <c r="B186" t="s">
        <v>545</v>
      </c>
      <c r="C186" t="s">
        <v>543</v>
      </c>
      <c r="D186" t="s">
        <v>544</v>
      </c>
      <c r="E186" t="str">
        <f t="shared" si="66"/>
        <v>186.125</v>
      </c>
      <c r="F186" t="str">
        <f t="shared" si="67"/>
        <v>34.54404</v>
      </c>
      <c r="G186" t="str">
        <f t="shared" si="68"/>
        <v>-86.4642</v>
      </c>
      <c r="H186">
        <f t="shared" si="69"/>
        <v>0.60289623936633441</v>
      </c>
      <c r="I186">
        <f t="shared" si="70"/>
        <v>0.60290723494062204</v>
      </c>
      <c r="J186">
        <f t="shared" si="71"/>
        <v>-1.5091006830661491</v>
      </c>
      <c r="K186">
        <f t="shared" si="72"/>
        <v>-1.5090849751028812</v>
      </c>
      <c r="L186">
        <f t="shared" si="73"/>
        <v>1.2938550359596638E-5</v>
      </c>
      <c r="M186">
        <f t="shared" si="74"/>
        <v>1.0995574287631094E-5</v>
      </c>
      <c r="N186">
        <f t="shared" si="75"/>
        <v>354.93459198907141</v>
      </c>
      <c r="O186">
        <f t="shared" si="76"/>
        <v>-0.38599999999999568</v>
      </c>
      <c r="P186" s="1">
        <f t="shared" si="77"/>
        <v>-1.0875243177533983E-3</v>
      </c>
      <c r="Q186" s="3">
        <v>9.81</v>
      </c>
      <c r="R186" s="3">
        <v>20</v>
      </c>
      <c r="S186" s="3">
        <v>68</v>
      </c>
      <c r="T186" s="3">
        <f t="shared" si="78"/>
        <v>88</v>
      </c>
      <c r="U186" s="5">
        <v>2.4750000000000002E-3</v>
      </c>
      <c r="V186" s="5">
        <v>0.32</v>
      </c>
      <c r="W186" s="5">
        <v>1.29</v>
      </c>
      <c r="X186" s="4">
        <f t="shared" si="79"/>
        <v>2.1366180000000004</v>
      </c>
      <c r="Y186" s="4">
        <f t="shared" si="80"/>
        <v>-0.93883743784450779</v>
      </c>
      <c r="Z186" s="3">
        <f t="shared" si="81"/>
        <v>20.480266073107238</v>
      </c>
      <c r="AA186" s="3">
        <f t="shared" si="82"/>
        <v>21.678046635262731</v>
      </c>
      <c r="AB186" s="3">
        <f t="shared" si="83"/>
        <v>0.2064</v>
      </c>
      <c r="AC186" s="3">
        <f t="shared" si="84"/>
        <v>1.1977805621554927</v>
      </c>
      <c r="AD186" s="2">
        <f t="shared" si="98"/>
        <v>215.94</v>
      </c>
      <c r="AE186" s="2">
        <f t="shared" si="85"/>
        <v>9.9612296086096741</v>
      </c>
      <c r="AF186" s="2">
        <f t="shared" si="86"/>
        <v>988.41391860290696</v>
      </c>
      <c r="AG186" s="2">
        <f t="shared" si="87"/>
        <v>57.807011629653267</v>
      </c>
      <c r="AH186" s="2">
        <f t="shared" si="88"/>
        <v>-1046.2209302325582</v>
      </c>
      <c r="AI186" s="2">
        <f t="shared" si="89"/>
        <v>2.0463630789890885E-12</v>
      </c>
      <c r="AJ186" s="2">
        <f t="shared" si="90"/>
        <v>22.282629131273048</v>
      </c>
      <c r="AK186">
        <f t="shared" si="91"/>
        <v>3.0168100993812241E-3</v>
      </c>
      <c r="AL186">
        <f t="shared" si="92"/>
        <v>5.8032003980401781</v>
      </c>
      <c r="AM186">
        <f t="shared" si="93"/>
        <v>-1046.2209302325582</v>
      </c>
      <c r="AN186">
        <f t="shared" si="94"/>
        <v>1046.2278487440065</v>
      </c>
      <c r="AO186">
        <f t="shared" si="95"/>
        <v>-6.9185114482479548E-3</v>
      </c>
      <c r="AP186">
        <f t="shared" si="96"/>
        <v>9.9612296086096741</v>
      </c>
      <c r="AQ186">
        <f t="shared" si="97"/>
        <v>273651.79705351882</v>
      </c>
    </row>
    <row r="187" spans="1:43" x14ac:dyDescent="0.25">
      <c r="A187">
        <v>186</v>
      </c>
      <c r="B187" t="s">
        <v>548</v>
      </c>
      <c r="C187" t="s">
        <v>546</v>
      </c>
      <c r="D187" t="s">
        <v>547</v>
      </c>
      <c r="E187" t="str">
        <f t="shared" si="66"/>
        <v>185.655</v>
      </c>
      <c r="F187" t="str">
        <f t="shared" si="67"/>
        <v>34.54414</v>
      </c>
      <c r="G187" t="str">
        <f t="shared" si="68"/>
        <v>-86.46401</v>
      </c>
      <c r="H187">
        <f t="shared" si="69"/>
        <v>0.60290723494062204</v>
      </c>
      <c r="I187">
        <f t="shared" si="70"/>
        <v>0.60290898026987394</v>
      </c>
      <c r="J187">
        <f t="shared" si="71"/>
        <v>-1.5090849751028812</v>
      </c>
      <c r="K187">
        <f t="shared" si="72"/>
        <v>-1.5090816589773024</v>
      </c>
      <c r="L187">
        <f t="shared" si="73"/>
        <v>2.7314597638083873E-6</v>
      </c>
      <c r="M187">
        <f t="shared" si="74"/>
        <v>1.7453292519009622E-6</v>
      </c>
      <c r="N187">
        <f t="shared" si="75"/>
        <v>67.757871404839733</v>
      </c>
      <c r="O187">
        <f t="shared" si="76"/>
        <v>-0.46999999999999886</v>
      </c>
      <c r="P187" s="1">
        <f t="shared" si="77"/>
        <v>-6.9364634728833622E-3</v>
      </c>
      <c r="Q187" s="3">
        <v>9.81</v>
      </c>
      <c r="R187" s="3">
        <v>20</v>
      </c>
      <c r="S187" s="3">
        <v>68</v>
      </c>
      <c r="T187" s="3">
        <f t="shared" si="78"/>
        <v>88</v>
      </c>
      <c r="U187" s="5">
        <v>2.4750000000000002E-3</v>
      </c>
      <c r="V187" s="5">
        <v>0.32</v>
      </c>
      <c r="W187" s="5">
        <v>1.29</v>
      </c>
      <c r="X187" s="4">
        <f t="shared" si="79"/>
        <v>2.1366180000000004</v>
      </c>
      <c r="Y187" s="4">
        <f t="shared" si="80"/>
        <v>-5.9879661345288122</v>
      </c>
      <c r="Z187" s="3">
        <f t="shared" si="81"/>
        <v>23.913137391888004</v>
      </c>
      <c r="AA187" s="3">
        <f t="shared" si="82"/>
        <v>20.061789257359191</v>
      </c>
      <c r="AB187" s="3">
        <f t="shared" si="83"/>
        <v>0.2064</v>
      </c>
      <c r="AC187" s="3">
        <f t="shared" si="84"/>
        <v>-3.8513481345288123</v>
      </c>
      <c r="AD187" s="2">
        <f t="shared" si="98"/>
        <v>215.94</v>
      </c>
      <c r="AE187" s="2">
        <f t="shared" si="85"/>
        <v>10.763745807009148</v>
      </c>
      <c r="AF187" s="2">
        <f t="shared" si="86"/>
        <v>1247.068470612249</v>
      </c>
      <c r="AG187" s="2">
        <f t="shared" si="87"/>
        <v>-200.84754037968511</v>
      </c>
      <c r="AH187" s="2">
        <f t="shared" si="88"/>
        <v>-1046.2209302325582</v>
      </c>
      <c r="AI187" s="2">
        <f t="shared" si="89"/>
        <v>5.6843418860808015E-12</v>
      </c>
      <c r="AJ187" s="2">
        <f t="shared" si="90"/>
        <v>24.077806185049493</v>
      </c>
      <c r="AK187">
        <f t="shared" si="91"/>
        <v>5.3297755167905781E-4</v>
      </c>
      <c r="AL187">
        <f t="shared" si="92"/>
        <v>-18.659632434732618</v>
      </c>
      <c r="AM187">
        <f t="shared" si="93"/>
        <v>-1046.2209302325582</v>
      </c>
      <c r="AN187">
        <f t="shared" si="94"/>
        <v>1045.9908826941435</v>
      </c>
      <c r="AO187">
        <f t="shared" si="95"/>
        <v>0.23004753841473757</v>
      </c>
      <c r="AP187">
        <f t="shared" si="96"/>
        <v>10.763745807009148</v>
      </c>
      <c r="AQ187">
        <f t="shared" si="97"/>
        <v>273403.9310864018</v>
      </c>
    </row>
    <row r="188" spans="1:43" x14ac:dyDescent="0.25">
      <c r="A188">
        <v>187</v>
      </c>
      <c r="B188" t="s">
        <v>551</v>
      </c>
      <c r="C188" t="s">
        <v>549</v>
      </c>
      <c r="D188" t="s">
        <v>550</v>
      </c>
      <c r="E188" t="str">
        <f t="shared" si="66"/>
        <v>184.953</v>
      </c>
      <c r="F188" t="str">
        <f t="shared" si="67"/>
        <v>34.54447</v>
      </c>
      <c r="G188" t="str">
        <f t="shared" si="68"/>
        <v>-86.4632</v>
      </c>
      <c r="H188">
        <f t="shared" si="69"/>
        <v>0.60290898026987394</v>
      </c>
      <c r="I188">
        <f t="shared" si="70"/>
        <v>0.60291473985640553</v>
      </c>
      <c r="J188">
        <f t="shared" si="71"/>
        <v>-1.5090816589773024</v>
      </c>
      <c r="K188">
        <f t="shared" si="72"/>
        <v>-1.5090675218103611</v>
      </c>
      <c r="L188">
        <f t="shared" si="73"/>
        <v>1.1644614175261844E-5</v>
      </c>
      <c r="M188">
        <f t="shared" si="74"/>
        <v>5.75958653159514E-6</v>
      </c>
      <c r="N188">
        <f t="shared" si="75"/>
        <v>271.56068177244202</v>
      </c>
      <c r="O188">
        <f t="shared" si="76"/>
        <v>-0.70199999999999818</v>
      </c>
      <c r="P188" s="1">
        <f t="shared" si="77"/>
        <v>-2.5850575842501699E-3</v>
      </c>
      <c r="Q188" s="3">
        <v>9.81</v>
      </c>
      <c r="R188" s="3">
        <v>20</v>
      </c>
      <c r="S188" s="3">
        <v>68</v>
      </c>
      <c r="T188" s="3">
        <f t="shared" si="78"/>
        <v>88</v>
      </c>
      <c r="U188" s="5">
        <v>2.4750000000000002E-3</v>
      </c>
      <c r="V188" s="5">
        <v>0.32</v>
      </c>
      <c r="W188" s="5">
        <v>1.29</v>
      </c>
      <c r="X188" s="4">
        <f t="shared" si="79"/>
        <v>2.1366180000000004</v>
      </c>
      <c r="Y188" s="4">
        <f t="shared" si="80"/>
        <v>-2.2316210549147493</v>
      </c>
      <c r="Z188" s="3">
        <f t="shared" si="81"/>
        <v>21.334581064628793</v>
      </c>
      <c r="AA188" s="3">
        <f t="shared" si="82"/>
        <v>21.239578009714045</v>
      </c>
      <c r="AB188" s="3">
        <f t="shared" si="83"/>
        <v>0.2064</v>
      </c>
      <c r="AC188" s="3">
        <f t="shared" si="84"/>
        <v>-9.5003054914749308E-2</v>
      </c>
      <c r="AD188" s="2">
        <f t="shared" si="98"/>
        <v>215.94</v>
      </c>
      <c r="AE188" s="2">
        <f t="shared" si="85"/>
        <v>10.166868659345404</v>
      </c>
      <c r="AF188" s="2">
        <f t="shared" si="86"/>
        <v>1050.9005987705348</v>
      </c>
      <c r="AG188" s="2">
        <f t="shared" si="87"/>
        <v>-4.6796685152850541</v>
      </c>
      <c r="AH188" s="2">
        <f t="shared" si="88"/>
        <v>-1046.2209302325582</v>
      </c>
      <c r="AI188" s="2">
        <f t="shared" si="89"/>
        <v>2.2691438061883673E-8</v>
      </c>
      <c r="AJ188" s="2">
        <f t="shared" si="90"/>
        <v>22.742630444614008</v>
      </c>
      <c r="AK188">
        <f t="shared" si="91"/>
        <v>2.2614775116115492E-3</v>
      </c>
      <c r="AL188">
        <f t="shared" si="92"/>
        <v>-0.46028611877301023</v>
      </c>
      <c r="AM188">
        <f t="shared" si="93"/>
        <v>-1046.2209302325582</v>
      </c>
      <c r="AN188">
        <f t="shared" si="94"/>
        <v>1046.2209267803541</v>
      </c>
      <c r="AO188">
        <f t="shared" si="95"/>
        <v>3.4522041687523597E-6</v>
      </c>
      <c r="AP188">
        <f t="shared" si="96"/>
        <v>10.166868659345404</v>
      </c>
      <c r="AQ188">
        <f t="shared" si="97"/>
        <v>273644.55510240165</v>
      </c>
    </row>
    <row r="189" spans="1:43" x14ac:dyDescent="0.25">
      <c r="A189">
        <v>188</v>
      </c>
      <c r="B189" t="s">
        <v>554</v>
      </c>
      <c r="C189" t="s">
        <v>552</v>
      </c>
      <c r="D189" t="s">
        <v>553</v>
      </c>
      <c r="E189" t="str">
        <f t="shared" si="66"/>
        <v>182.772</v>
      </c>
      <c r="F189" t="str">
        <f t="shared" si="67"/>
        <v>34.546</v>
      </c>
      <c r="G189" t="str">
        <f t="shared" si="68"/>
        <v>-86.4602</v>
      </c>
      <c r="H189">
        <f t="shared" si="69"/>
        <v>0.60291473985640553</v>
      </c>
      <c r="I189">
        <f t="shared" si="70"/>
        <v>0.60294144339396105</v>
      </c>
      <c r="J189">
        <f t="shared" si="71"/>
        <v>-1.5090675218103611</v>
      </c>
      <c r="K189">
        <f t="shared" si="72"/>
        <v>-1.5090151619328014</v>
      </c>
      <c r="L189">
        <f t="shared" si="73"/>
        <v>4.312771872255306E-5</v>
      </c>
      <c r="M189">
        <f t="shared" si="74"/>
        <v>2.670353755551691E-5</v>
      </c>
      <c r="N189">
        <f t="shared" si="75"/>
        <v>1060.3420580099482</v>
      </c>
      <c r="O189">
        <f t="shared" si="76"/>
        <v>-2.1810000000000116</v>
      </c>
      <c r="P189" s="1">
        <f t="shared" si="77"/>
        <v>-2.0568834212738069E-3</v>
      </c>
      <c r="Q189" s="3">
        <v>9.81</v>
      </c>
      <c r="R189" s="3">
        <v>20</v>
      </c>
      <c r="S189" s="3">
        <v>68</v>
      </c>
      <c r="T189" s="3">
        <f t="shared" si="78"/>
        <v>88</v>
      </c>
      <c r="U189" s="5">
        <v>2.4750000000000002E-3</v>
      </c>
      <c r="V189" s="5">
        <v>0.32</v>
      </c>
      <c r="W189" s="5">
        <v>1.29</v>
      </c>
      <c r="X189" s="4">
        <f t="shared" si="79"/>
        <v>2.1366180000000004</v>
      </c>
      <c r="Y189" s="4">
        <f t="shared" si="80"/>
        <v>-1.7756625637117978</v>
      </c>
      <c r="Z189" s="3">
        <f t="shared" si="81"/>
        <v>21.031244774229901</v>
      </c>
      <c r="AA189" s="3">
        <f t="shared" si="82"/>
        <v>21.392200210518105</v>
      </c>
      <c r="AB189" s="3">
        <f t="shared" si="83"/>
        <v>0.2064</v>
      </c>
      <c r="AC189" s="3">
        <f t="shared" si="84"/>
        <v>0.3609554362882027</v>
      </c>
      <c r="AD189" s="2">
        <f t="shared" si="98"/>
        <v>215.94</v>
      </c>
      <c r="AE189" s="2">
        <f t="shared" si="85"/>
        <v>10.094333349291459</v>
      </c>
      <c r="AF189" s="2">
        <f t="shared" si="86"/>
        <v>1028.5678076628903</v>
      </c>
      <c r="AG189" s="2">
        <f t="shared" si="87"/>
        <v>17.653122568469247</v>
      </c>
      <c r="AH189" s="2">
        <f t="shared" si="88"/>
        <v>-1046.2209302325582</v>
      </c>
      <c r="AI189" s="2">
        <f t="shared" si="89"/>
        <v>-1.1987140169367194E-9</v>
      </c>
      <c r="AJ189" s="2">
        <f t="shared" si="90"/>
        <v>22.580373627297302</v>
      </c>
      <c r="AK189">
        <f t="shared" si="91"/>
        <v>8.8936685807894673E-3</v>
      </c>
      <c r="AL189">
        <f t="shared" si="92"/>
        <v>1.7488150982955557</v>
      </c>
      <c r="AM189">
        <f t="shared" si="93"/>
        <v>-1046.2209302325582</v>
      </c>
      <c r="AN189">
        <f t="shared" si="94"/>
        <v>1046.2211195734576</v>
      </c>
      <c r="AO189">
        <f t="shared" si="95"/>
        <v>-1.8934089928279718E-4</v>
      </c>
      <c r="AP189">
        <f t="shared" si="96"/>
        <v>10.094333349291459</v>
      </c>
      <c r="AQ189">
        <f t="shared" si="97"/>
        <v>273644.75680661743</v>
      </c>
    </row>
    <row r="190" spans="1:43" x14ac:dyDescent="0.25">
      <c r="A190">
        <v>189</v>
      </c>
      <c r="B190" t="s">
        <v>557</v>
      </c>
      <c r="C190" t="s">
        <v>555</v>
      </c>
      <c r="D190" t="s">
        <v>556</v>
      </c>
      <c r="E190" t="str">
        <f t="shared" si="66"/>
        <v>179.404</v>
      </c>
      <c r="F190" t="str">
        <f t="shared" si="67"/>
        <v>34.54749</v>
      </c>
      <c r="G190" t="str">
        <f t="shared" si="68"/>
        <v>-86.45729</v>
      </c>
      <c r="H190">
        <f t="shared" si="69"/>
        <v>0.60294144339396105</v>
      </c>
      <c r="I190">
        <f t="shared" si="70"/>
        <v>0.60296744879981579</v>
      </c>
      <c r="J190">
        <f t="shared" si="71"/>
        <v>-1.5090151619328014</v>
      </c>
      <c r="K190">
        <f t="shared" si="72"/>
        <v>-1.5089643728515683</v>
      </c>
      <c r="L190">
        <f t="shared" si="73"/>
        <v>4.183312813012665E-5</v>
      </c>
      <c r="M190">
        <f t="shared" si="74"/>
        <v>2.600540585473432E-5</v>
      </c>
      <c r="N190">
        <f t="shared" si="75"/>
        <v>1029.6531071706902</v>
      </c>
      <c r="O190">
        <f t="shared" si="76"/>
        <v>-3.367999999999995</v>
      </c>
      <c r="P190" s="1">
        <f t="shared" si="77"/>
        <v>-3.271004551479168E-3</v>
      </c>
      <c r="Q190" s="3">
        <v>9.81</v>
      </c>
      <c r="R190" s="3">
        <v>20</v>
      </c>
      <c r="S190" s="3">
        <v>68</v>
      </c>
      <c r="T190" s="3">
        <f t="shared" si="78"/>
        <v>88</v>
      </c>
      <c r="U190" s="5">
        <v>2.4750000000000002E-3</v>
      </c>
      <c r="V190" s="5">
        <v>0.32</v>
      </c>
      <c r="W190" s="5">
        <v>1.29</v>
      </c>
      <c r="X190" s="4">
        <f t="shared" si="79"/>
        <v>2.1366180000000004</v>
      </c>
      <c r="Y190" s="4">
        <f t="shared" si="80"/>
        <v>-2.8237777027778397</v>
      </c>
      <c r="Z190" s="3">
        <f t="shared" si="81"/>
        <v>21.73175385833127</v>
      </c>
      <c r="AA190" s="3">
        <f t="shared" si="82"/>
        <v>21.04459415555343</v>
      </c>
      <c r="AB190" s="3">
        <f t="shared" si="83"/>
        <v>0.2064</v>
      </c>
      <c r="AC190" s="3">
        <f t="shared" si="84"/>
        <v>-0.68715970277783955</v>
      </c>
      <c r="AD190" s="2">
        <f t="shared" si="98"/>
        <v>215.94</v>
      </c>
      <c r="AE190" s="2">
        <f t="shared" si="85"/>
        <v>10.261067445815469</v>
      </c>
      <c r="AF190" s="2">
        <f t="shared" si="86"/>
        <v>1080.3827134505702</v>
      </c>
      <c r="AG190" s="2">
        <f t="shared" si="87"/>
        <v>-34.161783218265128</v>
      </c>
      <c r="AH190" s="2">
        <f t="shared" si="88"/>
        <v>-1046.2209302325582</v>
      </c>
      <c r="AI190" s="2">
        <f t="shared" si="89"/>
        <v>-2.5306690076831728E-10</v>
      </c>
      <c r="AJ190" s="2">
        <f t="shared" si="90"/>
        <v>22.953347063545692</v>
      </c>
      <c r="AK190">
        <f t="shared" si="91"/>
        <v>8.4959312311353643E-3</v>
      </c>
      <c r="AL190">
        <f t="shared" si="92"/>
        <v>-3.329262125861626</v>
      </c>
      <c r="AM190">
        <f t="shared" si="93"/>
        <v>-1046.2209302325582</v>
      </c>
      <c r="AN190">
        <f t="shared" si="94"/>
        <v>1046.2196238891906</v>
      </c>
      <c r="AO190">
        <f t="shared" si="95"/>
        <v>1.306343367559748E-3</v>
      </c>
      <c r="AP190">
        <f t="shared" si="96"/>
        <v>10.261067445815469</v>
      </c>
      <c r="AQ190">
        <f t="shared" si="97"/>
        <v>273643.19199210312</v>
      </c>
    </row>
    <row r="191" spans="1:43" x14ac:dyDescent="0.25">
      <c r="A191">
        <v>190</v>
      </c>
      <c r="B191" t="s">
        <v>560</v>
      </c>
      <c r="C191" t="s">
        <v>558</v>
      </c>
      <c r="D191" t="s">
        <v>559</v>
      </c>
      <c r="E191" t="str">
        <f t="shared" si="66"/>
        <v>179.892</v>
      </c>
      <c r="F191" t="str">
        <f t="shared" si="67"/>
        <v>34.54786</v>
      </c>
      <c r="G191" t="str">
        <f t="shared" si="68"/>
        <v>-86.45666</v>
      </c>
      <c r="H191">
        <f t="shared" si="69"/>
        <v>0.60296744879981579</v>
      </c>
      <c r="I191">
        <f t="shared" si="70"/>
        <v>0.60297390651804816</v>
      </c>
      <c r="J191">
        <f t="shared" si="71"/>
        <v>-1.5089643728515683</v>
      </c>
      <c r="K191">
        <f t="shared" si="72"/>
        <v>-1.5089533772772805</v>
      </c>
      <c r="L191">
        <f t="shared" si="73"/>
        <v>9.0565553949118941E-6</v>
      </c>
      <c r="M191">
        <f t="shared" si="74"/>
        <v>6.4577182323777294E-6</v>
      </c>
      <c r="N191">
        <f t="shared" si="75"/>
        <v>232.51191209690484</v>
      </c>
      <c r="O191">
        <f t="shared" si="76"/>
        <v>0.48799999999999955</v>
      </c>
      <c r="P191" s="1">
        <f t="shared" si="77"/>
        <v>2.0988171986500805E-3</v>
      </c>
      <c r="Q191" s="3">
        <v>9.81</v>
      </c>
      <c r="R191" s="3">
        <v>20</v>
      </c>
      <c r="S191" s="3">
        <v>68</v>
      </c>
      <c r="T191" s="3">
        <f t="shared" si="78"/>
        <v>88</v>
      </c>
      <c r="U191" s="5">
        <v>2.4750000000000002E-3</v>
      </c>
      <c r="V191" s="5">
        <v>0.32</v>
      </c>
      <c r="W191" s="5">
        <v>1.29</v>
      </c>
      <c r="X191" s="4">
        <f t="shared" si="79"/>
        <v>2.1366180000000004</v>
      </c>
      <c r="Y191" s="4">
        <f t="shared" si="80"/>
        <v>1.8118629205964845</v>
      </c>
      <c r="Z191" s="3">
        <f t="shared" si="81"/>
        <v>18.723661238506221</v>
      </c>
      <c r="AA191" s="3">
        <f t="shared" si="82"/>
        <v>22.672142159102705</v>
      </c>
      <c r="AB191" s="3">
        <f t="shared" si="83"/>
        <v>0.2064</v>
      </c>
      <c r="AC191" s="3">
        <f t="shared" si="84"/>
        <v>3.9484809205964848</v>
      </c>
      <c r="AD191" s="2">
        <f t="shared" si="98"/>
        <v>215.94</v>
      </c>
      <c r="AE191" s="2">
        <f t="shared" si="85"/>
        <v>9.5244639207284951</v>
      </c>
      <c r="AF191" s="2">
        <f t="shared" si="86"/>
        <v>864.01567795588721</v>
      </c>
      <c r="AG191" s="2">
        <f t="shared" si="87"/>
        <v>182.20525227667662</v>
      </c>
      <c r="AH191" s="2">
        <f t="shared" si="88"/>
        <v>-1046.2209302325582</v>
      </c>
      <c r="AI191" s="2">
        <f t="shared" si="89"/>
        <v>5.6843418860808015E-12</v>
      </c>
      <c r="AJ191" s="2">
        <f t="shared" si="90"/>
        <v>21.305612415193149</v>
      </c>
      <c r="AK191">
        <f t="shared" si="91"/>
        <v>2.0668895185874873E-3</v>
      </c>
      <c r="AL191">
        <f t="shared" si="92"/>
        <v>19.130237018393821</v>
      </c>
      <c r="AM191">
        <f t="shared" si="93"/>
        <v>-1046.2209302325582</v>
      </c>
      <c r="AN191">
        <f t="shared" si="94"/>
        <v>1046.4687129661929</v>
      </c>
      <c r="AO191">
        <f t="shared" si="95"/>
        <v>-0.24778273363472181</v>
      </c>
      <c r="AP191">
        <f t="shared" si="96"/>
        <v>9.5244639207284951</v>
      </c>
      <c r="AQ191">
        <f t="shared" si="97"/>
        <v>273903.85559253185</v>
      </c>
    </row>
    <row r="192" spans="1:43" x14ac:dyDescent="0.25">
      <c r="A192">
        <v>191</v>
      </c>
      <c r="B192" t="s">
        <v>563</v>
      </c>
      <c r="C192" t="s">
        <v>561</v>
      </c>
      <c r="D192" t="s">
        <v>562</v>
      </c>
      <c r="E192" t="str">
        <f t="shared" si="66"/>
        <v>179.324</v>
      </c>
      <c r="F192" t="str">
        <f t="shared" si="67"/>
        <v>34.54796</v>
      </c>
      <c r="G192" t="str">
        <f t="shared" si="68"/>
        <v>-86.45645</v>
      </c>
      <c r="H192">
        <f t="shared" si="69"/>
        <v>0.60297390651804816</v>
      </c>
      <c r="I192">
        <f t="shared" si="70"/>
        <v>0.60297565184730018</v>
      </c>
      <c r="J192">
        <f t="shared" si="71"/>
        <v>-1.5089533772772805</v>
      </c>
      <c r="K192">
        <f t="shared" si="72"/>
        <v>-1.5089497120858517</v>
      </c>
      <c r="L192">
        <f t="shared" si="73"/>
        <v>3.018843272895914E-6</v>
      </c>
      <c r="M192">
        <f t="shared" si="74"/>
        <v>1.7453292520119845E-6</v>
      </c>
      <c r="N192">
        <f t="shared" si="75"/>
        <v>72.891832829166958</v>
      </c>
      <c r="O192">
        <f t="shared" si="76"/>
        <v>-0.56799999999998363</v>
      </c>
      <c r="P192" s="1">
        <f t="shared" si="77"/>
        <v>-7.7923681975616884E-3</v>
      </c>
      <c r="Q192" s="3">
        <v>9.81</v>
      </c>
      <c r="R192" s="3">
        <v>20</v>
      </c>
      <c r="S192" s="3">
        <v>68</v>
      </c>
      <c r="T192" s="3">
        <f t="shared" si="78"/>
        <v>88</v>
      </c>
      <c r="U192" s="5">
        <v>2.4750000000000002E-3</v>
      </c>
      <c r="V192" s="5">
        <v>0.32</v>
      </c>
      <c r="W192" s="5">
        <v>1.29</v>
      </c>
      <c r="X192" s="4">
        <f t="shared" si="79"/>
        <v>2.1366180000000004</v>
      </c>
      <c r="Y192" s="4">
        <f t="shared" si="80"/>
        <v>-6.7267913919339977</v>
      </c>
      <c r="Z192" s="3">
        <f t="shared" si="81"/>
        <v>24.436120009511512</v>
      </c>
      <c r="AA192" s="3">
        <f t="shared" si="82"/>
        <v>19.845946617577514</v>
      </c>
      <c r="AB192" s="3">
        <f t="shared" si="83"/>
        <v>0.2064</v>
      </c>
      <c r="AC192" s="3">
        <f t="shared" si="84"/>
        <v>-4.5901733919339973</v>
      </c>
      <c r="AD192" s="2">
        <f t="shared" si="98"/>
        <v>215.94</v>
      </c>
      <c r="AE192" s="2">
        <f t="shared" si="85"/>
        <v>10.880811289129538</v>
      </c>
      <c r="AF192" s="2">
        <f t="shared" si="86"/>
        <v>1288.2016010756638</v>
      </c>
      <c r="AG192" s="2">
        <f t="shared" si="87"/>
        <v>-241.98067084310787</v>
      </c>
      <c r="AH192" s="2">
        <f t="shared" si="88"/>
        <v>-1046.2209302325582</v>
      </c>
      <c r="AI192" s="2">
        <f t="shared" si="89"/>
        <v>-2.2737367544323206E-12</v>
      </c>
      <c r="AJ192" s="2">
        <f t="shared" si="90"/>
        <v>24.339674129535755</v>
      </c>
      <c r="AK192">
        <f t="shared" si="91"/>
        <v>5.6719211998027365E-4</v>
      </c>
      <c r="AL192">
        <f t="shared" si="92"/>
        <v>-22.239212170222856</v>
      </c>
      <c r="AM192">
        <f t="shared" si="93"/>
        <v>-1046.2209302325582</v>
      </c>
      <c r="AN192">
        <f t="shared" si="94"/>
        <v>1045.8314075518801</v>
      </c>
      <c r="AO192">
        <f t="shared" si="95"/>
        <v>0.38952268067816931</v>
      </c>
      <c r="AP192">
        <f t="shared" si="96"/>
        <v>10.880811289129538</v>
      </c>
      <c r="AQ192">
        <f t="shared" si="97"/>
        <v>273237.18366076279</v>
      </c>
    </row>
    <row r="193" spans="1:43" x14ac:dyDescent="0.25">
      <c r="A193">
        <v>192</v>
      </c>
      <c r="B193" t="s">
        <v>566</v>
      </c>
      <c r="C193" t="s">
        <v>564</v>
      </c>
      <c r="D193" t="s">
        <v>565</v>
      </c>
      <c r="E193" t="str">
        <f t="shared" si="66"/>
        <v>178.953</v>
      </c>
      <c r="F193" t="str">
        <f t="shared" si="67"/>
        <v>34.54803</v>
      </c>
      <c r="G193" t="str">
        <f t="shared" si="68"/>
        <v>-86.4562</v>
      </c>
      <c r="H193">
        <f t="shared" si="69"/>
        <v>0.60297565184730018</v>
      </c>
      <c r="I193">
        <f t="shared" si="70"/>
        <v>0.60297687357777652</v>
      </c>
      <c r="J193">
        <f t="shared" si="71"/>
        <v>-1.5089497120858517</v>
      </c>
      <c r="K193">
        <f t="shared" si="72"/>
        <v>-1.5089453487627216</v>
      </c>
      <c r="L193">
        <f t="shared" si="73"/>
        <v>3.5938573687878295E-6</v>
      </c>
      <c r="M193">
        <f t="shared" si="74"/>
        <v>1.2217304763417758E-6</v>
      </c>
      <c r="N193">
        <f t="shared" si="75"/>
        <v>79.346513283527713</v>
      </c>
      <c r="O193">
        <f t="shared" si="76"/>
        <v>-0.37100000000000932</v>
      </c>
      <c r="P193" s="1">
        <f t="shared" si="77"/>
        <v>-4.6756937973357511E-3</v>
      </c>
      <c r="Q193" s="3">
        <v>9.81</v>
      </c>
      <c r="R193" s="3">
        <v>20</v>
      </c>
      <c r="S193" s="3">
        <v>68</v>
      </c>
      <c r="T193" s="3">
        <f t="shared" si="78"/>
        <v>88</v>
      </c>
      <c r="U193" s="5">
        <v>2.4750000000000002E-3</v>
      </c>
      <c r="V193" s="5">
        <v>0.32</v>
      </c>
      <c r="W193" s="5">
        <v>1.29</v>
      </c>
      <c r="X193" s="4">
        <f t="shared" si="79"/>
        <v>2.1366180000000004</v>
      </c>
      <c r="Y193" s="4">
        <f t="shared" si="80"/>
        <v>-4.0363888196119486</v>
      </c>
      <c r="Z193" s="3">
        <f t="shared" si="81"/>
        <v>22.556191085930944</v>
      </c>
      <c r="AA193" s="3">
        <f t="shared" si="82"/>
        <v>20.656420266318996</v>
      </c>
      <c r="AB193" s="3">
        <f t="shared" si="83"/>
        <v>0.2064</v>
      </c>
      <c r="AC193" s="3">
        <f t="shared" si="84"/>
        <v>-1.8997708196119478</v>
      </c>
      <c r="AD193" s="2">
        <f t="shared" si="98"/>
        <v>215.94</v>
      </c>
      <c r="AE193" s="2">
        <f t="shared" si="85"/>
        <v>10.453892650126225</v>
      </c>
      <c r="AF193" s="2">
        <f t="shared" si="86"/>
        <v>1142.4418614731403</v>
      </c>
      <c r="AG193" s="2">
        <f t="shared" si="87"/>
        <v>-96.220931240627976</v>
      </c>
      <c r="AH193" s="2">
        <f t="shared" si="88"/>
        <v>-1046.2209302325582</v>
      </c>
      <c r="AI193" s="2">
        <f t="shared" si="89"/>
        <v>-4.5929482439532876E-11</v>
      </c>
      <c r="AJ193" s="2">
        <f t="shared" si="90"/>
        <v>23.384684627645697</v>
      </c>
      <c r="AK193">
        <f t="shared" si="91"/>
        <v>6.426320887892087E-4</v>
      </c>
      <c r="AL193">
        <f t="shared" si="92"/>
        <v>-9.204315986491995</v>
      </c>
      <c r="AM193">
        <f t="shared" si="93"/>
        <v>-1046.2209302325582</v>
      </c>
      <c r="AN193">
        <f t="shared" si="94"/>
        <v>1046.1933245270743</v>
      </c>
      <c r="AO193">
        <f t="shared" si="95"/>
        <v>2.7605705483892962E-2</v>
      </c>
      <c r="AP193">
        <f t="shared" si="96"/>
        <v>10.453892650126225</v>
      </c>
      <c r="AQ193">
        <f t="shared" si="97"/>
        <v>273615.67780937371</v>
      </c>
    </row>
    <row r="194" spans="1:43" x14ac:dyDescent="0.25">
      <c r="A194">
        <v>193</v>
      </c>
      <c r="B194" t="s">
        <v>569</v>
      </c>
      <c r="C194" t="s">
        <v>567</v>
      </c>
      <c r="D194" t="s">
        <v>568</v>
      </c>
      <c r="E194" t="str">
        <f t="shared" si="66"/>
        <v>177.793</v>
      </c>
      <c r="F194" t="str">
        <f t="shared" si="67"/>
        <v>34.54812</v>
      </c>
      <c r="G194" t="str">
        <f t="shared" si="68"/>
        <v>-86.45562</v>
      </c>
      <c r="H194">
        <f t="shared" si="69"/>
        <v>0.60297687357777652</v>
      </c>
      <c r="I194">
        <f t="shared" si="70"/>
        <v>0.60297844437410331</v>
      </c>
      <c r="J194">
        <f t="shared" si="71"/>
        <v>-1.5089453487627216</v>
      </c>
      <c r="K194">
        <f t="shared" si="72"/>
        <v>-1.5089352258530599</v>
      </c>
      <c r="L194">
        <f t="shared" si="73"/>
        <v>8.3377410798498132E-6</v>
      </c>
      <c r="M194">
        <f t="shared" si="74"/>
        <v>1.5707963267885816E-6</v>
      </c>
      <c r="N194">
        <f t="shared" si="75"/>
        <v>177.35417500907568</v>
      </c>
      <c r="O194">
        <f t="shared" si="76"/>
        <v>-1.1599999999999966</v>
      </c>
      <c r="P194" s="1">
        <f t="shared" si="77"/>
        <v>-6.5405846800090069E-3</v>
      </c>
      <c r="Q194" s="3">
        <v>9.81</v>
      </c>
      <c r="R194" s="3">
        <v>20</v>
      </c>
      <c r="S194" s="3">
        <v>68</v>
      </c>
      <c r="T194" s="3">
        <f t="shared" si="78"/>
        <v>88</v>
      </c>
      <c r="U194" s="5">
        <v>2.4750000000000002E-3</v>
      </c>
      <c r="V194" s="5">
        <v>0.32</v>
      </c>
      <c r="W194" s="5">
        <v>1.29</v>
      </c>
      <c r="X194" s="4">
        <f t="shared" si="79"/>
        <v>2.1366180000000004</v>
      </c>
      <c r="Y194" s="4">
        <f t="shared" si="80"/>
        <v>-5.6462351730025269</v>
      </c>
      <c r="Z194" s="3">
        <f t="shared" si="81"/>
        <v>23.672931577699739</v>
      </c>
      <c r="AA194" s="3">
        <f t="shared" si="82"/>
        <v>20.163314404697211</v>
      </c>
      <c r="AB194" s="3">
        <f t="shared" si="83"/>
        <v>0.2064</v>
      </c>
      <c r="AC194" s="3">
        <f t="shared" si="84"/>
        <v>-3.5096171730025274</v>
      </c>
      <c r="AD194" s="2">
        <f t="shared" si="98"/>
        <v>215.94</v>
      </c>
      <c r="AE194" s="2">
        <f t="shared" si="85"/>
        <v>10.709548820490419</v>
      </c>
      <c r="AF194" s="2">
        <f t="shared" si="86"/>
        <v>1228.3256611216309</v>
      </c>
      <c r="AG194" s="2">
        <f t="shared" si="87"/>
        <v>-182.10473088906073</v>
      </c>
      <c r="AH194" s="2">
        <f t="shared" si="88"/>
        <v>-1046.2209302325582</v>
      </c>
      <c r="AI194" s="2">
        <f t="shared" si="89"/>
        <v>1.2050804798491299E-11</v>
      </c>
      <c r="AJ194" s="2">
        <f t="shared" si="90"/>
        <v>23.956571016493026</v>
      </c>
      <c r="AK194">
        <f t="shared" si="91"/>
        <v>1.4021124245955701E-3</v>
      </c>
      <c r="AL194">
        <f t="shared" si="92"/>
        <v>-17.003959171523874</v>
      </c>
      <c r="AM194">
        <f t="shared" si="93"/>
        <v>-1046.2209302325582</v>
      </c>
      <c r="AN194">
        <f t="shared" si="94"/>
        <v>1046.0468556918436</v>
      </c>
      <c r="AO194">
        <f t="shared" si="95"/>
        <v>0.17407454071451411</v>
      </c>
      <c r="AP194">
        <f t="shared" si="96"/>
        <v>10.709548820490419</v>
      </c>
      <c r="AQ194">
        <f t="shared" si="97"/>
        <v>273462.46858819947</v>
      </c>
    </row>
    <row r="195" spans="1:43" x14ac:dyDescent="0.25">
      <c r="A195">
        <v>194</v>
      </c>
      <c r="B195" t="s">
        <v>572</v>
      </c>
      <c r="C195" t="s">
        <v>570</v>
      </c>
      <c r="D195" t="s">
        <v>571</v>
      </c>
      <c r="E195" t="str">
        <f t="shared" ref="E195:E258" si="99">MID(B195, 6,LEN(B195)-11)</f>
        <v>175.847</v>
      </c>
      <c r="F195" t="str">
        <f t="shared" ref="F195:F258" si="100">MID(C195, 6,LEN(C195)-6)</f>
        <v>34.54825</v>
      </c>
      <c r="G195" t="str">
        <f t="shared" ref="G195:G258" si="101">MID(D195, 6,LEN(D195)-7)</f>
        <v>-86.45409</v>
      </c>
      <c r="H195">
        <f t="shared" si="69"/>
        <v>0.60297844437410331</v>
      </c>
      <c r="I195">
        <f t="shared" si="70"/>
        <v>0.60298071330213099</v>
      </c>
      <c r="J195">
        <f t="shared" si="71"/>
        <v>-1.5089352258530599</v>
      </c>
      <c r="K195">
        <f t="shared" si="72"/>
        <v>-1.5089085223155043</v>
      </c>
      <c r="L195">
        <f t="shared" si="73"/>
        <v>2.1994356878492866E-5</v>
      </c>
      <c r="M195">
        <f t="shared" si="74"/>
        <v>2.2689280276821933E-6</v>
      </c>
      <c r="N195">
        <f t="shared" si="75"/>
        <v>462.19936051918722</v>
      </c>
      <c r="O195">
        <f t="shared" si="76"/>
        <v>-1.945999999999998</v>
      </c>
      <c r="P195" s="1">
        <f t="shared" si="77"/>
        <v>-4.2103043972498396E-3</v>
      </c>
      <c r="Q195" s="3">
        <v>9.81</v>
      </c>
      <c r="R195" s="3">
        <v>20</v>
      </c>
      <c r="S195" s="3">
        <v>68</v>
      </c>
      <c r="T195" s="3">
        <f t="shared" si="78"/>
        <v>88</v>
      </c>
      <c r="U195" s="5">
        <v>2.4750000000000002E-3</v>
      </c>
      <c r="V195" s="5">
        <v>0.32</v>
      </c>
      <c r="W195" s="5">
        <v>1.29</v>
      </c>
      <c r="X195" s="4">
        <f t="shared" si="79"/>
        <v>2.1366180000000004</v>
      </c>
      <c r="Y195" s="4">
        <f t="shared" si="80"/>
        <v>-3.6346393651868167</v>
      </c>
      <c r="Z195" s="3">
        <f t="shared" si="81"/>
        <v>22.281418150496616</v>
      </c>
      <c r="AA195" s="3">
        <f t="shared" si="82"/>
        <v>20.783396785309801</v>
      </c>
      <c r="AB195" s="3">
        <f t="shared" si="83"/>
        <v>0.2064</v>
      </c>
      <c r="AC195" s="3">
        <f t="shared" si="84"/>
        <v>-1.4980213651868164</v>
      </c>
      <c r="AD195" s="2">
        <f t="shared" si="98"/>
        <v>215.94</v>
      </c>
      <c r="AE195" s="2">
        <f t="shared" si="85"/>
        <v>10.39002441374887</v>
      </c>
      <c r="AF195" s="2">
        <f t="shared" si="86"/>
        <v>1121.6302255649566</v>
      </c>
      <c r="AG195" s="2">
        <f t="shared" si="87"/>
        <v>-75.409295332405208</v>
      </c>
      <c r="AH195" s="2">
        <f t="shared" si="88"/>
        <v>-1046.2209302325582</v>
      </c>
      <c r="AI195" s="2">
        <f t="shared" si="89"/>
        <v>-6.8212102632969618E-12</v>
      </c>
      <c r="AJ195" s="2">
        <f t="shared" si="90"/>
        <v>23.241815495983978</v>
      </c>
      <c r="AK195">
        <f t="shared" si="91"/>
        <v>3.7663906973710551E-3</v>
      </c>
      <c r="AL195">
        <f t="shared" si="92"/>
        <v>-7.2578554514865132</v>
      </c>
      <c r="AM195">
        <f t="shared" si="93"/>
        <v>-1046.2209302325582</v>
      </c>
      <c r="AN195">
        <f t="shared" si="94"/>
        <v>1046.2073956958748</v>
      </c>
      <c r="AO195">
        <f t="shared" si="95"/>
        <v>1.3534536683550868E-2</v>
      </c>
      <c r="AP195">
        <f t="shared" si="96"/>
        <v>10.39002441374887</v>
      </c>
      <c r="AQ195">
        <f t="shared" si="97"/>
        <v>273630.39878179418</v>
      </c>
    </row>
    <row r="196" spans="1:43" x14ac:dyDescent="0.25">
      <c r="A196">
        <v>195</v>
      </c>
      <c r="B196" t="s">
        <v>575</v>
      </c>
      <c r="C196" t="s">
        <v>573</v>
      </c>
      <c r="D196" t="s">
        <v>574</v>
      </c>
      <c r="E196" t="str">
        <f t="shared" si="99"/>
        <v>175.554</v>
      </c>
      <c r="F196" t="str">
        <f t="shared" si="100"/>
        <v>34.54833</v>
      </c>
      <c r="G196" t="str">
        <f t="shared" si="101"/>
        <v>-86.45361</v>
      </c>
      <c r="H196">
        <f t="shared" ref="H196:H259" si="102">F195*PI()/180</f>
        <v>0.60298071330213099</v>
      </c>
      <c r="I196">
        <f t="shared" ref="I196:I259" si="103">F196*PI()/180</f>
        <v>0.60298210956553255</v>
      </c>
      <c r="J196">
        <f t="shared" ref="J196:J259" si="104">G195*PI()/180</f>
        <v>-1.5089085223155043</v>
      </c>
      <c r="K196">
        <f t="shared" ref="K196:K259" si="105">G196*PI()/180</f>
        <v>-1.5089001447350947</v>
      </c>
      <c r="L196">
        <f t="shared" ref="L196:L259" si="106">(K196-J196)*COS((H196+I196)/2)</f>
        <v>6.9001816867318833E-6</v>
      </c>
      <c r="M196">
        <f t="shared" ref="M196:M259" si="107">I196-H196</f>
        <v>1.3962634015651787E-6</v>
      </c>
      <c r="N196">
        <f t="shared" ref="N196:N259" si="108">3959*SQRT(L196^2+M196^2)*5280</f>
        <v>147.16146193911874</v>
      </c>
      <c r="O196">
        <f t="shared" ref="O196:O259" si="109">E196-E195</f>
        <v>-0.29300000000000637</v>
      </c>
      <c r="P196" s="1">
        <f t="shared" ref="P196:P259" si="110">O196/N196</f>
        <v>-1.9910103918458055E-3</v>
      </c>
      <c r="Q196" s="3">
        <v>9.81</v>
      </c>
      <c r="R196" s="3">
        <v>20</v>
      </c>
      <c r="S196" s="3">
        <v>68</v>
      </c>
      <c r="T196" s="3">
        <f t="shared" ref="T196:T259" si="111">R196+S196</f>
        <v>88</v>
      </c>
      <c r="U196" s="5">
        <v>2.4750000000000002E-3</v>
      </c>
      <c r="V196" s="5">
        <v>0.32</v>
      </c>
      <c r="W196" s="5">
        <v>1.29</v>
      </c>
      <c r="X196" s="4">
        <f t="shared" ref="X196:X259" si="112">T196*U196*Q196</f>
        <v>2.1366180000000004</v>
      </c>
      <c r="Y196" s="4">
        <f t="shared" ref="Y196:Y259" si="113">SIN(ATAN(P196))*T196*Q196</f>
        <v>-1.7187960443170902</v>
      </c>
      <c r="Z196" s="3">
        <f t="shared" ref="Z196:Z259" si="114">0.5*W196*AE196^2*V196</f>
        <v>20.993566507222987</v>
      </c>
      <c r="AA196" s="3">
        <f t="shared" ref="AA196:AA259" si="115">X196+Y196+Z196</f>
        <v>21.411388462905897</v>
      </c>
      <c r="AB196" s="3">
        <f t="shared" ref="AB196:AB259" si="116">0.5*W196*V196</f>
        <v>0.2064</v>
      </c>
      <c r="AC196" s="3">
        <f t="shared" ref="AC196:AC259" si="117">T196*Q196*(U196+SIN(ATAN(P196)))</f>
        <v>0.41782195568291025</v>
      </c>
      <c r="AD196" s="2">
        <f t="shared" si="98"/>
        <v>215.94</v>
      </c>
      <c r="AE196" s="2">
        <f t="shared" ref="AE196:AE259" si="118">AP196</f>
        <v>10.085287106640404</v>
      </c>
      <c r="AF196" s="2">
        <f t="shared" ref="AF196:AF259" si="119">AE196^3</f>
        <v>1025.8049690779737</v>
      </c>
      <c r="AG196" s="2">
        <f t="shared" ref="AG196:AG259" si="120">(AC196/AB196)*AE196</f>
        <v>20.415961155620803</v>
      </c>
      <c r="AH196" s="2">
        <f t="shared" ref="AH196:AH259" si="121">-AD196/AB196</f>
        <v>-1046.2209302325582</v>
      </c>
      <c r="AI196" s="2">
        <f t="shared" ref="AI196:AI259" si="122">SUM(AF196:AH196)</f>
        <v>1.0363692126702517E-9</v>
      </c>
      <c r="AJ196" s="2">
        <f t="shared" ref="AJ196:AJ259" si="123">AE196*3.6*0.621371</f>
        <v>22.560137765064919</v>
      </c>
      <c r="AK196">
        <f t="shared" ref="AK196:AK259" si="124">(N196/5280)/AJ196</f>
        <v>1.235430798068124E-3</v>
      </c>
      <c r="AL196">
        <f t="shared" ref="AL196:AL259" si="125">AC196/AB196</f>
        <v>2.0243311806342552</v>
      </c>
      <c r="AM196">
        <f t="shared" ref="AM196:AM259" si="126">-AD196/AB196</f>
        <v>-1046.2209302325582</v>
      </c>
      <c r="AN196">
        <f t="shared" ref="AN196:AN259" si="127">SQRT((AM196^2)/4+(AL196^3)/27)+(-AM196/2)</f>
        <v>1046.2212239010842</v>
      </c>
      <c r="AO196">
        <f t="shared" ref="AO196:AO259" si="128">-SQRT((AM196^2)/4+(AL196^3)/27)+(-AM196/2)</f>
        <v>-2.9366852606926841E-4</v>
      </c>
      <c r="AP196">
        <f t="shared" ref="AP196:AP259" si="129">AN196^(1/3)+AO196^(1/3)</f>
        <v>10.085287106640404</v>
      </c>
      <c r="AQ196">
        <f t="shared" ref="AQ196:AQ259" si="130">AM196^2/4+AL196^3/27</f>
        <v>273644.86595641467</v>
      </c>
    </row>
    <row r="197" spans="1:43" x14ac:dyDescent="0.25">
      <c r="A197">
        <v>196</v>
      </c>
      <c r="B197" t="s">
        <v>578</v>
      </c>
      <c r="C197" t="s">
        <v>576</v>
      </c>
      <c r="D197" t="s">
        <v>577</v>
      </c>
      <c r="E197" t="str">
        <f t="shared" si="99"/>
        <v>175.177</v>
      </c>
      <c r="F197" t="str">
        <f t="shared" si="100"/>
        <v>34.54848</v>
      </c>
      <c r="G197" t="str">
        <f t="shared" si="101"/>
        <v>-86.45316</v>
      </c>
      <c r="H197">
        <f t="shared" si="102"/>
        <v>0.60298210956553255</v>
      </c>
      <c r="I197">
        <f t="shared" si="103"/>
        <v>0.60298472755941046</v>
      </c>
      <c r="J197">
        <f t="shared" si="104"/>
        <v>-1.5089001447350947</v>
      </c>
      <c r="K197">
        <f t="shared" si="105"/>
        <v>-1.5088922907534608</v>
      </c>
      <c r="L197">
        <f t="shared" si="106"/>
        <v>6.4689113914942204E-6</v>
      </c>
      <c r="M197">
        <f t="shared" si="107"/>
        <v>2.6179938779069545E-6</v>
      </c>
      <c r="N197">
        <f t="shared" si="108"/>
        <v>145.87707788567837</v>
      </c>
      <c r="O197">
        <f t="shared" si="109"/>
        <v>-0.37700000000000955</v>
      </c>
      <c r="P197" s="1">
        <f t="shared" si="110"/>
        <v>-2.5843676433898589E-3</v>
      </c>
      <c r="Q197" s="3">
        <v>9.81</v>
      </c>
      <c r="R197" s="3">
        <v>20</v>
      </c>
      <c r="S197" s="3">
        <v>68</v>
      </c>
      <c r="T197" s="3">
        <f t="shared" si="111"/>
        <v>88</v>
      </c>
      <c r="U197" s="5">
        <v>2.4750000000000002E-3</v>
      </c>
      <c r="V197" s="5">
        <v>0.32</v>
      </c>
      <c r="W197" s="5">
        <v>1.29</v>
      </c>
      <c r="X197" s="4">
        <f t="shared" si="112"/>
        <v>2.1366180000000004</v>
      </c>
      <c r="Y197" s="4">
        <f t="shared" si="113"/>
        <v>-2.2310254487375047</v>
      </c>
      <c r="Z197" s="3">
        <f t="shared" si="114"/>
        <v>21.334183405628551</v>
      </c>
      <c r="AA197" s="3">
        <f t="shared" si="115"/>
        <v>21.239775956891044</v>
      </c>
      <c r="AB197" s="3">
        <f t="shared" si="116"/>
        <v>0.2064</v>
      </c>
      <c r="AC197" s="3">
        <f t="shared" si="117"/>
        <v>-9.4407448737504354E-2</v>
      </c>
      <c r="AD197" s="2">
        <f t="shared" ref="AD197:AD260" si="131">AD196</f>
        <v>215.94</v>
      </c>
      <c r="AE197" s="2">
        <f t="shared" si="118"/>
        <v>10.166773907879371</v>
      </c>
      <c r="AF197" s="2">
        <f t="shared" si="119"/>
        <v>1050.8712170264409</v>
      </c>
      <c r="AG197" s="2">
        <f t="shared" si="120"/>
        <v>-4.6502867564627834</v>
      </c>
      <c r="AH197" s="2">
        <f t="shared" si="121"/>
        <v>-1046.2209302325582</v>
      </c>
      <c r="AI197" s="2">
        <f t="shared" si="122"/>
        <v>3.7420022636069916E-8</v>
      </c>
      <c r="AJ197" s="2">
        <f t="shared" si="123"/>
        <v>22.742418491686486</v>
      </c>
      <c r="AK197">
        <f t="shared" si="124"/>
        <v>1.2148327346163592E-3</v>
      </c>
      <c r="AL197">
        <f t="shared" si="125"/>
        <v>-0.45740042992976915</v>
      </c>
      <c r="AM197">
        <f t="shared" si="126"/>
        <v>-1046.2209302325582</v>
      </c>
      <c r="AN197">
        <f t="shared" si="127"/>
        <v>1046.2209268448769</v>
      </c>
      <c r="AO197">
        <f t="shared" si="128"/>
        <v>3.3876813176902942E-6</v>
      </c>
      <c r="AP197">
        <f t="shared" si="129"/>
        <v>10.166773907879371</v>
      </c>
      <c r="AQ197">
        <f t="shared" si="130"/>
        <v>273644.55516990682</v>
      </c>
    </row>
    <row r="198" spans="1:43" x14ac:dyDescent="0.25">
      <c r="A198">
        <v>197</v>
      </c>
      <c r="B198" t="s">
        <v>581</v>
      </c>
      <c r="C198" t="s">
        <v>579</v>
      </c>
      <c r="D198" t="s">
        <v>580</v>
      </c>
      <c r="E198" t="str">
        <f t="shared" si="99"/>
        <v>174.55</v>
      </c>
      <c r="F198" t="str">
        <f t="shared" si="100"/>
        <v>34.54923</v>
      </c>
      <c r="G198" t="str">
        <f t="shared" si="101"/>
        <v>-86.45159</v>
      </c>
      <c r="H198">
        <f t="shared" si="102"/>
        <v>0.60298472755941046</v>
      </c>
      <c r="I198">
        <f t="shared" si="103"/>
        <v>0.60299781752880044</v>
      </c>
      <c r="J198">
        <f t="shared" si="104"/>
        <v>-1.5088922907534608</v>
      </c>
      <c r="K198">
        <f t="shared" si="105"/>
        <v>-1.5088648890842045</v>
      </c>
      <c r="L198">
        <f t="shared" si="106"/>
        <v>2.256919102904315E-5</v>
      </c>
      <c r="M198">
        <f t="shared" si="107"/>
        <v>1.3089969389978862E-5</v>
      </c>
      <c r="N198">
        <f t="shared" si="108"/>
        <v>545.38388628394125</v>
      </c>
      <c r="O198">
        <f t="shared" si="109"/>
        <v>-0.62699999999998113</v>
      </c>
      <c r="P198" s="1">
        <f t="shared" si="110"/>
        <v>-1.1496489276061016E-3</v>
      </c>
      <c r="Q198" s="3">
        <v>9.81</v>
      </c>
      <c r="R198" s="3">
        <v>20</v>
      </c>
      <c r="S198" s="3">
        <v>68</v>
      </c>
      <c r="T198" s="3">
        <f t="shared" si="111"/>
        <v>88</v>
      </c>
      <c r="U198" s="5">
        <v>2.4750000000000002E-3</v>
      </c>
      <c r="V198" s="5">
        <v>0.32</v>
      </c>
      <c r="W198" s="5">
        <v>1.29</v>
      </c>
      <c r="X198" s="4">
        <f t="shared" si="112"/>
        <v>2.1366180000000004</v>
      </c>
      <c r="Y198" s="4">
        <f t="shared" si="113"/>
        <v>-0.99246827035499974</v>
      </c>
      <c r="Z198" s="3">
        <f t="shared" si="114"/>
        <v>20.515351851617663</v>
      </c>
      <c r="AA198" s="3">
        <f t="shared" si="115"/>
        <v>21.659501581262663</v>
      </c>
      <c r="AB198" s="3">
        <f t="shared" si="116"/>
        <v>0.2064</v>
      </c>
      <c r="AC198" s="3">
        <f t="shared" si="117"/>
        <v>1.1441497296450007</v>
      </c>
      <c r="AD198" s="2">
        <f t="shared" si="131"/>
        <v>215.94</v>
      </c>
      <c r="AE198" s="2">
        <f t="shared" si="118"/>
        <v>9.9697585002050655</v>
      </c>
      <c r="AF198" s="2">
        <f t="shared" si="119"/>
        <v>990.95495885350249</v>
      </c>
      <c r="AG198" s="2">
        <f t="shared" si="120"/>
        <v>55.265971379048317</v>
      </c>
      <c r="AH198" s="2">
        <f t="shared" si="121"/>
        <v>-1046.2209302325582</v>
      </c>
      <c r="AI198" s="2">
        <f t="shared" si="122"/>
        <v>-7.503331289626658E-12</v>
      </c>
      <c r="AJ198" s="2">
        <f t="shared" si="123"/>
        <v>22.30170771251132</v>
      </c>
      <c r="AK198">
        <f t="shared" si="124"/>
        <v>4.6315916268306473E-3</v>
      </c>
      <c r="AL198">
        <f t="shared" si="125"/>
        <v>5.5433610932412822</v>
      </c>
      <c r="AM198">
        <f t="shared" si="126"/>
        <v>-1046.2209302325582</v>
      </c>
      <c r="AN198">
        <f t="shared" si="127"/>
        <v>1046.2269604064586</v>
      </c>
      <c r="AO198">
        <f t="shared" si="128"/>
        <v>-6.0301739002852628E-3</v>
      </c>
      <c r="AP198">
        <f t="shared" si="129"/>
        <v>9.9697585002050655</v>
      </c>
      <c r="AQ198">
        <f t="shared" si="130"/>
        <v>273650.86764468026</v>
      </c>
    </row>
    <row r="199" spans="1:43" x14ac:dyDescent="0.25">
      <c r="A199">
        <v>198</v>
      </c>
      <c r="B199" t="s">
        <v>584</v>
      </c>
      <c r="C199" t="s">
        <v>582</v>
      </c>
      <c r="D199" t="s">
        <v>583</v>
      </c>
      <c r="E199" t="str">
        <f t="shared" si="99"/>
        <v>174.98</v>
      </c>
      <c r="F199" t="str">
        <f t="shared" si="100"/>
        <v>34.54955</v>
      </c>
      <c r="G199" t="str">
        <f t="shared" si="101"/>
        <v>-86.45088</v>
      </c>
      <c r="H199">
        <f t="shared" si="102"/>
        <v>0.60299781752880044</v>
      </c>
      <c r="I199">
        <f t="shared" si="103"/>
        <v>0.60300340258240692</v>
      </c>
      <c r="J199">
        <f t="shared" si="104"/>
        <v>-1.5088648890842045</v>
      </c>
      <c r="K199">
        <f t="shared" si="105"/>
        <v>-1.5088524972465154</v>
      </c>
      <c r="L199">
        <f t="shared" si="106"/>
        <v>1.0206383826208564E-5</v>
      </c>
      <c r="M199">
        <f t="shared" si="107"/>
        <v>5.5850536064827594E-6</v>
      </c>
      <c r="N199">
        <f t="shared" si="108"/>
        <v>243.20335485270115</v>
      </c>
      <c r="O199">
        <f t="shared" si="109"/>
        <v>0.4299999999999784</v>
      </c>
      <c r="P199" s="1">
        <f t="shared" si="110"/>
        <v>1.7680677154326787E-3</v>
      </c>
      <c r="Q199" s="3">
        <v>9.81</v>
      </c>
      <c r="R199" s="3">
        <v>20</v>
      </c>
      <c r="S199" s="3">
        <v>68</v>
      </c>
      <c r="T199" s="3">
        <f t="shared" si="111"/>
        <v>88</v>
      </c>
      <c r="U199" s="5">
        <v>2.4750000000000002E-3</v>
      </c>
      <c r="V199" s="5">
        <v>0.32</v>
      </c>
      <c r="W199" s="5">
        <v>1.29</v>
      </c>
      <c r="X199" s="4">
        <f t="shared" si="112"/>
        <v>2.1366180000000004</v>
      </c>
      <c r="Y199" s="4">
        <f t="shared" si="113"/>
        <v>1.5263351116703876</v>
      </c>
      <c r="Z199" s="3">
        <f t="shared" si="114"/>
        <v>18.901987918274202</v>
      </c>
      <c r="AA199" s="3">
        <f t="shared" si="115"/>
        <v>22.564941029944588</v>
      </c>
      <c r="AB199" s="3">
        <f t="shared" si="116"/>
        <v>0.2064</v>
      </c>
      <c r="AC199" s="3">
        <f t="shared" si="117"/>
        <v>3.6629531116703884</v>
      </c>
      <c r="AD199" s="2">
        <f t="shared" si="131"/>
        <v>215.94</v>
      </c>
      <c r="AE199" s="2">
        <f t="shared" si="118"/>
        <v>9.569712578173279</v>
      </c>
      <c r="AF199" s="2">
        <f t="shared" si="119"/>
        <v>876.38852487397276</v>
      </c>
      <c r="AG199" s="2">
        <f t="shared" si="120"/>
        <v>169.83240535858076</v>
      </c>
      <c r="AH199" s="2">
        <f t="shared" si="121"/>
        <v>-1046.2209302325582</v>
      </c>
      <c r="AI199" s="2">
        <f t="shared" si="122"/>
        <v>-4.7748471843078732E-12</v>
      </c>
      <c r="AJ199" s="2">
        <f t="shared" si="123"/>
        <v>21.406830747883593</v>
      </c>
      <c r="AK199">
        <f t="shared" si="124"/>
        <v>2.1517076484537118E-3</v>
      </c>
      <c r="AL199">
        <f t="shared" si="125"/>
        <v>17.746865851116223</v>
      </c>
      <c r="AM199">
        <f t="shared" si="126"/>
        <v>-1046.2209302325582</v>
      </c>
      <c r="AN199">
        <f t="shared" si="127"/>
        <v>1046.4187618571793</v>
      </c>
      <c r="AO199">
        <f t="shared" si="128"/>
        <v>-0.19783162462113069</v>
      </c>
      <c r="AP199">
        <f t="shared" si="129"/>
        <v>9.569712578173279</v>
      </c>
      <c r="AQ199">
        <f t="shared" si="130"/>
        <v>273851.57343786204</v>
      </c>
    </row>
    <row r="200" spans="1:43" x14ac:dyDescent="0.25">
      <c r="A200">
        <v>199</v>
      </c>
      <c r="B200" t="s">
        <v>587</v>
      </c>
      <c r="C200" t="s">
        <v>585</v>
      </c>
      <c r="D200" t="s">
        <v>586</v>
      </c>
      <c r="E200" t="str">
        <f t="shared" si="99"/>
        <v>175.159</v>
      </c>
      <c r="F200" t="str">
        <f t="shared" si="100"/>
        <v>34.54974</v>
      </c>
      <c r="G200" t="str">
        <f t="shared" si="101"/>
        <v>-86.45041</v>
      </c>
      <c r="H200">
        <f t="shared" si="102"/>
        <v>0.60300340258240692</v>
      </c>
      <c r="I200">
        <f t="shared" si="103"/>
        <v>0.60300671870798561</v>
      </c>
      <c r="J200">
        <f t="shared" si="104"/>
        <v>-1.5088524972465154</v>
      </c>
      <c r="K200">
        <f t="shared" si="105"/>
        <v>-1.5088442941990312</v>
      </c>
      <c r="L200">
        <f t="shared" si="106"/>
        <v>6.7563178844721125E-6</v>
      </c>
      <c r="M200">
        <f t="shared" si="107"/>
        <v>3.3161255786895438E-6</v>
      </c>
      <c r="N200">
        <f t="shared" si="108"/>
        <v>157.32523008965455</v>
      </c>
      <c r="O200">
        <f t="shared" si="109"/>
        <v>0.17900000000000205</v>
      </c>
      <c r="P200" s="1">
        <f t="shared" si="110"/>
        <v>1.1377704637583923E-3</v>
      </c>
      <c r="Q200" s="3">
        <v>9.81</v>
      </c>
      <c r="R200" s="3">
        <v>20</v>
      </c>
      <c r="S200" s="3">
        <v>68</v>
      </c>
      <c r="T200" s="3">
        <f t="shared" si="111"/>
        <v>88</v>
      </c>
      <c r="U200" s="5">
        <v>2.4750000000000002E-3</v>
      </c>
      <c r="V200" s="5">
        <v>0.32</v>
      </c>
      <c r="W200" s="5">
        <v>1.29</v>
      </c>
      <c r="X200" s="4">
        <f t="shared" si="112"/>
        <v>2.1366180000000004</v>
      </c>
      <c r="Y200" s="4">
        <f t="shared" si="113"/>
        <v>0.9822138502050145</v>
      </c>
      <c r="Z200" s="3">
        <f t="shared" si="114"/>
        <v>19.244438742377412</v>
      </c>
      <c r="AA200" s="3">
        <f t="shared" si="115"/>
        <v>22.363270592582428</v>
      </c>
      <c r="AB200" s="3">
        <f t="shared" si="116"/>
        <v>0.2064</v>
      </c>
      <c r="AC200" s="3">
        <f t="shared" si="117"/>
        <v>3.118831850205015</v>
      </c>
      <c r="AD200" s="2">
        <f t="shared" si="131"/>
        <v>215.94</v>
      </c>
      <c r="AE200" s="2">
        <f t="shared" si="118"/>
        <v>9.6560115885566429</v>
      </c>
      <c r="AF200" s="2">
        <f t="shared" si="119"/>
        <v>900.31261391310431</v>
      </c>
      <c r="AG200" s="2">
        <f t="shared" si="120"/>
        <v>145.90831631947279</v>
      </c>
      <c r="AH200" s="2">
        <f t="shared" si="121"/>
        <v>-1046.2209302325582</v>
      </c>
      <c r="AI200" s="2">
        <f t="shared" si="122"/>
        <v>1.8872015061788261E-11</v>
      </c>
      <c r="AJ200" s="2">
        <f t="shared" si="123"/>
        <v>21.599876076454908</v>
      </c>
      <c r="AK200">
        <f t="shared" si="124"/>
        <v>1.3794729649036007E-3</v>
      </c>
      <c r="AL200">
        <f t="shared" si="125"/>
        <v>15.110619429287864</v>
      </c>
      <c r="AM200">
        <f t="shared" si="126"/>
        <v>-1046.2209302325582</v>
      </c>
      <c r="AN200">
        <f t="shared" si="127"/>
        <v>1046.3430564601917</v>
      </c>
      <c r="AO200">
        <f t="shared" si="128"/>
        <v>-0.12212622763365744</v>
      </c>
      <c r="AP200">
        <f t="shared" si="129"/>
        <v>9.6560115885566429</v>
      </c>
      <c r="AQ200">
        <f t="shared" si="130"/>
        <v>273772.34464446607</v>
      </c>
    </row>
    <row r="201" spans="1:43" x14ac:dyDescent="0.25">
      <c r="A201">
        <v>200</v>
      </c>
      <c r="B201" t="s">
        <v>590</v>
      </c>
      <c r="C201" t="s">
        <v>588</v>
      </c>
      <c r="D201" t="s">
        <v>589</v>
      </c>
      <c r="E201" t="str">
        <f t="shared" si="99"/>
        <v>175.394</v>
      </c>
      <c r="F201" t="str">
        <f t="shared" si="100"/>
        <v>34.54988</v>
      </c>
      <c r="G201" t="str">
        <f t="shared" si="101"/>
        <v>-86.44993</v>
      </c>
      <c r="H201">
        <f t="shared" si="102"/>
        <v>0.60300671870798561</v>
      </c>
      <c r="I201">
        <f t="shared" si="103"/>
        <v>0.60300916216893852</v>
      </c>
      <c r="J201">
        <f t="shared" si="104"/>
        <v>-1.5088442941990312</v>
      </c>
      <c r="K201">
        <f t="shared" si="105"/>
        <v>-1.5088359166186214</v>
      </c>
      <c r="L201">
        <f t="shared" si="106"/>
        <v>6.9000556470137981E-6</v>
      </c>
      <c r="M201">
        <f t="shared" si="107"/>
        <v>2.4434609529055962E-6</v>
      </c>
      <c r="N201">
        <f t="shared" si="108"/>
        <v>153.01215202328768</v>
      </c>
      <c r="O201">
        <f t="shared" si="109"/>
        <v>0.23500000000001364</v>
      </c>
      <c r="P201" s="1">
        <f t="shared" si="110"/>
        <v>1.5358257294770144E-3</v>
      </c>
      <c r="Q201" s="3">
        <v>9.81</v>
      </c>
      <c r="R201" s="3">
        <v>20</v>
      </c>
      <c r="S201" s="3">
        <v>68</v>
      </c>
      <c r="T201" s="3">
        <f t="shared" si="111"/>
        <v>88</v>
      </c>
      <c r="U201" s="5">
        <v>2.4750000000000002E-3</v>
      </c>
      <c r="V201" s="5">
        <v>0.32</v>
      </c>
      <c r="W201" s="5">
        <v>1.29</v>
      </c>
      <c r="X201" s="4">
        <f t="shared" si="112"/>
        <v>2.1366180000000004</v>
      </c>
      <c r="Y201" s="4">
        <f t="shared" si="113"/>
        <v>1.3258460720670537</v>
      </c>
      <c r="Z201" s="3">
        <f t="shared" si="114"/>
        <v>19.027770697789894</v>
      </c>
      <c r="AA201" s="3">
        <f t="shared" si="115"/>
        <v>22.490234769856947</v>
      </c>
      <c r="AB201" s="3">
        <f t="shared" si="116"/>
        <v>0.2064</v>
      </c>
      <c r="AC201" s="3">
        <f t="shared" si="117"/>
        <v>3.4624640720670539</v>
      </c>
      <c r="AD201" s="2">
        <f t="shared" si="131"/>
        <v>215.94</v>
      </c>
      <c r="AE201" s="2">
        <f t="shared" si="118"/>
        <v>9.6015004827526766</v>
      </c>
      <c r="AF201" s="2">
        <f t="shared" si="119"/>
        <v>885.15091831655479</v>
      </c>
      <c r="AG201" s="2">
        <f t="shared" si="120"/>
        <v>161.0700119160156</v>
      </c>
      <c r="AH201" s="2">
        <f t="shared" si="121"/>
        <v>-1046.2209302325582</v>
      </c>
      <c r="AI201" s="2">
        <f t="shared" si="122"/>
        <v>1.2278178473934531E-11</v>
      </c>
      <c r="AJ201" s="2">
        <f t="shared" si="123"/>
        <v>21.477938243286651</v>
      </c>
      <c r="AK201">
        <f t="shared" si="124"/>
        <v>1.3492717000381971E-3</v>
      </c>
      <c r="AL201">
        <f t="shared" si="125"/>
        <v>16.775504225131076</v>
      </c>
      <c r="AM201">
        <f t="shared" si="126"/>
        <v>-1046.2209302325582</v>
      </c>
      <c r="AN201">
        <f t="shared" si="127"/>
        <v>1046.3880278363004</v>
      </c>
      <c r="AO201">
        <f t="shared" si="128"/>
        <v>-0.16709760374214966</v>
      </c>
      <c r="AP201">
        <f t="shared" si="129"/>
        <v>9.6015004827526766</v>
      </c>
      <c r="AQ201">
        <f t="shared" si="130"/>
        <v>273819.4076462058</v>
      </c>
    </row>
    <row r="202" spans="1:43" x14ac:dyDescent="0.25">
      <c r="A202">
        <v>201</v>
      </c>
      <c r="B202" t="s">
        <v>593</v>
      </c>
      <c r="C202" t="s">
        <v>591</v>
      </c>
      <c r="D202" t="s">
        <v>592</v>
      </c>
      <c r="E202" t="str">
        <f t="shared" si="99"/>
        <v>175.644</v>
      </c>
      <c r="F202" t="str">
        <f t="shared" si="100"/>
        <v>34.54992</v>
      </c>
      <c r="G202" t="str">
        <f t="shared" si="101"/>
        <v>-86.44936</v>
      </c>
      <c r="H202">
        <f t="shared" si="102"/>
        <v>0.60300916216893852</v>
      </c>
      <c r="I202">
        <f t="shared" si="103"/>
        <v>0.60300986030063919</v>
      </c>
      <c r="J202">
        <f t="shared" si="104"/>
        <v>-1.5088359166186214</v>
      </c>
      <c r="K202">
        <f t="shared" si="105"/>
        <v>-1.5088259682418852</v>
      </c>
      <c r="L202">
        <f t="shared" si="106"/>
        <v>8.1938072180560269E-6</v>
      </c>
      <c r="M202">
        <f t="shared" si="107"/>
        <v>6.9813170067156705E-7</v>
      </c>
      <c r="N202">
        <f t="shared" si="108"/>
        <v>171.89998531775032</v>
      </c>
      <c r="O202">
        <f t="shared" si="109"/>
        <v>0.25</v>
      </c>
      <c r="P202" s="1">
        <f t="shared" si="110"/>
        <v>1.4543340392838596E-3</v>
      </c>
      <c r="Q202" s="3">
        <v>9.81</v>
      </c>
      <c r="R202" s="3">
        <v>20</v>
      </c>
      <c r="S202" s="3">
        <v>68</v>
      </c>
      <c r="T202" s="3">
        <f t="shared" si="111"/>
        <v>88</v>
      </c>
      <c r="U202" s="5">
        <v>2.4750000000000002E-3</v>
      </c>
      <c r="V202" s="5">
        <v>0.32</v>
      </c>
      <c r="W202" s="5">
        <v>1.29</v>
      </c>
      <c r="X202" s="4">
        <f t="shared" si="112"/>
        <v>2.1366180000000004</v>
      </c>
      <c r="Y202" s="4">
        <f t="shared" si="113"/>
        <v>1.255496161691555</v>
      </c>
      <c r="Z202" s="3">
        <f t="shared" si="114"/>
        <v>19.072017154583222</v>
      </c>
      <c r="AA202" s="3">
        <f t="shared" si="115"/>
        <v>22.464131316274777</v>
      </c>
      <c r="AB202" s="3">
        <f t="shared" si="116"/>
        <v>0.2064</v>
      </c>
      <c r="AC202" s="3">
        <f t="shared" si="117"/>
        <v>3.3921141616915551</v>
      </c>
      <c r="AD202" s="2">
        <f t="shared" si="131"/>
        <v>215.94</v>
      </c>
      <c r="AE202" s="2">
        <f t="shared" si="118"/>
        <v>9.6126574831564966</v>
      </c>
      <c r="AF202" s="2">
        <f t="shared" si="119"/>
        <v>888.24015707312719</v>
      </c>
      <c r="AG202" s="2">
        <f t="shared" si="120"/>
        <v>157.98077315942567</v>
      </c>
      <c r="AH202" s="2">
        <f t="shared" si="121"/>
        <v>-1046.2209302325582</v>
      </c>
      <c r="AI202" s="2">
        <f t="shared" si="122"/>
        <v>-5.4569682106375694E-12</v>
      </c>
      <c r="AJ202" s="2">
        <f t="shared" si="123"/>
        <v>21.502895734679171</v>
      </c>
      <c r="AK202">
        <f t="shared" si="124"/>
        <v>1.5140665612112187E-3</v>
      </c>
      <c r="AL202">
        <f t="shared" si="125"/>
        <v>16.434661636102497</v>
      </c>
      <c r="AM202">
        <f t="shared" si="126"/>
        <v>-1046.2209302325582</v>
      </c>
      <c r="AN202">
        <f t="shared" si="127"/>
        <v>1046.3780496703175</v>
      </c>
      <c r="AO202">
        <f t="shared" si="128"/>
        <v>-0.15711943775920645</v>
      </c>
      <c r="AP202">
        <f t="shared" si="129"/>
        <v>9.6126574831564966</v>
      </c>
      <c r="AQ202">
        <f t="shared" si="130"/>
        <v>273808.9650450176</v>
      </c>
    </row>
    <row r="203" spans="1:43" x14ac:dyDescent="0.25">
      <c r="A203">
        <v>202</v>
      </c>
      <c r="B203" t="s">
        <v>596</v>
      </c>
      <c r="C203" t="s">
        <v>594</v>
      </c>
      <c r="D203" t="s">
        <v>595</v>
      </c>
      <c r="E203" t="str">
        <f t="shared" si="99"/>
        <v>175.986</v>
      </c>
      <c r="F203" t="str">
        <f t="shared" si="100"/>
        <v>34.54998</v>
      </c>
      <c r="G203" t="str">
        <f t="shared" si="101"/>
        <v>-86.44875</v>
      </c>
      <c r="H203">
        <f t="shared" si="102"/>
        <v>0.60300986030063919</v>
      </c>
      <c r="I203">
        <f t="shared" si="103"/>
        <v>0.60301090749819042</v>
      </c>
      <c r="J203">
        <f t="shared" si="104"/>
        <v>-1.5088259682418852</v>
      </c>
      <c r="K203">
        <f t="shared" si="105"/>
        <v>-1.5088153217334479</v>
      </c>
      <c r="L203">
        <f t="shared" si="106"/>
        <v>8.7688059645763143E-6</v>
      </c>
      <c r="M203">
        <f t="shared" si="107"/>
        <v>1.0471975512293952E-6</v>
      </c>
      <c r="N203">
        <f t="shared" si="108"/>
        <v>184.60137554747723</v>
      </c>
      <c r="O203">
        <f t="shared" si="109"/>
        <v>0.34199999999998454</v>
      </c>
      <c r="P203" s="1">
        <f t="shared" si="110"/>
        <v>1.852640582908475E-3</v>
      </c>
      <c r="Q203" s="3">
        <v>9.81</v>
      </c>
      <c r="R203" s="3">
        <v>20</v>
      </c>
      <c r="S203" s="3">
        <v>68</v>
      </c>
      <c r="T203" s="3">
        <f t="shared" si="111"/>
        <v>88</v>
      </c>
      <c r="U203" s="5">
        <v>2.4750000000000002E-3</v>
      </c>
      <c r="V203" s="5">
        <v>0.32</v>
      </c>
      <c r="W203" s="5">
        <v>1.29</v>
      </c>
      <c r="X203" s="4">
        <f t="shared" si="112"/>
        <v>2.1366180000000004</v>
      </c>
      <c r="Y203" s="4">
        <f t="shared" si="113"/>
        <v>1.5993448177182636</v>
      </c>
      <c r="Z203" s="3">
        <f t="shared" si="114"/>
        <v>18.856299101244367</v>
      </c>
      <c r="AA203" s="3">
        <f t="shared" si="115"/>
        <v>22.592261918962631</v>
      </c>
      <c r="AB203" s="3">
        <f t="shared" si="116"/>
        <v>0.2064</v>
      </c>
      <c r="AC203" s="3">
        <f t="shared" si="117"/>
        <v>3.7359628177182644</v>
      </c>
      <c r="AD203" s="2">
        <f t="shared" si="131"/>
        <v>215.94</v>
      </c>
      <c r="AE203" s="2">
        <f t="shared" si="118"/>
        <v>9.5581398965082478</v>
      </c>
      <c r="AF203" s="2">
        <f t="shared" si="119"/>
        <v>873.21291056248253</v>
      </c>
      <c r="AG203" s="2">
        <f t="shared" si="120"/>
        <v>173.00801967007902</v>
      </c>
      <c r="AH203" s="2">
        <f t="shared" si="121"/>
        <v>-1046.2209302325582</v>
      </c>
      <c r="AI203" s="2">
        <f t="shared" si="122"/>
        <v>3.4106051316484809E-12</v>
      </c>
      <c r="AJ203" s="2">
        <f t="shared" si="123"/>
        <v>21.380943404279616</v>
      </c>
      <c r="AK203">
        <f t="shared" si="124"/>
        <v>1.6352123043120101E-3</v>
      </c>
      <c r="AL203">
        <f t="shared" si="125"/>
        <v>18.100595047084614</v>
      </c>
      <c r="AM203">
        <f t="shared" si="126"/>
        <v>-1046.2209302325582</v>
      </c>
      <c r="AN203">
        <f t="shared" si="127"/>
        <v>1046.4308262835989</v>
      </c>
      <c r="AO203">
        <f t="shared" si="128"/>
        <v>-0.20989605104068687</v>
      </c>
      <c r="AP203">
        <f t="shared" si="129"/>
        <v>9.5581398965082478</v>
      </c>
      <c r="AQ203">
        <f t="shared" si="130"/>
        <v>273864.20041229401</v>
      </c>
    </row>
    <row r="204" spans="1:43" x14ac:dyDescent="0.25">
      <c r="A204">
        <v>203</v>
      </c>
      <c r="B204" t="s">
        <v>599</v>
      </c>
      <c r="C204" t="s">
        <v>597</v>
      </c>
      <c r="D204" t="s">
        <v>598</v>
      </c>
      <c r="E204" t="str">
        <f t="shared" si="99"/>
        <v>176.229</v>
      </c>
      <c r="F204" t="str">
        <f t="shared" si="100"/>
        <v>34.55008</v>
      </c>
      <c r="G204" t="str">
        <f t="shared" si="101"/>
        <v>-86.44822</v>
      </c>
      <c r="H204">
        <f t="shared" si="102"/>
        <v>0.60301090749819042</v>
      </c>
      <c r="I204">
        <f t="shared" si="103"/>
        <v>0.60301265282744254</v>
      </c>
      <c r="J204">
        <f t="shared" si="104"/>
        <v>-1.5088153217334479</v>
      </c>
      <c r="K204">
        <f t="shared" si="105"/>
        <v>-1.5088060714884124</v>
      </c>
      <c r="L204">
        <f t="shared" si="106"/>
        <v>7.6187912999540866E-6</v>
      </c>
      <c r="M204">
        <f t="shared" si="107"/>
        <v>1.7453292521230068E-6</v>
      </c>
      <c r="N204">
        <f t="shared" si="108"/>
        <v>163.38498666848616</v>
      </c>
      <c r="O204">
        <f t="shared" si="109"/>
        <v>0.24300000000002342</v>
      </c>
      <c r="P204" s="1">
        <f t="shared" si="110"/>
        <v>1.4872847558085548E-3</v>
      </c>
      <c r="Q204" s="3">
        <v>9.81</v>
      </c>
      <c r="R204" s="3">
        <v>20</v>
      </c>
      <c r="S204" s="3">
        <v>68</v>
      </c>
      <c r="T204" s="3">
        <f t="shared" si="111"/>
        <v>88</v>
      </c>
      <c r="U204" s="5">
        <v>2.4750000000000002E-3</v>
      </c>
      <c r="V204" s="5">
        <v>0.32</v>
      </c>
      <c r="W204" s="5">
        <v>1.29</v>
      </c>
      <c r="X204" s="4">
        <f t="shared" si="112"/>
        <v>2.1366180000000004</v>
      </c>
      <c r="Y204" s="4">
        <f t="shared" si="113"/>
        <v>1.2839417639453676</v>
      </c>
      <c r="Z204" s="3">
        <f t="shared" si="114"/>
        <v>19.054119453502953</v>
      </c>
      <c r="AA204" s="3">
        <f t="shared" si="115"/>
        <v>22.474679217448319</v>
      </c>
      <c r="AB204" s="3">
        <f t="shared" si="116"/>
        <v>0.2064</v>
      </c>
      <c r="AC204" s="3">
        <f t="shared" si="117"/>
        <v>3.4205597639453678</v>
      </c>
      <c r="AD204" s="2">
        <f t="shared" si="131"/>
        <v>215.94</v>
      </c>
      <c r="AE204" s="2">
        <f t="shared" si="118"/>
        <v>9.6081460345094687</v>
      </c>
      <c r="AF204" s="2">
        <f t="shared" si="119"/>
        <v>886.99012726862452</v>
      </c>
      <c r="AG204" s="2">
        <f t="shared" si="120"/>
        <v>159.23080296392601</v>
      </c>
      <c r="AH204" s="2">
        <f t="shared" si="121"/>
        <v>-1046.2209302325582</v>
      </c>
      <c r="AI204" s="2">
        <f t="shared" si="122"/>
        <v>-7.73070496506989E-12</v>
      </c>
      <c r="AJ204" s="2">
        <f t="shared" si="123"/>
        <v>21.492803914593058</v>
      </c>
      <c r="AK204">
        <f t="shared" si="124"/>
        <v>1.4397435711941057E-3</v>
      </c>
      <c r="AL204">
        <f t="shared" si="125"/>
        <v>16.572479476479494</v>
      </c>
      <c r="AM204">
        <f t="shared" si="126"/>
        <v>-1046.2209302325582</v>
      </c>
      <c r="AN204">
        <f t="shared" si="127"/>
        <v>1046.3820350142037</v>
      </c>
      <c r="AO204">
        <f t="shared" si="128"/>
        <v>-0.16110478164557662</v>
      </c>
      <c r="AP204">
        <f t="shared" si="129"/>
        <v>9.6081460345094687</v>
      </c>
      <c r="AQ204">
        <f t="shared" si="130"/>
        <v>273813.13586343866</v>
      </c>
    </row>
    <row r="205" spans="1:43" x14ac:dyDescent="0.25">
      <c r="A205">
        <v>204</v>
      </c>
      <c r="B205" t="s">
        <v>602</v>
      </c>
      <c r="C205" t="s">
        <v>600</v>
      </c>
      <c r="D205" t="s">
        <v>601</v>
      </c>
      <c r="E205" t="str">
        <f t="shared" si="99"/>
        <v>176.368</v>
      </c>
      <c r="F205" t="str">
        <f t="shared" si="100"/>
        <v>34.55019</v>
      </c>
      <c r="G205" t="str">
        <f t="shared" si="101"/>
        <v>-86.44783</v>
      </c>
      <c r="H205">
        <f t="shared" si="102"/>
        <v>0.60301265282744254</v>
      </c>
      <c r="I205">
        <f t="shared" si="103"/>
        <v>0.60301457268961967</v>
      </c>
      <c r="J205">
        <f t="shared" si="104"/>
        <v>-1.5088060714884124</v>
      </c>
      <c r="K205">
        <f t="shared" si="105"/>
        <v>-1.5087992647043296</v>
      </c>
      <c r="L205">
        <f t="shared" si="106"/>
        <v>5.6062733162262766E-6</v>
      </c>
      <c r="M205">
        <f t="shared" si="107"/>
        <v>1.9198621771243651E-6</v>
      </c>
      <c r="N205">
        <f t="shared" si="108"/>
        <v>123.87195833957112</v>
      </c>
      <c r="O205">
        <f t="shared" si="109"/>
        <v>0.13899999999998158</v>
      </c>
      <c r="P205" s="1">
        <f t="shared" si="110"/>
        <v>1.1221264430077052E-3</v>
      </c>
      <c r="Q205" s="3">
        <v>9.81</v>
      </c>
      <c r="R205" s="3">
        <v>20</v>
      </c>
      <c r="S205" s="3">
        <v>68</v>
      </c>
      <c r="T205" s="3">
        <f t="shared" si="111"/>
        <v>88</v>
      </c>
      <c r="U205" s="5">
        <v>2.4750000000000002E-3</v>
      </c>
      <c r="V205" s="5">
        <v>0.32</v>
      </c>
      <c r="W205" s="5">
        <v>1.29</v>
      </c>
      <c r="X205" s="4">
        <f t="shared" si="112"/>
        <v>2.1366180000000004</v>
      </c>
      <c r="Y205" s="4">
        <f t="shared" si="113"/>
        <v>0.96870870583650093</v>
      </c>
      <c r="Z205" s="3">
        <f t="shared" si="114"/>
        <v>19.252981767534834</v>
      </c>
      <c r="AA205" s="3">
        <f t="shared" si="115"/>
        <v>22.358308473371334</v>
      </c>
      <c r="AB205" s="3">
        <f t="shared" si="116"/>
        <v>0.2064</v>
      </c>
      <c r="AC205" s="3">
        <f t="shared" si="117"/>
        <v>3.1053267058365015</v>
      </c>
      <c r="AD205" s="2">
        <f t="shared" si="131"/>
        <v>215.94</v>
      </c>
      <c r="AE205" s="2">
        <f t="shared" si="118"/>
        <v>9.6581546075895304</v>
      </c>
      <c r="AF205" s="2">
        <f t="shared" si="119"/>
        <v>900.91218298427214</v>
      </c>
      <c r="AG205" s="2">
        <f t="shared" si="120"/>
        <v>145.30874724828305</v>
      </c>
      <c r="AH205" s="2">
        <f t="shared" si="121"/>
        <v>-1046.2209302325582</v>
      </c>
      <c r="AI205" s="2">
        <f t="shared" si="122"/>
        <v>-2.9558577807620168E-12</v>
      </c>
      <c r="AJ205" s="2">
        <f t="shared" si="123"/>
        <v>21.604669872021052</v>
      </c>
      <c r="AK205">
        <f t="shared" si="124"/>
        <v>1.0859040341438299E-3</v>
      </c>
      <c r="AL205">
        <f t="shared" si="125"/>
        <v>15.045187528277623</v>
      </c>
      <c r="AM205">
        <f t="shared" si="126"/>
        <v>-1046.2209302325582</v>
      </c>
      <c r="AN205">
        <f t="shared" si="127"/>
        <v>1046.3414770115814</v>
      </c>
      <c r="AO205">
        <f t="shared" si="128"/>
        <v>-0.12054677902324329</v>
      </c>
      <c r="AP205">
        <f t="shared" si="129"/>
        <v>9.6581546075895304</v>
      </c>
      <c r="AQ205">
        <f t="shared" si="130"/>
        <v>273770.691808982</v>
      </c>
    </row>
    <row r="206" spans="1:43" x14ac:dyDescent="0.25">
      <c r="A206">
        <v>205</v>
      </c>
      <c r="B206" t="s">
        <v>605</v>
      </c>
      <c r="C206" t="s">
        <v>603</v>
      </c>
      <c r="D206" t="s">
        <v>604</v>
      </c>
      <c r="E206" t="str">
        <f t="shared" si="99"/>
        <v>176.741</v>
      </c>
      <c r="F206" t="str">
        <f t="shared" si="100"/>
        <v>34.55042</v>
      </c>
      <c r="G206" t="str">
        <f t="shared" si="101"/>
        <v>-86.44725</v>
      </c>
      <c r="H206">
        <f t="shared" si="102"/>
        <v>0.60301457268961967</v>
      </c>
      <c r="I206">
        <f t="shared" si="103"/>
        <v>0.60301858694689925</v>
      </c>
      <c r="J206">
        <f t="shared" si="104"/>
        <v>-1.5087992647043296</v>
      </c>
      <c r="K206">
        <f t="shared" si="105"/>
        <v>-1.5087891417946679</v>
      </c>
      <c r="L206">
        <f t="shared" si="106"/>
        <v>8.3375176415460535E-6</v>
      </c>
      <c r="M206">
        <f t="shared" si="107"/>
        <v>4.0142572795831555E-6</v>
      </c>
      <c r="N206">
        <f t="shared" si="108"/>
        <v>193.4320773447148</v>
      </c>
      <c r="O206">
        <f t="shared" si="109"/>
        <v>0.37300000000001887</v>
      </c>
      <c r="P206" s="1">
        <f t="shared" si="110"/>
        <v>1.9283254624583106E-3</v>
      </c>
      <c r="Q206" s="3">
        <v>9.81</v>
      </c>
      <c r="R206" s="3">
        <v>20</v>
      </c>
      <c r="S206" s="3">
        <v>68</v>
      </c>
      <c r="T206" s="3">
        <f t="shared" si="111"/>
        <v>88</v>
      </c>
      <c r="U206" s="5">
        <v>2.4750000000000002E-3</v>
      </c>
      <c r="V206" s="5">
        <v>0.32</v>
      </c>
      <c r="W206" s="5">
        <v>1.29</v>
      </c>
      <c r="X206" s="4">
        <f t="shared" si="112"/>
        <v>2.1366180000000004</v>
      </c>
      <c r="Y206" s="4">
        <f t="shared" si="113"/>
        <v>1.6646817102251164</v>
      </c>
      <c r="Z206" s="3">
        <f t="shared" si="114"/>
        <v>18.815464533581952</v>
      </c>
      <c r="AA206" s="3">
        <f t="shared" si="115"/>
        <v>22.616764243807069</v>
      </c>
      <c r="AB206" s="3">
        <f t="shared" si="116"/>
        <v>0.2064</v>
      </c>
      <c r="AC206" s="3">
        <f t="shared" si="117"/>
        <v>3.8012997102251167</v>
      </c>
      <c r="AD206" s="2">
        <f t="shared" si="131"/>
        <v>215.94</v>
      </c>
      <c r="AE206" s="2">
        <f t="shared" si="118"/>
        <v>9.5477848940805892</v>
      </c>
      <c r="AF206" s="2">
        <f t="shared" si="119"/>
        <v>870.37794597307584</v>
      </c>
      <c r="AG206" s="2">
        <f t="shared" si="120"/>
        <v>175.84298425949751</v>
      </c>
      <c r="AH206" s="2">
        <f t="shared" si="121"/>
        <v>-1046.2209302325582</v>
      </c>
      <c r="AI206" s="2">
        <f t="shared" si="122"/>
        <v>1.5234036254696548E-11</v>
      </c>
      <c r="AJ206" s="2">
        <f t="shared" si="123"/>
        <v>21.3577799307111</v>
      </c>
      <c r="AK206">
        <f t="shared" si="124"/>
        <v>1.7152935956976575E-3</v>
      </c>
      <c r="AL206">
        <f t="shared" si="125"/>
        <v>18.417149758842619</v>
      </c>
      <c r="AM206">
        <f t="shared" si="126"/>
        <v>-1046.2209302325582</v>
      </c>
      <c r="AN206">
        <f t="shared" si="127"/>
        <v>1046.4420300173888</v>
      </c>
      <c r="AO206">
        <f t="shared" si="128"/>
        <v>-0.22109978483047144</v>
      </c>
      <c r="AP206">
        <f t="shared" si="129"/>
        <v>9.5477848940805892</v>
      </c>
      <c r="AQ206">
        <f t="shared" si="130"/>
        <v>273875.9268218443</v>
      </c>
    </row>
    <row r="207" spans="1:43" x14ac:dyDescent="0.25">
      <c r="A207">
        <v>206</v>
      </c>
      <c r="B207" t="s">
        <v>608</v>
      </c>
      <c r="C207" t="s">
        <v>606</v>
      </c>
      <c r="D207" t="s">
        <v>607</v>
      </c>
      <c r="E207" t="str">
        <f t="shared" si="99"/>
        <v>176.884</v>
      </c>
      <c r="F207" t="str">
        <f t="shared" si="100"/>
        <v>34.55065</v>
      </c>
      <c r="G207" t="str">
        <f t="shared" si="101"/>
        <v>-86.44668</v>
      </c>
      <c r="H207">
        <f t="shared" si="102"/>
        <v>0.60301858694689925</v>
      </c>
      <c r="I207">
        <f t="shared" si="103"/>
        <v>0.60302260120417883</v>
      </c>
      <c r="J207">
        <f t="shared" si="104"/>
        <v>-1.5087891417946679</v>
      </c>
      <c r="K207">
        <f t="shared" si="105"/>
        <v>-1.5087791934179318</v>
      </c>
      <c r="L207">
        <f t="shared" si="106"/>
        <v>8.1937446885984748E-6</v>
      </c>
      <c r="M207">
        <f t="shared" si="107"/>
        <v>4.0142572795831555E-6</v>
      </c>
      <c r="N207">
        <f t="shared" si="108"/>
        <v>190.72868515795201</v>
      </c>
      <c r="O207">
        <f t="shared" si="109"/>
        <v>0.14299999999997226</v>
      </c>
      <c r="P207" s="1">
        <f t="shared" si="110"/>
        <v>7.4975612546978329E-4</v>
      </c>
      <c r="Q207" s="3">
        <v>9.81</v>
      </c>
      <c r="R207" s="3">
        <v>20</v>
      </c>
      <c r="S207" s="3">
        <v>68</v>
      </c>
      <c r="T207" s="3">
        <f t="shared" si="111"/>
        <v>88</v>
      </c>
      <c r="U207" s="5">
        <v>2.4750000000000002E-3</v>
      </c>
      <c r="V207" s="5">
        <v>0.32</v>
      </c>
      <c r="W207" s="5">
        <v>1.29</v>
      </c>
      <c r="X207" s="4">
        <f t="shared" si="112"/>
        <v>2.1366180000000004</v>
      </c>
      <c r="Y207" s="4">
        <f t="shared" si="113"/>
        <v>0.64724928607508492</v>
      </c>
      <c r="Z207" s="3">
        <f t="shared" si="114"/>
        <v>19.456944128111562</v>
      </c>
      <c r="AA207" s="3">
        <f t="shared" si="115"/>
        <v>22.240811414186648</v>
      </c>
      <c r="AB207" s="3">
        <f t="shared" si="116"/>
        <v>0.2064</v>
      </c>
      <c r="AC207" s="3">
        <f t="shared" si="117"/>
        <v>2.7838672860750853</v>
      </c>
      <c r="AD207" s="2">
        <f t="shared" si="131"/>
        <v>215.94</v>
      </c>
      <c r="AE207" s="2">
        <f t="shared" si="118"/>
        <v>9.7091781400682553</v>
      </c>
      <c r="AF207" s="2">
        <f t="shared" si="119"/>
        <v>915.26616570344061</v>
      </c>
      <c r="AG207" s="2">
        <f t="shared" si="120"/>
        <v>130.95476452912479</v>
      </c>
      <c r="AH207" s="2">
        <f t="shared" si="121"/>
        <v>-1046.2209302325582</v>
      </c>
      <c r="AI207" s="2">
        <f t="shared" si="122"/>
        <v>7.2759576141834259E-12</v>
      </c>
      <c r="AJ207" s="2">
        <f t="shared" si="123"/>
        <v>21.718806228260469</v>
      </c>
      <c r="AK207">
        <f t="shared" si="124"/>
        <v>1.6632063778205233E-3</v>
      </c>
      <c r="AL207">
        <f t="shared" si="125"/>
        <v>13.487729099200994</v>
      </c>
      <c r="AM207">
        <f t="shared" si="126"/>
        <v>-1046.2209302325582</v>
      </c>
      <c r="AN207">
        <f t="shared" si="127"/>
        <v>1046.3077849242295</v>
      </c>
      <c r="AO207">
        <f t="shared" si="128"/>
        <v>-8.6854691671305773E-2</v>
      </c>
      <c r="AP207">
        <f t="shared" si="129"/>
        <v>9.7091781400682553</v>
      </c>
      <c r="AQ207">
        <f t="shared" si="130"/>
        <v>273735.43545422272</v>
      </c>
    </row>
    <row r="208" spans="1:43" x14ac:dyDescent="0.25">
      <c r="A208">
        <v>207</v>
      </c>
      <c r="B208" t="s">
        <v>611</v>
      </c>
      <c r="C208" t="s">
        <v>609</v>
      </c>
      <c r="D208" t="s">
        <v>610</v>
      </c>
      <c r="E208" t="str">
        <f t="shared" si="99"/>
        <v>176.941</v>
      </c>
      <c r="F208" t="str">
        <f t="shared" si="100"/>
        <v>34.55076</v>
      </c>
      <c r="G208" t="str">
        <f t="shared" si="101"/>
        <v>-86.44632</v>
      </c>
      <c r="H208">
        <f t="shared" si="102"/>
        <v>0.60302260120417883</v>
      </c>
      <c r="I208">
        <f t="shared" si="103"/>
        <v>0.60302452106635596</v>
      </c>
      <c r="J208">
        <f t="shared" si="104"/>
        <v>-1.5087791934179318</v>
      </c>
      <c r="K208">
        <f t="shared" si="105"/>
        <v>-1.5087729102326244</v>
      </c>
      <c r="L208">
        <f t="shared" si="106"/>
        <v>5.1749860728438531E-6</v>
      </c>
      <c r="M208">
        <f t="shared" si="107"/>
        <v>1.9198621771243651E-6</v>
      </c>
      <c r="N208">
        <f t="shared" si="108"/>
        <v>115.37976482701583</v>
      </c>
      <c r="O208">
        <f t="shared" si="109"/>
        <v>5.7000000000016371E-2</v>
      </c>
      <c r="P208" s="1">
        <f t="shared" si="110"/>
        <v>4.9402076772711524E-4</v>
      </c>
      <c r="Q208" s="3">
        <v>9.81</v>
      </c>
      <c r="R208" s="3">
        <v>20</v>
      </c>
      <c r="S208" s="3">
        <v>68</v>
      </c>
      <c r="T208" s="3">
        <f t="shared" si="111"/>
        <v>88</v>
      </c>
      <c r="U208" s="5">
        <v>2.4750000000000002E-3</v>
      </c>
      <c r="V208" s="5">
        <v>0.32</v>
      </c>
      <c r="W208" s="5">
        <v>1.29</v>
      </c>
      <c r="X208" s="4">
        <f t="shared" si="112"/>
        <v>2.1366180000000004</v>
      </c>
      <c r="Y208" s="4">
        <f t="shared" si="113"/>
        <v>0.42647819632107525</v>
      </c>
      <c r="Z208" s="3">
        <f t="shared" si="114"/>
        <v>19.597701015815939</v>
      </c>
      <c r="AA208" s="3">
        <f t="shared" si="115"/>
        <v>22.160797212137016</v>
      </c>
      <c r="AB208" s="3">
        <f t="shared" si="116"/>
        <v>0.2064</v>
      </c>
      <c r="AC208" s="3">
        <f t="shared" si="117"/>
        <v>2.5630961963210757</v>
      </c>
      <c r="AD208" s="2">
        <f t="shared" si="131"/>
        <v>215.94</v>
      </c>
      <c r="AE208" s="2">
        <f t="shared" si="118"/>
        <v>9.7442342860182531</v>
      </c>
      <c r="AF208" s="2">
        <f t="shared" si="119"/>
        <v>925.21603762329664</v>
      </c>
      <c r="AG208" s="2">
        <f t="shared" si="120"/>
        <v>121.00489260927712</v>
      </c>
      <c r="AH208" s="2">
        <f t="shared" si="121"/>
        <v>-1046.2209302325582</v>
      </c>
      <c r="AI208" s="2">
        <f t="shared" si="122"/>
        <v>1.546140993013978E-11</v>
      </c>
      <c r="AJ208" s="2">
        <f t="shared" si="123"/>
        <v>21.797224569134812</v>
      </c>
      <c r="AK208">
        <f t="shared" si="124"/>
        <v>1.0025234229993616E-3</v>
      </c>
      <c r="AL208">
        <f t="shared" si="125"/>
        <v>12.418101726361801</v>
      </c>
      <c r="AM208">
        <f t="shared" si="126"/>
        <v>-1046.2209302325582</v>
      </c>
      <c r="AN208">
        <f t="shared" si="127"/>
        <v>1046.2887178442488</v>
      </c>
      <c r="AO208">
        <f t="shared" si="128"/>
        <v>-6.7787611690732774E-2</v>
      </c>
      <c r="AP208">
        <f t="shared" si="129"/>
        <v>9.7442342860182531</v>
      </c>
      <c r="AQ208">
        <f t="shared" si="130"/>
        <v>273715.48412749148</v>
      </c>
    </row>
    <row r="209" spans="1:43" x14ac:dyDescent="0.25">
      <c r="A209">
        <v>208</v>
      </c>
      <c r="B209" t="s">
        <v>614</v>
      </c>
      <c r="C209" t="s">
        <v>612</v>
      </c>
      <c r="D209" t="s">
        <v>613</v>
      </c>
      <c r="E209" t="str">
        <f t="shared" si="99"/>
        <v>177.045</v>
      </c>
      <c r="F209" t="str">
        <f t="shared" si="100"/>
        <v>34.55082</v>
      </c>
      <c r="G209" t="str">
        <f t="shared" si="101"/>
        <v>-86.44576</v>
      </c>
      <c r="H209">
        <f t="shared" si="102"/>
        <v>0.60302452106635596</v>
      </c>
      <c r="I209">
        <f t="shared" si="103"/>
        <v>0.60302556826390719</v>
      </c>
      <c r="J209">
        <f t="shared" si="104"/>
        <v>-1.5087729102326244</v>
      </c>
      <c r="K209">
        <f t="shared" si="105"/>
        <v>-1.5087631363888137</v>
      </c>
      <c r="L209">
        <f t="shared" si="106"/>
        <v>8.0499701115735333E-6</v>
      </c>
      <c r="M209">
        <f t="shared" si="107"/>
        <v>1.0471975512293952E-6</v>
      </c>
      <c r="N209">
        <f t="shared" si="108"/>
        <v>169.69054916632115</v>
      </c>
      <c r="O209">
        <f t="shared" si="109"/>
        <v>0.10399999999998499</v>
      </c>
      <c r="P209" s="1">
        <f t="shared" si="110"/>
        <v>6.1288033134980328E-4</v>
      </c>
      <c r="Q209" s="3">
        <v>9.81</v>
      </c>
      <c r="R209" s="3">
        <v>20</v>
      </c>
      <c r="S209" s="3">
        <v>68</v>
      </c>
      <c r="T209" s="3">
        <f t="shared" si="111"/>
        <v>88</v>
      </c>
      <c r="U209" s="5">
        <v>2.4750000000000002E-3</v>
      </c>
      <c r="V209" s="5">
        <v>0.32</v>
      </c>
      <c r="W209" s="5">
        <v>1.29</v>
      </c>
      <c r="X209" s="4">
        <f t="shared" si="112"/>
        <v>2.1366180000000004</v>
      </c>
      <c r="Y209" s="4">
        <f t="shared" si="113"/>
        <v>0.5290872330791857</v>
      </c>
      <c r="Z209" s="3">
        <f t="shared" si="114"/>
        <v>19.532212034290406</v>
      </c>
      <c r="AA209" s="3">
        <f t="shared" si="115"/>
        <v>22.197917267369593</v>
      </c>
      <c r="AB209" s="3">
        <f t="shared" si="116"/>
        <v>0.2064</v>
      </c>
      <c r="AC209" s="3">
        <f t="shared" si="117"/>
        <v>2.6657052330791862</v>
      </c>
      <c r="AD209" s="2">
        <f t="shared" si="131"/>
        <v>215.94</v>
      </c>
      <c r="AE209" s="2">
        <f t="shared" si="118"/>
        <v>9.7279396710534272</v>
      </c>
      <c r="AF209" s="2">
        <f t="shared" si="119"/>
        <v>920.58226895252312</v>
      </c>
      <c r="AG209" s="2">
        <f t="shared" si="120"/>
        <v>125.63866128006656</v>
      </c>
      <c r="AH209" s="2">
        <f t="shared" si="121"/>
        <v>-1046.2209302325582</v>
      </c>
      <c r="AI209" s="2">
        <f t="shared" si="122"/>
        <v>3.1377567211166024E-11</v>
      </c>
      <c r="AJ209" s="2">
        <f t="shared" si="123"/>
        <v>21.760774564831699</v>
      </c>
      <c r="AK209">
        <f t="shared" si="124"/>
        <v>1.4768941927494794E-3</v>
      </c>
      <c r="AL209">
        <f t="shared" si="125"/>
        <v>12.915238532360398</v>
      </c>
      <c r="AM209">
        <f t="shared" si="126"/>
        <v>-1046.2209302325582</v>
      </c>
      <c r="AN209">
        <f t="shared" si="127"/>
        <v>1046.2971887700837</v>
      </c>
      <c r="AO209">
        <f t="shared" si="128"/>
        <v>-7.6258537525632164E-2</v>
      </c>
      <c r="AP209">
        <f t="shared" si="129"/>
        <v>9.7279396710534272</v>
      </c>
      <c r="AQ209">
        <f t="shared" si="130"/>
        <v>273724.34780760267</v>
      </c>
    </row>
    <row r="210" spans="1:43" x14ac:dyDescent="0.25">
      <c r="A210">
        <v>209</v>
      </c>
      <c r="B210" t="s">
        <v>617</v>
      </c>
      <c r="C210" t="s">
        <v>615</v>
      </c>
      <c r="D210" t="s">
        <v>616</v>
      </c>
      <c r="E210" t="str">
        <f t="shared" si="99"/>
        <v>177.351</v>
      </c>
      <c r="F210" t="str">
        <f t="shared" si="100"/>
        <v>34.55088</v>
      </c>
      <c r="G210" t="str">
        <f t="shared" si="101"/>
        <v>-86.44435</v>
      </c>
      <c r="H210">
        <f t="shared" si="102"/>
        <v>0.60302556826390719</v>
      </c>
      <c r="I210">
        <f t="shared" si="103"/>
        <v>0.60302661546145842</v>
      </c>
      <c r="J210">
        <f t="shared" si="104"/>
        <v>-1.5087631363888137</v>
      </c>
      <c r="K210">
        <f t="shared" si="105"/>
        <v>-1.5087385272463603</v>
      </c>
      <c r="L210">
        <f t="shared" si="106"/>
        <v>2.0268660130855594E-5</v>
      </c>
      <c r="M210">
        <f t="shared" si="107"/>
        <v>1.0471975512293952E-6</v>
      </c>
      <c r="N210">
        <f t="shared" si="108"/>
        <v>424.25145124653687</v>
      </c>
      <c r="O210">
        <f t="shared" si="109"/>
        <v>0.3060000000000116</v>
      </c>
      <c r="P210" s="1">
        <f t="shared" si="110"/>
        <v>7.2127036713939688E-4</v>
      </c>
      <c r="Q210" s="3">
        <v>9.81</v>
      </c>
      <c r="R210" s="3">
        <v>20</v>
      </c>
      <c r="S210" s="3">
        <v>68</v>
      </c>
      <c r="T210" s="3">
        <f t="shared" si="111"/>
        <v>88</v>
      </c>
      <c r="U210" s="5">
        <v>2.4750000000000002E-3</v>
      </c>
      <c r="V210" s="5">
        <v>0.32</v>
      </c>
      <c r="W210" s="5">
        <v>1.29</v>
      </c>
      <c r="X210" s="4">
        <f t="shared" si="112"/>
        <v>2.1366180000000004</v>
      </c>
      <c r="Y210" s="4">
        <f t="shared" si="113"/>
        <v>0.62265812058110914</v>
      </c>
      <c r="Z210" s="3">
        <f t="shared" si="114"/>
        <v>19.472595382037042</v>
      </c>
      <c r="AA210" s="3">
        <f t="shared" si="115"/>
        <v>22.231871502618151</v>
      </c>
      <c r="AB210" s="3">
        <f t="shared" si="116"/>
        <v>0.2064</v>
      </c>
      <c r="AC210" s="3">
        <f t="shared" si="117"/>
        <v>2.7592761205811094</v>
      </c>
      <c r="AD210" s="2">
        <f t="shared" si="131"/>
        <v>215.94</v>
      </c>
      <c r="AE210" s="2">
        <f t="shared" si="118"/>
        <v>9.7130824084947651</v>
      </c>
      <c r="AF210" s="2">
        <f t="shared" si="119"/>
        <v>916.37075413275386</v>
      </c>
      <c r="AG210" s="2">
        <f t="shared" si="120"/>
        <v>129.85017609978709</v>
      </c>
      <c r="AH210" s="2">
        <f t="shared" si="121"/>
        <v>-1046.2209302325582</v>
      </c>
      <c r="AI210" s="2">
        <f t="shared" si="122"/>
        <v>-1.7280399333685637E-11</v>
      </c>
      <c r="AJ210" s="2">
        <f t="shared" si="123"/>
        <v>21.727539825295683</v>
      </c>
      <c r="AK210">
        <f t="shared" si="124"/>
        <v>3.6981017773411889E-3</v>
      </c>
      <c r="AL210">
        <f t="shared" si="125"/>
        <v>13.368585855528631</v>
      </c>
      <c r="AM210">
        <f t="shared" si="126"/>
        <v>-1046.2209302325582</v>
      </c>
      <c r="AN210">
        <f t="shared" si="127"/>
        <v>1046.3055036996029</v>
      </c>
      <c r="AO210">
        <f t="shared" si="128"/>
        <v>-8.4573467044606332E-2</v>
      </c>
      <c r="AP210">
        <f t="shared" si="129"/>
        <v>9.7130824084947651</v>
      </c>
      <c r="AQ210">
        <f t="shared" si="130"/>
        <v>273733.04839820554</v>
      </c>
    </row>
    <row r="211" spans="1:43" x14ac:dyDescent="0.25">
      <c r="A211">
        <v>210</v>
      </c>
      <c r="B211" t="s">
        <v>620</v>
      </c>
      <c r="C211" t="s">
        <v>618</v>
      </c>
      <c r="D211" t="s">
        <v>619</v>
      </c>
      <c r="E211" t="str">
        <f t="shared" si="99"/>
        <v>177.524</v>
      </c>
      <c r="F211" t="str">
        <f t="shared" si="100"/>
        <v>34.55087</v>
      </c>
      <c r="G211" t="str">
        <f t="shared" si="101"/>
        <v>-86.44386</v>
      </c>
      <c r="H211">
        <f t="shared" si="102"/>
        <v>0.60302661546145842</v>
      </c>
      <c r="I211">
        <f t="shared" si="103"/>
        <v>0.60302644092853319</v>
      </c>
      <c r="J211">
        <f t="shared" si="104"/>
        <v>-1.5087385272463603</v>
      </c>
      <c r="K211">
        <f t="shared" si="105"/>
        <v>-1.5087299751330256</v>
      </c>
      <c r="L211">
        <f t="shared" si="106"/>
        <v>7.043716652361444E-6</v>
      </c>
      <c r="M211">
        <f t="shared" si="107"/>
        <v>-1.7453292522340291E-7</v>
      </c>
      <c r="N211">
        <f t="shared" si="108"/>
        <v>147.28366538200413</v>
      </c>
      <c r="O211">
        <f t="shared" si="109"/>
        <v>0.17300000000000182</v>
      </c>
      <c r="P211" s="1">
        <f t="shared" si="110"/>
        <v>1.1746041188701966E-3</v>
      </c>
      <c r="Q211" s="3">
        <v>9.81</v>
      </c>
      <c r="R211" s="3">
        <v>20</v>
      </c>
      <c r="S211" s="3">
        <v>68</v>
      </c>
      <c r="T211" s="3">
        <f t="shared" si="111"/>
        <v>88</v>
      </c>
      <c r="U211" s="5">
        <v>2.4750000000000002E-3</v>
      </c>
      <c r="V211" s="5">
        <v>0.32</v>
      </c>
      <c r="W211" s="5">
        <v>1.29</v>
      </c>
      <c r="X211" s="4">
        <f t="shared" si="112"/>
        <v>2.1366180000000004</v>
      </c>
      <c r="Y211" s="4">
        <f t="shared" si="113"/>
        <v>1.0140115442252591</v>
      </c>
      <c r="Z211" s="3">
        <f t="shared" si="114"/>
        <v>19.224332551387903</v>
      </c>
      <c r="AA211" s="3">
        <f t="shared" si="115"/>
        <v>22.374962095613164</v>
      </c>
      <c r="AB211" s="3">
        <f t="shared" si="116"/>
        <v>0.2064</v>
      </c>
      <c r="AC211" s="3">
        <f t="shared" si="117"/>
        <v>3.1506295442252594</v>
      </c>
      <c r="AD211" s="2">
        <f t="shared" si="131"/>
        <v>215.94</v>
      </c>
      <c r="AE211" s="2">
        <f t="shared" si="118"/>
        <v>9.6509660698971338</v>
      </c>
      <c r="AF211" s="2">
        <f t="shared" si="119"/>
        <v>898.90204055166487</v>
      </c>
      <c r="AG211" s="2">
        <f t="shared" si="120"/>
        <v>147.31888968087912</v>
      </c>
      <c r="AH211" s="2">
        <f t="shared" si="121"/>
        <v>-1046.2209302325582</v>
      </c>
      <c r="AI211" s="2">
        <f t="shared" si="122"/>
        <v>-1.4097167877480388E-11</v>
      </c>
      <c r="AJ211" s="2">
        <f t="shared" si="123"/>
        <v>21.58858957614499</v>
      </c>
      <c r="AK211">
        <f t="shared" si="124"/>
        <v>1.2921007876262383E-3</v>
      </c>
      <c r="AL211">
        <f t="shared" si="125"/>
        <v>15.264678024347187</v>
      </c>
      <c r="AM211">
        <f t="shared" si="126"/>
        <v>-1046.2209302325582</v>
      </c>
      <c r="AN211">
        <f t="shared" si="127"/>
        <v>1046.3468295912096</v>
      </c>
      <c r="AO211">
        <f t="shared" si="128"/>
        <v>-0.12589935865139523</v>
      </c>
      <c r="AP211">
        <f t="shared" si="129"/>
        <v>9.6509660698971338</v>
      </c>
      <c r="AQ211">
        <f t="shared" si="130"/>
        <v>273776.29310894228</v>
      </c>
    </row>
    <row r="212" spans="1:43" x14ac:dyDescent="0.25">
      <c r="A212">
        <v>211</v>
      </c>
      <c r="B212" t="s">
        <v>623</v>
      </c>
      <c r="C212" t="s">
        <v>621</v>
      </c>
      <c r="D212" t="s">
        <v>622</v>
      </c>
      <c r="E212" t="str">
        <f t="shared" si="99"/>
        <v>177.656</v>
      </c>
      <c r="F212" t="str">
        <f t="shared" si="100"/>
        <v>34.55085</v>
      </c>
      <c r="G212" t="str">
        <f t="shared" si="101"/>
        <v>-86.44346</v>
      </c>
      <c r="H212">
        <f t="shared" si="102"/>
        <v>0.60302644092853319</v>
      </c>
      <c r="I212">
        <f t="shared" si="103"/>
        <v>0.60302609186268274</v>
      </c>
      <c r="J212">
        <f t="shared" si="104"/>
        <v>-1.5087299751330256</v>
      </c>
      <c r="K212">
        <f t="shared" si="105"/>
        <v>-1.5087229938160176</v>
      </c>
      <c r="L212">
        <f t="shared" si="106"/>
        <v>5.7499738141622289E-6</v>
      </c>
      <c r="M212">
        <f t="shared" si="107"/>
        <v>-3.4906585044680583E-7</v>
      </c>
      <c r="N212">
        <f t="shared" si="108"/>
        <v>120.41597086179372</v>
      </c>
      <c r="O212">
        <f t="shared" si="109"/>
        <v>0.132000000000005</v>
      </c>
      <c r="P212" s="1">
        <f t="shared" si="110"/>
        <v>1.096200105810771E-3</v>
      </c>
      <c r="Q212" s="3">
        <v>9.81</v>
      </c>
      <c r="R212" s="3">
        <v>20</v>
      </c>
      <c r="S212" s="3">
        <v>68</v>
      </c>
      <c r="T212" s="3">
        <f t="shared" si="111"/>
        <v>88</v>
      </c>
      <c r="U212" s="5">
        <v>2.4750000000000002E-3</v>
      </c>
      <c r="V212" s="5">
        <v>0.32</v>
      </c>
      <c r="W212" s="5">
        <v>1.29</v>
      </c>
      <c r="X212" s="4">
        <f t="shared" si="112"/>
        <v>2.1366180000000004</v>
      </c>
      <c r="Y212" s="4">
        <f t="shared" si="113"/>
        <v>0.94632705876532763</v>
      </c>
      <c r="Z212" s="3">
        <f t="shared" si="114"/>
        <v>19.267144451991509</v>
      </c>
      <c r="AA212" s="3">
        <f t="shared" si="115"/>
        <v>22.350089510756838</v>
      </c>
      <c r="AB212" s="3">
        <f t="shared" si="116"/>
        <v>0.2064</v>
      </c>
      <c r="AC212" s="3">
        <f t="shared" si="117"/>
        <v>3.0829450587653282</v>
      </c>
      <c r="AD212" s="2">
        <f t="shared" si="131"/>
        <v>215.94</v>
      </c>
      <c r="AE212" s="2">
        <f t="shared" si="118"/>
        <v>9.6617062717386624</v>
      </c>
      <c r="AF212" s="2">
        <f t="shared" si="119"/>
        <v>901.90644568944344</v>
      </c>
      <c r="AG212" s="2">
        <f t="shared" si="120"/>
        <v>144.31448454311382</v>
      </c>
      <c r="AH212" s="2">
        <f t="shared" si="121"/>
        <v>-1046.2209302325582</v>
      </c>
      <c r="AI212" s="2">
        <f t="shared" si="122"/>
        <v>0</v>
      </c>
      <c r="AJ212" s="2">
        <f t="shared" si="123"/>
        <v>21.612614715995488</v>
      </c>
      <c r="AK212">
        <f t="shared" si="124"/>
        <v>1.0552196199834249E-3</v>
      </c>
      <c r="AL212">
        <f t="shared" si="125"/>
        <v>14.936749315723489</v>
      </c>
      <c r="AM212">
        <f t="shared" si="126"/>
        <v>-1046.2209302325582</v>
      </c>
      <c r="AN212">
        <f t="shared" si="127"/>
        <v>1046.3388895213752</v>
      </c>
      <c r="AO212">
        <f t="shared" si="128"/>
        <v>-0.11795928881701911</v>
      </c>
      <c r="AP212">
        <f t="shared" si="129"/>
        <v>9.6617062717386624</v>
      </c>
      <c r="AQ212">
        <f t="shared" si="130"/>
        <v>273767.98410543939</v>
      </c>
    </row>
    <row r="213" spans="1:43" x14ac:dyDescent="0.25">
      <c r="A213">
        <v>212</v>
      </c>
      <c r="B213" t="s">
        <v>626</v>
      </c>
      <c r="C213" t="s">
        <v>624</v>
      </c>
      <c r="D213" t="s">
        <v>625</v>
      </c>
      <c r="E213" t="str">
        <f t="shared" si="99"/>
        <v>177.642</v>
      </c>
      <c r="F213" t="str">
        <f t="shared" si="100"/>
        <v>34.55081</v>
      </c>
      <c r="G213" t="str">
        <f t="shared" si="101"/>
        <v>-86.44321</v>
      </c>
      <c r="H213">
        <f t="shared" si="102"/>
        <v>0.60302609186268274</v>
      </c>
      <c r="I213">
        <f t="shared" si="103"/>
        <v>0.60302539373098196</v>
      </c>
      <c r="J213">
        <f t="shared" si="104"/>
        <v>-1.5087229938160176</v>
      </c>
      <c r="K213">
        <f t="shared" si="105"/>
        <v>-1.5087186304928875</v>
      </c>
      <c r="L213">
        <f t="shared" si="106"/>
        <v>3.593734929642214E-6</v>
      </c>
      <c r="M213">
        <f t="shared" si="107"/>
        <v>-6.9813170078258935E-7</v>
      </c>
      <c r="N213">
        <f t="shared" si="108"/>
        <v>76.526066959830061</v>
      </c>
      <c r="O213">
        <f t="shared" si="109"/>
        <v>-1.4000000000010004E-2</v>
      </c>
      <c r="P213" s="1">
        <f t="shared" si="110"/>
        <v>-1.8294419870498326E-4</v>
      </c>
      <c r="Q213" s="3">
        <v>9.81</v>
      </c>
      <c r="R213" s="3">
        <v>20</v>
      </c>
      <c r="S213" s="3">
        <v>68</v>
      </c>
      <c r="T213" s="3">
        <f t="shared" si="111"/>
        <v>88</v>
      </c>
      <c r="U213" s="5">
        <v>2.4750000000000002E-3</v>
      </c>
      <c r="V213" s="5">
        <v>0.32</v>
      </c>
      <c r="W213" s="5">
        <v>1.29</v>
      </c>
      <c r="X213" s="4">
        <f t="shared" si="112"/>
        <v>2.1366180000000004</v>
      </c>
      <c r="Y213" s="4">
        <f t="shared" si="113"/>
        <v>-0.15793206521515701</v>
      </c>
      <c r="Z213" s="3">
        <f t="shared" si="114"/>
        <v>19.97294819770994</v>
      </c>
      <c r="AA213" s="3">
        <f t="shared" si="115"/>
        <v>21.951634132494782</v>
      </c>
      <c r="AB213" s="3">
        <f t="shared" si="116"/>
        <v>0.2064</v>
      </c>
      <c r="AC213" s="3">
        <f t="shared" si="117"/>
        <v>1.9786859347848433</v>
      </c>
      <c r="AD213" s="2">
        <f t="shared" si="131"/>
        <v>215.94</v>
      </c>
      <c r="AE213" s="2">
        <f t="shared" si="118"/>
        <v>9.8370808613442673</v>
      </c>
      <c r="AF213" s="2">
        <f t="shared" si="119"/>
        <v>951.9162134705083</v>
      </c>
      <c r="AG213" s="2">
        <f t="shared" si="120"/>
        <v>94.304716762030395</v>
      </c>
      <c r="AH213" s="2">
        <f t="shared" si="121"/>
        <v>-1046.2209302325582</v>
      </c>
      <c r="AI213" s="2">
        <f t="shared" si="122"/>
        <v>-1.9554136088117957E-11</v>
      </c>
      <c r="AJ213" s="2">
        <f t="shared" si="123"/>
        <v>22.004916378819658</v>
      </c>
      <c r="AK213">
        <f t="shared" si="124"/>
        <v>6.586515957768905E-4</v>
      </c>
      <c r="AL213">
        <f t="shared" si="125"/>
        <v>9.5866566607792798</v>
      </c>
      <c r="AM213">
        <f t="shared" si="126"/>
        <v>-1046.2209302325582</v>
      </c>
      <c r="AN213">
        <f t="shared" si="127"/>
        <v>1046.2521192293907</v>
      </c>
      <c r="AO213">
        <f t="shared" si="128"/>
        <v>-3.1188996832611338E-2</v>
      </c>
      <c r="AP213">
        <f t="shared" si="129"/>
        <v>9.8370808613442673</v>
      </c>
      <c r="AQ213">
        <f t="shared" si="130"/>
        <v>273677.19026820257</v>
      </c>
    </row>
    <row r="214" spans="1:43" x14ac:dyDescent="0.25">
      <c r="A214">
        <v>213</v>
      </c>
      <c r="B214" t="s">
        <v>629</v>
      </c>
      <c r="C214" t="s">
        <v>627</v>
      </c>
      <c r="D214" t="s">
        <v>628</v>
      </c>
      <c r="E214" t="str">
        <f t="shared" si="99"/>
        <v>177.69</v>
      </c>
      <c r="F214" t="str">
        <f t="shared" si="100"/>
        <v>34.55074</v>
      </c>
      <c r="G214" t="str">
        <f t="shared" si="101"/>
        <v>-86.44299</v>
      </c>
      <c r="H214">
        <f t="shared" si="102"/>
        <v>0.60302539373098196</v>
      </c>
      <c r="I214">
        <f t="shared" si="103"/>
        <v>0.60302417200050551</v>
      </c>
      <c r="J214">
        <f t="shared" si="104"/>
        <v>-1.5087186304928875</v>
      </c>
      <c r="K214">
        <f t="shared" si="105"/>
        <v>-1.5087147907685328</v>
      </c>
      <c r="L214">
        <f t="shared" si="106"/>
        <v>3.1624888286168864E-6</v>
      </c>
      <c r="M214">
        <f t="shared" si="107"/>
        <v>-1.2217304764527981E-6</v>
      </c>
      <c r="N214">
        <f t="shared" si="108"/>
        <v>70.868670085199923</v>
      </c>
      <c r="O214">
        <f t="shared" si="109"/>
        <v>4.8000000000001819E-2</v>
      </c>
      <c r="P214" s="1">
        <f t="shared" si="110"/>
        <v>6.7730916838562268E-4</v>
      </c>
      <c r="Q214" s="3">
        <v>9.81</v>
      </c>
      <c r="R214" s="3">
        <v>20</v>
      </c>
      <c r="S214" s="3">
        <v>68</v>
      </c>
      <c r="T214" s="3">
        <f t="shared" si="111"/>
        <v>88</v>
      </c>
      <c r="U214" s="5">
        <v>2.4750000000000002E-3</v>
      </c>
      <c r="V214" s="5">
        <v>0.32</v>
      </c>
      <c r="W214" s="5">
        <v>1.29</v>
      </c>
      <c r="X214" s="4">
        <f t="shared" si="112"/>
        <v>2.1366180000000004</v>
      </c>
      <c r="Y214" s="4">
        <f t="shared" si="113"/>
        <v>0.58470732476738274</v>
      </c>
      <c r="Z214" s="3">
        <f t="shared" si="114"/>
        <v>19.496762946429492</v>
      </c>
      <c r="AA214" s="3">
        <f t="shared" si="115"/>
        <v>22.218088271196876</v>
      </c>
      <c r="AB214" s="3">
        <f t="shared" si="116"/>
        <v>0.2064</v>
      </c>
      <c r="AC214" s="3">
        <f t="shared" si="117"/>
        <v>2.721325324767383</v>
      </c>
      <c r="AD214" s="2">
        <f t="shared" si="131"/>
        <v>215.94</v>
      </c>
      <c r="AE214" s="2">
        <f t="shared" si="118"/>
        <v>9.7191080242460828</v>
      </c>
      <c r="AF214" s="2">
        <f t="shared" si="119"/>
        <v>918.07725387338462</v>
      </c>
      <c r="AG214" s="2">
        <f t="shared" si="120"/>
        <v>128.14367635916062</v>
      </c>
      <c r="AH214" s="2">
        <f t="shared" si="121"/>
        <v>-1046.2209302325582</v>
      </c>
      <c r="AI214" s="2">
        <f t="shared" si="122"/>
        <v>-1.2960299500264227E-11</v>
      </c>
      <c r="AJ214" s="2">
        <f t="shared" si="123"/>
        <v>21.741018739681728</v>
      </c>
      <c r="AK214">
        <f t="shared" si="124"/>
        <v>6.1736281853929027E-4</v>
      </c>
      <c r="AL214">
        <f t="shared" si="125"/>
        <v>13.184715720772205</v>
      </c>
      <c r="AM214">
        <f t="shared" si="126"/>
        <v>-1046.2209302325582</v>
      </c>
      <c r="AN214">
        <f t="shared" si="127"/>
        <v>1046.3020620987027</v>
      </c>
      <c r="AO214">
        <f t="shared" si="128"/>
        <v>-8.1131866144346532E-2</v>
      </c>
      <c r="AP214">
        <f t="shared" si="129"/>
        <v>9.7191080242460828</v>
      </c>
      <c r="AQ214">
        <f t="shared" si="130"/>
        <v>273729.44715301855</v>
      </c>
    </row>
    <row r="215" spans="1:43" x14ac:dyDescent="0.25">
      <c r="A215">
        <v>214</v>
      </c>
      <c r="B215" t="s">
        <v>632</v>
      </c>
      <c r="C215" t="s">
        <v>630</v>
      </c>
      <c r="D215" t="s">
        <v>631</v>
      </c>
      <c r="E215" t="str">
        <f t="shared" si="99"/>
        <v>177.858</v>
      </c>
      <c r="F215" t="str">
        <f t="shared" si="100"/>
        <v>34.55058</v>
      </c>
      <c r="G215" t="str">
        <f t="shared" si="101"/>
        <v>-86.44264</v>
      </c>
      <c r="H215">
        <f t="shared" si="102"/>
        <v>0.60302417200050551</v>
      </c>
      <c r="I215">
        <f t="shared" si="103"/>
        <v>0.60302137947370238</v>
      </c>
      <c r="J215">
        <f t="shared" si="104"/>
        <v>-1.5087147907685328</v>
      </c>
      <c r="K215">
        <f t="shared" si="105"/>
        <v>-1.5087086821161508</v>
      </c>
      <c r="L215">
        <f t="shared" si="106"/>
        <v>5.0312391804686723E-6</v>
      </c>
      <c r="M215">
        <f t="shared" si="107"/>
        <v>-2.7925268031303574E-6</v>
      </c>
      <c r="N215">
        <f t="shared" si="108"/>
        <v>120.28440794744179</v>
      </c>
      <c r="O215">
        <f t="shared" si="109"/>
        <v>0.16800000000000637</v>
      </c>
      <c r="P215" s="1">
        <f t="shared" si="110"/>
        <v>1.3966897527850316E-3</v>
      </c>
      <c r="Q215" s="3">
        <v>9.81</v>
      </c>
      <c r="R215" s="3">
        <v>20</v>
      </c>
      <c r="S215" s="3">
        <v>68</v>
      </c>
      <c r="T215" s="3">
        <f t="shared" si="111"/>
        <v>88</v>
      </c>
      <c r="U215" s="5">
        <v>2.4750000000000002E-3</v>
      </c>
      <c r="V215" s="5">
        <v>0.32</v>
      </c>
      <c r="W215" s="5">
        <v>1.29</v>
      </c>
      <c r="X215" s="4">
        <f t="shared" si="112"/>
        <v>2.1366180000000004</v>
      </c>
      <c r="Y215" s="4">
        <f t="shared" si="113"/>
        <v>1.2057331537475235</v>
      </c>
      <c r="Z215" s="3">
        <f t="shared" si="114"/>
        <v>19.103350027767522</v>
      </c>
      <c r="AA215" s="3">
        <f t="shared" si="115"/>
        <v>22.445701181515048</v>
      </c>
      <c r="AB215" s="3">
        <f t="shared" si="116"/>
        <v>0.2064</v>
      </c>
      <c r="AC215" s="3">
        <f t="shared" si="117"/>
        <v>3.3423511537475243</v>
      </c>
      <c r="AD215" s="2">
        <f t="shared" si="131"/>
        <v>215.94</v>
      </c>
      <c r="AE215" s="2">
        <f t="shared" si="118"/>
        <v>9.620550423162392</v>
      </c>
      <c r="AF215" s="2">
        <f t="shared" si="119"/>
        <v>890.42995248768466</v>
      </c>
      <c r="AG215" s="2">
        <f t="shared" si="120"/>
        <v>155.79097774487914</v>
      </c>
      <c r="AH215" s="2">
        <f t="shared" si="121"/>
        <v>-1046.2209302325582</v>
      </c>
      <c r="AI215" s="2">
        <f t="shared" si="122"/>
        <v>5.6843418860808015E-12</v>
      </c>
      <c r="AJ215" s="2">
        <f t="shared" si="123"/>
        <v>21.520551733167022</v>
      </c>
      <c r="AK215">
        <f t="shared" si="124"/>
        <v>1.0585759208823564E-3</v>
      </c>
      <c r="AL215">
        <f t="shared" si="125"/>
        <v>16.193561791412424</v>
      </c>
      <c r="AM215">
        <f t="shared" si="126"/>
        <v>-1046.2209302325582</v>
      </c>
      <c r="AN215">
        <f t="shared" si="127"/>
        <v>1046.3712366734526</v>
      </c>
      <c r="AO215">
        <f t="shared" si="128"/>
        <v>-0.15030644089438283</v>
      </c>
      <c r="AP215">
        <f t="shared" si="129"/>
        <v>9.620550423162392</v>
      </c>
      <c r="AQ215">
        <f t="shared" si="130"/>
        <v>273801.8350506085</v>
      </c>
    </row>
    <row r="216" spans="1:43" x14ac:dyDescent="0.25">
      <c r="A216">
        <v>215</v>
      </c>
      <c r="B216" t="s">
        <v>635</v>
      </c>
      <c r="C216" t="s">
        <v>633</v>
      </c>
      <c r="D216" t="s">
        <v>634</v>
      </c>
      <c r="E216" t="str">
        <f t="shared" si="99"/>
        <v>177.88</v>
      </c>
      <c r="F216" t="str">
        <f t="shared" si="100"/>
        <v>34.55049</v>
      </c>
      <c r="G216" t="str">
        <f t="shared" si="101"/>
        <v>-86.44249</v>
      </c>
      <c r="H216">
        <f t="shared" si="102"/>
        <v>0.60302137947370238</v>
      </c>
      <c r="I216">
        <f t="shared" si="103"/>
        <v>0.6030198086773757</v>
      </c>
      <c r="J216">
        <f t="shared" si="104"/>
        <v>-1.5087086821161508</v>
      </c>
      <c r="K216">
        <f t="shared" si="105"/>
        <v>-1.5087060641222731</v>
      </c>
      <c r="L216">
        <f t="shared" si="106"/>
        <v>2.1562486020509987E-6</v>
      </c>
      <c r="M216">
        <f t="shared" si="107"/>
        <v>-1.5707963266775593E-6</v>
      </c>
      <c r="N216">
        <f t="shared" si="108"/>
        <v>55.765048414956254</v>
      </c>
      <c r="O216">
        <f t="shared" si="109"/>
        <v>2.199999999999136E-2</v>
      </c>
      <c r="P216" s="1">
        <f t="shared" si="110"/>
        <v>3.9451234465513225E-4</v>
      </c>
      <c r="Q216" s="3">
        <v>9.81</v>
      </c>
      <c r="R216" s="3">
        <v>20</v>
      </c>
      <c r="S216" s="3">
        <v>68</v>
      </c>
      <c r="T216" s="3">
        <f t="shared" si="111"/>
        <v>88</v>
      </c>
      <c r="U216" s="5">
        <v>2.4750000000000002E-3</v>
      </c>
      <c r="V216" s="5">
        <v>0.32</v>
      </c>
      <c r="W216" s="5">
        <v>1.29</v>
      </c>
      <c r="X216" s="4">
        <f t="shared" si="112"/>
        <v>2.1366180000000004</v>
      </c>
      <c r="Y216" s="4">
        <f t="shared" si="113"/>
        <v>0.34057459039037064</v>
      </c>
      <c r="Z216" s="3">
        <f t="shared" si="114"/>
        <v>19.65261931758705</v>
      </c>
      <c r="AA216" s="3">
        <f t="shared" si="115"/>
        <v>22.12981190797742</v>
      </c>
      <c r="AB216" s="3">
        <f t="shared" si="116"/>
        <v>0.2064</v>
      </c>
      <c r="AC216" s="3">
        <f t="shared" si="117"/>
        <v>2.4771925903903709</v>
      </c>
      <c r="AD216" s="2">
        <f t="shared" si="131"/>
        <v>215.94</v>
      </c>
      <c r="AE216" s="2">
        <f t="shared" si="118"/>
        <v>9.7578777848607192</v>
      </c>
      <c r="AF216" s="2">
        <f t="shared" si="119"/>
        <v>929.10783649906625</v>
      </c>
      <c r="AG216" s="2">
        <f t="shared" si="120"/>
        <v>117.1130937334873</v>
      </c>
      <c r="AH216" s="2">
        <f t="shared" si="121"/>
        <v>-1046.2209302325582</v>
      </c>
      <c r="AI216" s="2">
        <f t="shared" si="122"/>
        <v>-4.5474735088646412E-12</v>
      </c>
      <c r="AJ216" s="2">
        <f t="shared" si="123"/>
        <v>21.827744197404083</v>
      </c>
      <c r="AK216">
        <f t="shared" si="124"/>
        <v>4.8385953694007373E-4</v>
      </c>
      <c r="AL216">
        <f t="shared" si="125"/>
        <v>12.001902085224666</v>
      </c>
      <c r="AM216">
        <f t="shared" si="126"/>
        <v>-1046.2209302325582</v>
      </c>
      <c r="AN216">
        <f t="shared" si="127"/>
        <v>1046.2821282942054</v>
      </c>
      <c r="AO216">
        <f t="shared" si="128"/>
        <v>-6.1198061647246504E-2</v>
      </c>
      <c r="AP216">
        <f t="shared" si="129"/>
        <v>9.7578777848607192</v>
      </c>
      <c r="AQ216">
        <f t="shared" si="130"/>
        <v>273708.5891523576</v>
      </c>
    </row>
    <row r="217" spans="1:43" x14ac:dyDescent="0.25">
      <c r="A217">
        <v>216</v>
      </c>
      <c r="B217" t="s">
        <v>638</v>
      </c>
      <c r="C217" t="s">
        <v>636</v>
      </c>
      <c r="D217" t="s">
        <v>637</v>
      </c>
      <c r="E217" t="str">
        <f t="shared" si="99"/>
        <v>177.833</v>
      </c>
      <c r="F217" t="str">
        <f t="shared" si="100"/>
        <v>34.55091</v>
      </c>
      <c r="G217" t="str">
        <f t="shared" si="101"/>
        <v>-86.44284</v>
      </c>
      <c r="H217">
        <f t="shared" si="102"/>
        <v>0.6030198086773757</v>
      </c>
      <c r="I217">
        <f t="shared" si="103"/>
        <v>0.60302713906023397</v>
      </c>
      <c r="J217">
        <f t="shared" si="104"/>
        <v>-1.5087060641222731</v>
      </c>
      <c r="K217">
        <f t="shared" si="105"/>
        <v>-1.5087121727746551</v>
      </c>
      <c r="L217">
        <f t="shared" si="106"/>
        <v>-5.0312367618399433E-6</v>
      </c>
      <c r="M217">
        <f t="shared" si="107"/>
        <v>7.3303828582726993E-6</v>
      </c>
      <c r="N217">
        <f t="shared" si="108"/>
        <v>185.85081606664988</v>
      </c>
      <c r="O217">
        <f t="shared" si="109"/>
        <v>-4.6999999999997044E-2</v>
      </c>
      <c r="P217" s="1">
        <f t="shared" si="110"/>
        <v>-2.5289100685542263E-4</v>
      </c>
      <c r="Q217" s="3">
        <v>9.81</v>
      </c>
      <c r="R217" s="3">
        <v>20</v>
      </c>
      <c r="S217" s="3">
        <v>68</v>
      </c>
      <c r="T217" s="3">
        <f t="shared" si="111"/>
        <v>88</v>
      </c>
      <c r="U217" s="5">
        <v>2.4750000000000002E-3</v>
      </c>
      <c r="V217" s="5">
        <v>0.32</v>
      </c>
      <c r="W217" s="5">
        <v>1.29</v>
      </c>
      <c r="X217" s="4">
        <f t="shared" si="112"/>
        <v>2.1366180000000004</v>
      </c>
      <c r="Y217" s="4">
        <f t="shared" si="113"/>
        <v>-0.21831574141708202</v>
      </c>
      <c r="Z217" s="3">
        <f t="shared" si="114"/>
        <v>20.011937331551735</v>
      </c>
      <c r="AA217" s="3">
        <f t="shared" si="115"/>
        <v>21.930239590134654</v>
      </c>
      <c r="AB217" s="3">
        <f t="shared" si="116"/>
        <v>0.2064</v>
      </c>
      <c r="AC217" s="3">
        <f t="shared" si="117"/>
        <v>1.9183022585829184</v>
      </c>
      <c r="AD217" s="2">
        <f t="shared" si="131"/>
        <v>215.94</v>
      </c>
      <c r="AE217" s="2">
        <f t="shared" si="118"/>
        <v>9.8466776485717471</v>
      </c>
      <c r="AF217" s="2">
        <f t="shared" si="119"/>
        <v>954.70492261244669</v>
      </c>
      <c r="AG217" s="2">
        <f t="shared" si="120"/>
        <v>91.516007620121712</v>
      </c>
      <c r="AH217" s="2">
        <f t="shared" si="121"/>
        <v>-1046.2209302325582</v>
      </c>
      <c r="AI217" s="2">
        <f t="shared" si="122"/>
        <v>1.0231815394945443E-11</v>
      </c>
      <c r="AJ217" s="2">
        <f t="shared" si="123"/>
        <v>22.02638377381443</v>
      </c>
      <c r="AK217">
        <f t="shared" si="124"/>
        <v>1.5980389044290978E-3</v>
      </c>
      <c r="AL217">
        <f t="shared" si="125"/>
        <v>9.2941000900335187</v>
      </c>
      <c r="AM217">
        <f t="shared" si="126"/>
        <v>-1046.2209302325582</v>
      </c>
      <c r="AN217">
        <f t="shared" si="127"/>
        <v>1046.2493501668905</v>
      </c>
      <c r="AO217">
        <f t="shared" si="128"/>
        <v>-2.8419934332191588E-2</v>
      </c>
      <c r="AP217">
        <f t="shared" si="129"/>
        <v>9.8466776485717471</v>
      </c>
      <c r="AQ217">
        <f t="shared" si="130"/>
        <v>273674.29305199668</v>
      </c>
    </row>
    <row r="218" spans="1:43" x14ac:dyDescent="0.25">
      <c r="A218">
        <v>217</v>
      </c>
      <c r="B218" t="s">
        <v>641</v>
      </c>
      <c r="C218" t="s">
        <v>639</v>
      </c>
      <c r="D218" t="s">
        <v>640</v>
      </c>
      <c r="E218" t="str">
        <f t="shared" si="99"/>
        <v>177.945</v>
      </c>
      <c r="F218" t="str">
        <f t="shared" si="100"/>
        <v>34.55141</v>
      </c>
      <c r="G218" t="str">
        <f t="shared" si="101"/>
        <v>-86.44323</v>
      </c>
      <c r="H218">
        <f t="shared" si="102"/>
        <v>0.60302713906023397</v>
      </c>
      <c r="I218">
        <f t="shared" si="103"/>
        <v>0.60303586570649392</v>
      </c>
      <c r="J218">
        <f t="shared" si="104"/>
        <v>-1.5087121727746551</v>
      </c>
      <c r="K218">
        <f t="shared" si="105"/>
        <v>-1.5087189795587379</v>
      </c>
      <c r="L218">
        <f t="shared" si="106"/>
        <v>-5.6062042557950172E-6</v>
      </c>
      <c r="M218">
        <f t="shared" si="107"/>
        <v>8.7266462599489003E-6</v>
      </c>
      <c r="N218">
        <f t="shared" si="108"/>
        <v>216.81684874558169</v>
      </c>
      <c r="O218">
        <f t="shared" si="109"/>
        <v>0.11199999999999477</v>
      </c>
      <c r="P218" s="1">
        <f t="shared" si="110"/>
        <v>5.1656502088275611E-4</v>
      </c>
      <c r="Q218" s="3">
        <v>9.81</v>
      </c>
      <c r="R218" s="3">
        <v>20</v>
      </c>
      <c r="S218" s="3">
        <v>68</v>
      </c>
      <c r="T218" s="3">
        <f t="shared" si="111"/>
        <v>88</v>
      </c>
      <c r="U218" s="5">
        <v>2.4750000000000002E-3</v>
      </c>
      <c r="V218" s="5">
        <v>0.32</v>
      </c>
      <c r="W218" s="5">
        <v>1.29</v>
      </c>
      <c r="X218" s="4">
        <f t="shared" si="112"/>
        <v>2.1366180000000004</v>
      </c>
      <c r="Y218" s="4">
        <f t="shared" si="113"/>
        <v>0.44594019173045846</v>
      </c>
      <c r="Z218" s="3">
        <f t="shared" si="114"/>
        <v>19.585270493235623</v>
      </c>
      <c r="AA218" s="3">
        <f t="shared" si="115"/>
        <v>22.167828684966082</v>
      </c>
      <c r="AB218" s="3">
        <f t="shared" si="116"/>
        <v>0.2064</v>
      </c>
      <c r="AC218" s="3">
        <f t="shared" si="117"/>
        <v>2.5825581917304588</v>
      </c>
      <c r="AD218" s="2">
        <f t="shared" si="131"/>
        <v>215.94</v>
      </c>
      <c r="AE218" s="2">
        <f t="shared" si="118"/>
        <v>9.7411434863015547</v>
      </c>
      <c r="AF218" s="2">
        <f t="shared" si="119"/>
        <v>924.33590161160942</v>
      </c>
      <c r="AG218" s="2">
        <f t="shared" si="120"/>
        <v>121.88502862097809</v>
      </c>
      <c r="AH218" s="2">
        <f t="shared" si="121"/>
        <v>-1046.2209302325582</v>
      </c>
      <c r="AI218" s="2">
        <f t="shared" si="122"/>
        <v>2.9331204132176936E-11</v>
      </c>
      <c r="AJ218" s="2">
        <f t="shared" si="123"/>
        <v>21.79031064921606</v>
      </c>
      <c r="AK218">
        <f t="shared" si="124"/>
        <v>1.8844980125321414E-3</v>
      </c>
      <c r="AL218">
        <f t="shared" si="125"/>
        <v>12.512394339779354</v>
      </c>
      <c r="AM218">
        <f t="shared" si="126"/>
        <v>-1046.2209302325582</v>
      </c>
      <c r="AN218">
        <f t="shared" si="127"/>
        <v>1046.2902736621309</v>
      </c>
      <c r="AO218">
        <f t="shared" si="128"/>
        <v>-6.9343429572541027E-2</v>
      </c>
      <c r="AP218">
        <f t="shared" si="129"/>
        <v>9.7411434863015547</v>
      </c>
      <c r="AQ218">
        <f t="shared" si="130"/>
        <v>273717.11207007401</v>
      </c>
    </row>
    <row r="219" spans="1:43" x14ac:dyDescent="0.25">
      <c r="A219">
        <v>218</v>
      </c>
      <c r="B219" t="s">
        <v>644</v>
      </c>
      <c r="C219" t="s">
        <v>642</v>
      </c>
      <c r="D219" t="s">
        <v>643</v>
      </c>
      <c r="E219" t="str">
        <f t="shared" si="99"/>
        <v>177.966</v>
      </c>
      <c r="F219" t="str">
        <f t="shared" si="100"/>
        <v>34.55171</v>
      </c>
      <c r="G219" t="str">
        <f t="shared" si="101"/>
        <v>-86.44347</v>
      </c>
      <c r="H219">
        <f t="shared" si="102"/>
        <v>0.60303586570649392</v>
      </c>
      <c r="I219">
        <f t="shared" si="103"/>
        <v>0.60304110169424996</v>
      </c>
      <c r="J219">
        <f t="shared" si="104"/>
        <v>-1.5087189795587379</v>
      </c>
      <c r="K219">
        <f t="shared" si="105"/>
        <v>-1.5087231683489426</v>
      </c>
      <c r="L219">
        <f t="shared" si="106"/>
        <v>-3.4499552644529779E-6</v>
      </c>
      <c r="M219">
        <f t="shared" si="107"/>
        <v>5.2359877560359536E-6</v>
      </c>
      <c r="N219">
        <f t="shared" si="108"/>
        <v>131.07317002716309</v>
      </c>
      <c r="O219">
        <f t="shared" si="109"/>
        <v>2.1000000000015007E-2</v>
      </c>
      <c r="P219" s="1">
        <f t="shared" si="110"/>
        <v>1.6021585497369941E-4</v>
      </c>
      <c r="Q219" s="3">
        <v>9.81</v>
      </c>
      <c r="R219" s="3">
        <v>20</v>
      </c>
      <c r="S219" s="3">
        <v>68</v>
      </c>
      <c r="T219" s="3">
        <f t="shared" si="111"/>
        <v>88</v>
      </c>
      <c r="U219" s="5">
        <v>2.4750000000000002E-3</v>
      </c>
      <c r="V219" s="5">
        <v>0.32</v>
      </c>
      <c r="W219" s="5">
        <v>1.29</v>
      </c>
      <c r="X219" s="4">
        <f t="shared" si="112"/>
        <v>2.1366180000000004</v>
      </c>
      <c r="Y219" s="4">
        <f t="shared" si="113"/>
        <v>0.13831114150653256</v>
      </c>
      <c r="Z219" s="3">
        <f t="shared" si="114"/>
        <v>19.782254242719727</v>
      </c>
      <c r="AA219" s="3">
        <f t="shared" si="115"/>
        <v>22.05718338422626</v>
      </c>
      <c r="AB219" s="3">
        <f t="shared" si="116"/>
        <v>0.2064</v>
      </c>
      <c r="AC219" s="3">
        <f t="shared" si="117"/>
        <v>2.2749291415065329</v>
      </c>
      <c r="AD219" s="2">
        <f t="shared" si="131"/>
        <v>215.94</v>
      </c>
      <c r="AE219" s="2">
        <f t="shared" si="118"/>
        <v>9.7900079188903959</v>
      </c>
      <c r="AF219" s="2">
        <f t="shared" si="119"/>
        <v>938.31601593861069</v>
      </c>
      <c r="AG219" s="2">
        <f t="shared" si="120"/>
        <v>107.90491429391224</v>
      </c>
      <c r="AH219" s="2">
        <f t="shared" si="121"/>
        <v>-1046.2209302325582</v>
      </c>
      <c r="AI219" s="2">
        <f t="shared" si="122"/>
        <v>-3.5242919693700969E-11</v>
      </c>
      <c r="AJ219" s="2">
        <f t="shared" si="123"/>
        <v>21.899617238047842</v>
      </c>
      <c r="AK219">
        <f t="shared" si="124"/>
        <v>1.1335569818620684E-3</v>
      </c>
      <c r="AL219">
        <f t="shared" si="125"/>
        <v>11.021943515051031</v>
      </c>
      <c r="AM219">
        <f t="shared" si="126"/>
        <v>-1046.2209302325582</v>
      </c>
      <c r="AN219">
        <f t="shared" si="127"/>
        <v>1046.2683290710784</v>
      </c>
      <c r="AO219">
        <f t="shared" si="128"/>
        <v>-4.7398838520280151E-2</v>
      </c>
      <c r="AP219">
        <f t="shared" si="129"/>
        <v>9.7900079188903959</v>
      </c>
      <c r="AQ219">
        <f t="shared" si="130"/>
        <v>273694.15061774832</v>
      </c>
    </row>
    <row r="220" spans="1:43" x14ac:dyDescent="0.25">
      <c r="A220">
        <v>219</v>
      </c>
      <c r="B220" t="s">
        <v>646</v>
      </c>
      <c r="C220" t="s">
        <v>645</v>
      </c>
      <c r="D220" t="s">
        <v>616</v>
      </c>
      <c r="E220" t="str">
        <f t="shared" si="99"/>
        <v>177.984</v>
      </c>
      <c r="F220" t="str">
        <f t="shared" si="100"/>
        <v>34.55281</v>
      </c>
      <c r="G220" t="str">
        <f t="shared" si="101"/>
        <v>-86.44435</v>
      </c>
      <c r="H220">
        <f t="shared" si="102"/>
        <v>0.60304110169424996</v>
      </c>
      <c r="I220">
        <f t="shared" si="103"/>
        <v>0.60306030031602198</v>
      </c>
      <c r="J220">
        <f t="shared" si="104"/>
        <v>-1.5087231683489426</v>
      </c>
      <c r="K220">
        <f t="shared" si="105"/>
        <v>-1.5087385272463603</v>
      </c>
      <c r="L220">
        <f t="shared" si="106"/>
        <v>-1.264972954704488E-5</v>
      </c>
      <c r="M220">
        <f t="shared" si="107"/>
        <v>1.9198621772020807E-5</v>
      </c>
      <c r="N220">
        <f t="shared" si="108"/>
        <v>480.60039945988734</v>
      </c>
      <c r="O220">
        <f t="shared" si="109"/>
        <v>1.8000000000000682E-2</v>
      </c>
      <c r="P220" s="1">
        <f t="shared" si="110"/>
        <v>3.745315239069631E-5</v>
      </c>
      <c r="Q220" s="3">
        <v>9.81</v>
      </c>
      <c r="R220" s="3">
        <v>20</v>
      </c>
      <c r="S220" s="3">
        <v>68</v>
      </c>
      <c r="T220" s="3">
        <f t="shared" si="111"/>
        <v>88</v>
      </c>
      <c r="U220" s="5">
        <v>2.4750000000000002E-3</v>
      </c>
      <c r="V220" s="5">
        <v>0.32</v>
      </c>
      <c r="W220" s="5">
        <v>1.29</v>
      </c>
      <c r="X220" s="4">
        <f t="shared" si="112"/>
        <v>2.1366180000000004</v>
      </c>
      <c r="Y220" s="4">
        <f t="shared" si="113"/>
        <v>3.2332557373163248E-2</v>
      </c>
      <c r="Z220" s="3">
        <f t="shared" si="114"/>
        <v>19.850361078854434</v>
      </c>
      <c r="AA220" s="3">
        <f t="shared" si="115"/>
        <v>22.019311636227599</v>
      </c>
      <c r="AB220" s="3">
        <f t="shared" si="116"/>
        <v>0.2064</v>
      </c>
      <c r="AC220" s="3">
        <f t="shared" si="117"/>
        <v>2.1689505573731638</v>
      </c>
      <c r="AD220" s="2">
        <f t="shared" si="131"/>
        <v>215.94</v>
      </c>
      <c r="AE220" s="2">
        <f t="shared" si="118"/>
        <v>9.8068460798163581</v>
      </c>
      <c r="AF220" s="2">
        <f t="shared" si="119"/>
        <v>943.16587078053692</v>
      </c>
      <c r="AG220" s="2">
        <f t="shared" si="120"/>
        <v>103.05505945198894</v>
      </c>
      <c r="AH220" s="2">
        <f t="shared" si="121"/>
        <v>-1046.2209302325582</v>
      </c>
      <c r="AI220" s="2">
        <f t="shared" si="122"/>
        <v>-3.2287061912938952E-11</v>
      </c>
      <c r="AJ220" s="2">
        <f t="shared" si="123"/>
        <v>21.937283119661654</v>
      </c>
      <c r="AK220">
        <f t="shared" si="124"/>
        <v>4.1492286183072626E-3</v>
      </c>
      <c r="AL220">
        <f t="shared" si="125"/>
        <v>10.508481382621918</v>
      </c>
      <c r="AM220">
        <f t="shared" si="126"/>
        <v>-1046.2209302325582</v>
      </c>
      <c r="AN220">
        <f t="shared" si="127"/>
        <v>1046.2620088347817</v>
      </c>
      <c r="AO220">
        <f t="shared" si="128"/>
        <v>-4.1078602223592497E-2</v>
      </c>
      <c r="AP220">
        <f t="shared" si="129"/>
        <v>9.8068460798163581</v>
      </c>
      <c r="AQ220">
        <f t="shared" si="130"/>
        <v>273687.53769505239</v>
      </c>
    </row>
    <row r="221" spans="1:43" x14ac:dyDescent="0.25">
      <c r="A221">
        <v>220</v>
      </c>
      <c r="B221" t="s">
        <v>649</v>
      </c>
      <c r="C221" t="s">
        <v>647</v>
      </c>
      <c r="D221" t="s">
        <v>648</v>
      </c>
      <c r="E221" t="str">
        <f t="shared" si="99"/>
        <v>177.879</v>
      </c>
      <c r="F221" t="str">
        <f t="shared" si="100"/>
        <v>34.55467</v>
      </c>
      <c r="G221" t="str">
        <f t="shared" si="101"/>
        <v>-86.44584</v>
      </c>
      <c r="H221">
        <f t="shared" si="102"/>
        <v>0.60306030031602198</v>
      </c>
      <c r="I221">
        <f t="shared" si="103"/>
        <v>0.60309276344010898</v>
      </c>
      <c r="J221">
        <f t="shared" si="104"/>
        <v>-1.5087385272463603</v>
      </c>
      <c r="K221">
        <f t="shared" si="105"/>
        <v>-1.5087645326522148</v>
      </c>
      <c r="L221">
        <f t="shared" si="106"/>
        <v>-2.1417911082672842E-5</v>
      </c>
      <c r="M221">
        <f t="shared" si="107"/>
        <v>3.2463124087001027E-5</v>
      </c>
      <c r="N221">
        <f t="shared" si="108"/>
        <v>812.97800050902845</v>
      </c>
      <c r="O221">
        <f t="shared" si="109"/>
        <v>-0.10500000000001819</v>
      </c>
      <c r="P221" s="1">
        <f t="shared" si="110"/>
        <v>-1.2915478639554173E-4</v>
      </c>
      <c r="Q221" s="3">
        <v>9.81</v>
      </c>
      <c r="R221" s="3">
        <v>20</v>
      </c>
      <c r="S221" s="3">
        <v>68</v>
      </c>
      <c r="T221" s="3">
        <f t="shared" si="111"/>
        <v>88</v>
      </c>
      <c r="U221" s="5">
        <v>2.4750000000000002E-3</v>
      </c>
      <c r="V221" s="5">
        <v>0.32</v>
      </c>
      <c r="W221" s="5">
        <v>1.29</v>
      </c>
      <c r="X221" s="4">
        <f t="shared" si="112"/>
        <v>2.1366180000000004</v>
      </c>
      <c r="Y221" s="4">
        <f t="shared" si="113"/>
        <v>-0.111496743069607</v>
      </c>
      <c r="Z221" s="3">
        <f t="shared" si="114"/>
        <v>19.942992883446202</v>
      </c>
      <c r="AA221" s="3">
        <f t="shared" si="115"/>
        <v>21.968114140376596</v>
      </c>
      <c r="AB221" s="3">
        <f t="shared" si="116"/>
        <v>0.2064</v>
      </c>
      <c r="AC221" s="3">
        <f t="shared" si="117"/>
        <v>2.0251212569303934</v>
      </c>
      <c r="AD221" s="2">
        <f t="shared" si="131"/>
        <v>215.94</v>
      </c>
      <c r="AE221" s="2">
        <f t="shared" si="118"/>
        <v>9.8297012943464637</v>
      </c>
      <c r="AF221" s="2">
        <f t="shared" si="119"/>
        <v>949.77549883504571</v>
      </c>
      <c r="AG221" s="2">
        <f t="shared" si="120"/>
        <v>96.445431397564079</v>
      </c>
      <c r="AH221" s="2">
        <f t="shared" si="121"/>
        <v>-1046.2209302325582</v>
      </c>
      <c r="AI221" s="2">
        <f t="shared" si="122"/>
        <v>5.1613824325613678E-11</v>
      </c>
      <c r="AJ221" s="2">
        <f t="shared" si="123"/>
        <v>21.988408762689684</v>
      </c>
      <c r="AK221">
        <f t="shared" si="124"/>
        <v>7.0024669733390263E-3</v>
      </c>
      <c r="AL221">
        <f t="shared" si="125"/>
        <v>9.8116339967557824</v>
      </c>
      <c r="AM221">
        <f t="shared" si="126"/>
        <v>-1046.2209302325582</v>
      </c>
      <c r="AN221">
        <f t="shared" si="127"/>
        <v>1046.2543668988042</v>
      </c>
      <c r="AO221">
        <f t="shared" si="128"/>
        <v>-3.3436666245847846E-2</v>
      </c>
      <c r="AP221">
        <f t="shared" si="129"/>
        <v>9.8297012943464637</v>
      </c>
      <c r="AQ221">
        <f t="shared" si="130"/>
        <v>273679.54197224416</v>
      </c>
    </row>
    <row r="222" spans="1:43" x14ac:dyDescent="0.25">
      <c r="A222">
        <v>221</v>
      </c>
      <c r="B222" t="s">
        <v>652</v>
      </c>
      <c r="C222" t="s">
        <v>650</v>
      </c>
      <c r="D222" t="s">
        <v>651</v>
      </c>
      <c r="E222" t="str">
        <f t="shared" si="99"/>
        <v>177.314</v>
      </c>
      <c r="F222" t="str">
        <f t="shared" si="100"/>
        <v>34.55829</v>
      </c>
      <c r="G222" t="str">
        <f t="shared" si="101"/>
        <v>-86.44871</v>
      </c>
      <c r="H222">
        <f t="shared" si="102"/>
        <v>0.60309276344010898</v>
      </c>
      <c r="I222">
        <f t="shared" si="103"/>
        <v>0.60315594435903119</v>
      </c>
      <c r="J222">
        <f t="shared" si="104"/>
        <v>-1.5087645326522148</v>
      </c>
      <c r="K222">
        <f t="shared" si="105"/>
        <v>-1.5088146236017472</v>
      </c>
      <c r="L222">
        <f t="shared" si="106"/>
        <v>-4.1253275403044255E-5</v>
      </c>
      <c r="M222">
        <f t="shared" si="107"/>
        <v>6.3180918922212115E-5</v>
      </c>
      <c r="N222">
        <f t="shared" si="108"/>
        <v>1577.303389502551</v>
      </c>
      <c r="O222">
        <f t="shared" si="109"/>
        <v>-0.56499999999999773</v>
      </c>
      <c r="P222" s="1">
        <f t="shared" si="110"/>
        <v>-3.5820629294291132E-4</v>
      </c>
      <c r="Q222" s="3">
        <v>9.81</v>
      </c>
      <c r="R222" s="3">
        <v>20</v>
      </c>
      <c r="S222" s="3">
        <v>68</v>
      </c>
      <c r="T222" s="3">
        <f t="shared" si="111"/>
        <v>88</v>
      </c>
      <c r="U222" s="5">
        <v>2.4750000000000002E-3</v>
      </c>
      <c r="V222" s="5">
        <v>0.32</v>
      </c>
      <c r="W222" s="5">
        <v>1.29</v>
      </c>
      <c r="X222" s="4">
        <f t="shared" si="112"/>
        <v>2.1366180000000004</v>
      </c>
      <c r="Y222" s="4">
        <f t="shared" si="113"/>
        <v>-0.30923230873268803</v>
      </c>
      <c r="Z222" s="3">
        <f t="shared" si="114"/>
        <v>20.070717383941872</v>
      </c>
      <c r="AA222" s="3">
        <f t="shared" si="115"/>
        <v>21.898103075209185</v>
      </c>
      <c r="AB222" s="3">
        <f t="shared" si="116"/>
        <v>0.2064</v>
      </c>
      <c r="AC222" s="3">
        <f t="shared" si="117"/>
        <v>1.8273856912673123</v>
      </c>
      <c r="AD222" s="2">
        <f t="shared" si="131"/>
        <v>215.94</v>
      </c>
      <c r="AE222" s="2">
        <f t="shared" si="118"/>
        <v>9.8611281195619824</v>
      </c>
      <c r="AF222" s="2">
        <f t="shared" si="119"/>
        <v>958.91431964423793</v>
      </c>
      <c r="AG222" s="2">
        <f t="shared" si="120"/>
        <v>87.306610588378405</v>
      </c>
      <c r="AH222" s="2">
        <f t="shared" si="121"/>
        <v>-1046.2209302325582</v>
      </c>
      <c r="AI222" s="2">
        <f t="shared" si="122"/>
        <v>5.8207660913467407E-11</v>
      </c>
      <c r="AJ222" s="2">
        <f t="shared" si="123"/>
        <v>22.058708546809253</v>
      </c>
      <c r="AK222">
        <f t="shared" si="124"/>
        <v>1.3542574440538234E-2</v>
      </c>
      <c r="AL222">
        <f t="shared" si="125"/>
        <v>8.8536128452873655</v>
      </c>
      <c r="AM222">
        <f t="shared" si="126"/>
        <v>-1046.2209302325582</v>
      </c>
      <c r="AN222">
        <f t="shared" si="127"/>
        <v>1046.2454979164088</v>
      </c>
      <c r="AO222">
        <f t="shared" si="128"/>
        <v>-2.4567683850591493E-2</v>
      </c>
      <c r="AP222">
        <f t="shared" si="129"/>
        <v>9.8611281195619824</v>
      </c>
      <c r="AQ222">
        <f t="shared" si="130"/>
        <v>273670.26254279283</v>
      </c>
    </row>
    <row r="223" spans="1:43" x14ac:dyDescent="0.25">
      <c r="A223">
        <v>222</v>
      </c>
      <c r="B223" t="s">
        <v>655</v>
      </c>
      <c r="C223" t="s">
        <v>653</v>
      </c>
      <c r="D223" t="s">
        <v>654</v>
      </c>
      <c r="E223" t="str">
        <f t="shared" si="99"/>
        <v>176.914</v>
      </c>
      <c r="F223" t="str">
        <f t="shared" si="100"/>
        <v>34.56051</v>
      </c>
      <c r="G223" t="str">
        <f t="shared" si="101"/>
        <v>-86.45047</v>
      </c>
      <c r="H223">
        <f t="shared" si="102"/>
        <v>0.60315594435903119</v>
      </c>
      <c r="I223">
        <f t="shared" si="103"/>
        <v>0.60319469066842546</v>
      </c>
      <c r="J223">
        <f t="shared" si="104"/>
        <v>-1.5088146236017472</v>
      </c>
      <c r="K223">
        <f t="shared" si="105"/>
        <v>-1.5088453413965823</v>
      </c>
      <c r="L223">
        <f t="shared" si="106"/>
        <v>-2.5297287849383786E-5</v>
      </c>
      <c r="M223">
        <f t="shared" si="107"/>
        <v>3.8746309394266376E-5</v>
      </c>
      <c r="N223">
        <f t="shared" si="108"/>
        <v>967.2773301073604</v>
      </c>
      <c r="O223">
        <f t="shared" si="109"/>
        <v>-0.40000000000000568</v>
      </c>
      <c r="P223" s="1">
        <f t="shared" si="110"/>
        <v>-4.1353186676628588E-4</v>
      </c>
      <c r="Q223" s="3">
        <v>9.81</v>
      </c>
      <c r="R223" s="3">
        <v>20</v>
      </c>
      <c r="S223" s="3">
        <v>68</v>
      </c>
      <c r="T223" s="3">
        <f t="shared" si="111"/>
        <v>88</v>
      </c>
      <c r="U223" s="5">
        <v>2.4750000000000002E-3</v>
      </c>
      <c r="V223" s="5">
        <v>0.32</v>
      </c>
      <c r="W223" s="5">
        <v>1.29</v>
      </c>
      <c r="X223" s="4">
        <f t="shared" si="112"/>
        <v>2.1366180000000004</v>
      </c>
      <c r="Y223" s="4">
        <f t="shared" si="113"/>
        <v>-0.35699375941749822</v>
      </c>
      <c r="Z223" s="3">
        <f t="shared" si="114"/>
        <v>20.101633059997454</v>
      </c>
      <c r="AA223" s="3">
        <f t="shared" si="115"/>
        <v>21.881257300579957</v>
      </c>
      <c r="AB223" s="3">
        <f t="shared" si="116"/>
        <v>0.2064</v>
      </c>
      <c r="AC223" s="3">
        <f t="shared" si="117"/>
        <v>1.7796242405825022</v>
      </c>
      <c r="AD223" s="2">
        <f t="shared" si="131"/>
        <v>215.94</v>
      </c>
      <c r="AE223" s="2">
        <f t="shared" si="118"/>
        <v>9.8687199292827898</v>
      </c>
      <c r="AF223" s="2">
        <f t="shared" si="119"/>
        <v>961.13074995313298</v>
      </c>
      <c r="AG223" s="2">
        <f t="shared" si="120"/>
        <v>85.090180279415165</v>
      </c>
      <c r="AH223" s="2">
        <f t="shared" si="121"/>
        <v>-1046.2209302325582</v>
      </c>
      <c r="AI223" s="2">
        <f t="shared" si="122"/>
        <v>-1.0004441719502211E-11</v>
      </c>
      <c r="AJ223" s="2">
        <f t="shared" si="123"/>
        <v>22.075690936242154</v>
      </c>
      <c r="AK223">
        <f t="shared" si="124"/>
        <v>8.2985608271371122E-3</v>
      </c>
      <c r="AL223">
        <f t="shared" si="125"/>
        <v>8.6222104679384799</v>
      </c>
      <c r="AM223">
        <f t="shared" si="126"/>
        <v>-1046.2209302325582</v>
      </c>
      <c r="AN223">
        <f t="shared" si="127"/>
        <v>1046.2436215270302</v>
      </c>
      <c r="AO223">
        <f t="shared" si="128"/>
        <v>-2.2691294471997026E-2</v>
      </c>
      <c r="AP223">
        <f t="shared" si="129"/>
        <v>9.8687199292827898</v>
      </c>
      <c r="AQ223">
        <f t="shared" si="130"/>
        <v>273668.29933627532</v>
      </c>
    </row>
    <row r="224" spans="1:43" x14ac:dyDescent="0.25">
      <c r="A224">
        <v>223</v>
      </c>
      <c r="B224" t="s">
        <v>658</v>
      </c>
      <c r="C224" t="s">
        <v>656</v>
      </c>
      <c r="D224" t="s">
        <v>657</v>
      </c>
      <c r="E224" t="str">
        <f t="shared" si="99"/>
        <v>177.003</v>
      </c>
      <c r="F224" t="str">
        <f t="shared" si="100"/>
        <v>34.56181</v>
      </c>
      <c r="G224" t="str">
        <f t="shared" si="101"/>
        <v>-86.45152</v>
      </c>
      <c r="H224">
        <f t="shared" si="102"/>
        <v>0.60319469066842546</v>
      </c>
      <c r="I224">
        <f t="shared" si="103"/>
        <v>0.60321737994870139</v>
      </c>
      <c r="J224">
        <f t="shared" si="104"/>
        <v>-1.5088453413965823</v>
      </c>
      <c r="K224">
        <f t="shared" si="105"/>
        <v>-1.5088636673537283</v>
      </c>
      <c r="L224">
        <f t="shared" si="106"/>
        <v>-1.5091812618987383E-5</v>
      </c>
      <c r="M224">
        <f t="shared" si="107"/>
        <v>2.2689280275933754E-5</v>
      </c>
      <c r="N224">
        <f t="shared" si="108"/>
        <v>569.62235738041306</v>
      </c>
      <c r="O224">
        <f t="shared" si="109"/>
        <v>8.8999999999998636E-2</v>
      </c>
      <c r="P224" s="1">
        <f t="shared" si="110"/>
        <v>1.5624386726899737E-4</v>
      </c>
      <c r="Q224" s="3">
        <v>9.81</v>
      </c>
      <c r="R224" s="3">
        <v>20</v>
      </c>
      <c r="S224" s="3">
        <v>68</v>
      </c>
      <c r="T224" s="3">
        <f t="shared" si="111"/>
        <v>88</v>
      </c>
      <c r="U224" s="5">
        <v>2.4750000000000002E-3</v>
      </c>
      <c r="V224" s="5">
        <v>0.32</v>
      </c>
      <c r="W224" s="5">
        <v>1.29</v>
      </c>
      <c r="X224" s="4">
        <f t="shared" si="112"/>
        <v>2.1366180000000004</v>
      </c>
      <c r="Y224" s="4">
        <f t="shared" si="113"/>
        <v>0.13488220408959803</v>
      </c>
      <c r="Z224" s="3">
        <f t="shared" si="114"/>
        <v>19.784455874523871</v>
      </c>
      <c r="AA224" s="3">
        <f t="shared" si="115"/>
        <v>22.05595607861347</v>
      </c>
      <c r="AB224" s="3">
        <f t="shared" si="116"/>
        <v>0.2064</v>
      </c>
      <c r="AC224" s="3">
        <f t="shared" si="117"/>
        <v>2.2715002040895982</v>
      </c>
      <c r="AD224" s="2">
        <f t="shared" si="131"/>
        <v>215.94</v>
      </c>
      <c r="AE224" s="2">
        <f t="shared" si="118"/>
        <v>9.7905526847412023</v>
      </c>
      <c r="AF224" s="2">
        <f t="shared" si="119"/>
        <v>938.47266268635428</v>
      </c>
      <c r="AG224" s="2">
        <f t="shared" si="120"/>
        <v>107.74826754621901</v>
      </c>
      <c r="AH224" s="2">
        <f t="shared" si="121"/>
        <v>-1046.2209302325582</v>
      </c>
      <c r="AI224" s="2">
        <f t="shared" si="122"/>
        <v>1.5006662579253316E-11</v>
      </c>
      <c r="AJ224" s="2">
        <f t="shared" si="123"/>
        <v>21.900835844173173</v>
      </c>
      <c r="AK224">
        <f t="shared" si="124"/>
        <v>4.9259773918556475E-3</v>
      </c>
      <c r="AL224">
        <f t="shared" si="125"/>
        <v>11.005330446170534</v>
      </c>
      <c r="AM224">
        <f t="shared" si="126"/>
        <v>-1046.2209302325582</v>
      </c>
      <c r="AN224">
        <f t="shared" si="127"/>
        <v>1046.2681150747662</v>
      </c>
      <c r="AO224">
        <f t="shared" si="128"/>
        <v>-4.7184842208025657E-2</v>
      </c>
      <c r="AP224">
        <f t="shared" si="129"/>
        <v>9.7905526847412023</v>
      </c>
      <c r="AQ224">
        <f t="shared" si="130"/>
        <v>273693.92671008693</v>
      </c>
    </row>
    <row r="225" spans="1:43" x14ac:dyDescent="0.25">
      <c r="A225">
        <v>224</v>
      </c>
      <c r="B225" t="s">
        <v>661</v>
      </c>
      <c r="C225" t="s">
        <v>659</v>
      </c>
      <c r="D225" t="s">
        <v>660</v>
      </c>
      <c r="E225" t="str">
        <f t="shared" si="99"/>
        <v>176.81</v>
      </c>
      <c r="F225" t="str">
        <f t="shared" si="100"/>
        <v>34.56283</v>
      </c>
      <c r="G225" t="str">
        <f t="shared" si="101"/>
        <v>-86.45232</v>
      </c>
      <c r="H225">
        <f t="shared" si="102"/>
        <v>0.60321737994870139</v>
      </c>
      <c r="I225">
        <f t="shared" si="103"/>
        <v>0.60323518230707174</v>
      </c>
      <c r="J225">
        <f t="shared" si="104"/>
        <v>-1.5088636673537283</v>
      </c>
      <c r="K225">
        <f t="shared" si="105"/>
        <v>-1.5088776299877442</v>
      </c>
      <c r="L225">
        <f t="shared" si="106"/>
        <v>-1.1498363534594545E-5</v>
      </c>
      <c r="M225">
        <f t="shared" si="107"/>
        <v>1.7802358370344606E-5</v>
      </c>
      <c r="N225">
        <f t="shared" si="108"/>
        <v>443.00488587781985</v>
      </c>
      <c r="O225">
        <f t="shared" si="109"/>
        <v>-0.19299999999998363</v>
      </c>
      <c r="P225" s="1">
        <f t="shared" si="110"/>
        <v>-4.3566110928449844E-4</v>
      </c>
      <c r="Q225" s="3">
        <v>9.81</v>
      </c>
      <c r="R225" s="3">
        <v>20</v>
      </c>
      <c r="S225" s="3">
        <v>68</v>
      </c>
      <c r="T225" s="3">
        <f t="shared" si="111"/>
        <v>88</v>
      </c>
      <c r="U225" s="5">
        <v>2.4750000000000002E-3</v>
      </c>
      <c r="V225" s="5">
        <v>0.32</v>
      </c>
      <c r="W225" s="5">
        <v>1.29</v>
      </c>
      <c r="X225" s="4">
        <f t="shared" si="112"/>
        <v>2.1366180000000004</v>
      </c>
      <c r="Y225" s="4">
        <f t="shared" si="113"/>
        <v>-0.37609748673135879</v>
      </c>
      <c r="Z225" s="3">
        <f t="shared" si="114"/>
        <v>20.114005823857344</v>
      </c>
      <c r="AA225" s="3">
        <f t="shared" si="115"/>
        <v>21.874526337125985</v>
      </c>
      <c r="AB225" s="3">
        <f t="shared" si="116"/>
        <v>0.2064</v>
      </c>
      <c r="AC225" s="3">
        <f t="shared" si="117"/>
        <v>1.7605205132686415</v>
      </c>
      <c r="AD225" s="2">
        <f t="shared" si="131"/>
        <v>215.94</v>
      </c>
      <c r="AE225" s="2">
        <f t="shared" si="118"/>
        <v>9.8717566118680207</v>
      </c>
      <c r="AF225" s="2">
        <f t="shared" si="119"/>
        <v>962.01826542061815</v>
      </c>
      <c r="AG225" s="2">
        <f t="shared" si="120"/>
        <v>84.202664811962165</v>
      </c>
      <c r="AH225" s="2">
        <f t="shared" si="121"/>
        <v>-1046.2209302325582</v>
      </c>
      <c r="AI225" s="2">
        <f t="shared" si="122"/>
        <v>2.205524651799351E-11</v>
      </c>
      <c r="AJ225" s="2">
        <f t="shared" si="123"/>
        <v>22.08248379962296</v>
      </c>
      <c r="AK225">
        <f t="shared" si="124"/>
        <v>3.7995019613054314E-3</v>
      </c>
      <c r="AL225">
        <f t="shared" si="125"/>
        <v>8.5296536495573712</v>
      </c>
      <c r="AM225">
        <f t="shared" si="126"/>
        <v>-1046.2209302325582</v>
      </c>
      <c r="AN225">
        <f t="shared" si="127"/>
        <v>1046.2428986060233</v>
      </c>
      <c r="AO225">
        <f t="shared" si="128"/>
        <v>-2.1968373465142577E-2</v>
      </c>
      <c r="AP225">
        <f t="shared" si="129"/>
        <v>9.8717566118680207</v>
      </c>
      <c r="AQ225">
        <f t="shared" si="130"/>
        <v>273667.54296890169</v>
      </c>
    </row>
    <row r="226" spans="1:43" x14ac:dyDescent="0.25">
      <c r="A226">
        <v>225</v>
      </c>
      <c r="B226" t="s">
        <v>664</v>
      </c>
      <c r="C226" t="s">
        <v>662</v>
      </c>
      <c r="D226" t="s">
        <v>663</v>
      </c>
      <c r="E226" t="str">
        <f t="shared" si="99"/>
        <v>176.826</v>
      </c>
      <c r="F226" t="str">
        <f t="shared" si="100"/>
        <v>34.56305</v>
      </c>
      <c r="G226" t="str">
        <f t="shared" si="101"/>
        <v>-86.45249</v>
      </c>
      <c r="H226">
        <f t="shared" si="102"/>
        <v>0.60323518230707174</v>
      </c>
      <c r="I226">
        <f t="shared" si="103"/>
        <v>0.6032390220314261</v>
      </c>
      <c r="J226">
        <f t="shared" si="104"/>
        <v>-1.5088776299877442</v>
      </c>
      <c r="K226">
        <f t="shared" si="105"/>
        <v>-1.5088805970474726</v>
      </c>
      <c r="L226">
        <f t="shared" si="106"/>
        <v>-2.4433840367512863E-6</v>
      </c>
      <c r="M226">
        <f t="shared" si="107"/>
        <v>3.8397243543597526E-6</v>
      </c>
      <c r="N226">
        <f t="shared" si="108"/>
        <v>95.136530190399185</v>
      </c>
      <c r="O226">
        <f t="shared" si="109"/>
        <v>1.5999999999991132E-2</v>
      </c>
      <c r="P226" s="1">
        <f t="shared" si="110"/>
        <v>1.6817935201094596E-4</v>
      </c>
      <c r="Q226" s="3">
        <v>9.81</v>
      </c>
      <c r="R226" s="3">
        <v>20</v>
      </c>
      <c r="S226" s="3">
        <v>68</v>
      </c>
      <c r="T226" s="3">
        <f t="shared" si="111"/>
        <v>88</v>
      </c>
      <c r="U226" s="5">
        <v>2.4750000000000002E-3</v>
      </c>
      <c r="V226" s="5">
        <v>0.32</v>
      </c>
      <c r="W226" s="5">
        <v>1.29</v>
      </c>
      <c r="X226" s="4">
        <f t="shared" si="112"/>
        <v>2.1366180000000004</v>
      </c>
      <c r="Y226" s="4">
        <f t="shared" si="113"/>
        <v>0.14518586895076951</v>
      </c>
      <c r="Z226" s="3">
        <f t="shared" si="114"/>
        <v>19.777840554773949</v>
      </c>
      <c r="AA226" s="3">
        <f t="shared" si="115"/>
        <v>22.05964442372472</v>
      </c>
      <c r="AB226" s="3">
        <f t="shared" si="116"/>
        <v>0.2064</v>
      </c>
      <c r="AC226" s="3">
        <f t="shared" si="117"/>
        <v>2.2818038689507696</v>
      </c>
      <c r="AD226" s="2">
        <f t="shared" si="131"/>
        <v>215.94</v>
      </c>
      <c r="AE226" s="2">
        <f t="shared" si="118"/>
        <v>9.788915716508777</v>
      </c>
      <c r="AF226" s="2">
        <f t="shared" si="119"/>
        <v>938.00200700209007</v>
      </c>
      <c r="AG226" s="2">
        <f t="shared" si="120"/>
        <v>108.21892323043956</v>
      </c>
      <c r="AH226" s="2">
        <f t="shared" si="121"/>
        <v>-1046.2209302325582</v>
      </c>
      <c r="AI226" s="2">
        <f t="shared" si="122"/>
        <v>-2.8649083105847239E-11</v>
      </c>
      <c r="AJ226" s="2">
        <f t="shared" si="123"/>
        <v>21.897174051657995</v>
      </c>
      <c r="AK226">
        <f t="shared" si="124"/>
        <v>8.2285879403994836E-4</v>
      </c>
      <c r="AL226">
        <f t="shared" si="125"/>
        <v>11.055251303056055</v>
      </c>
      <c r="AM226">
        <f t="shared" si="126"/>
        <v>-1046.2209302325582</v>
      </c>
      <c r="AN226">
        <f t="shared" si="127"/>
        <v>1046.2687600623435</v>
      </c>
      <c r="AO226">
        <f t="shared" si="128"/>
        <v>-4.7829829785200673E-2</v>
      </c>
      <c r="AP226">
        <f t="shared" si="129"/>
        <v>9.788915716508777</v>
      </c>
      <c r="AQ226">
        <f t="shared" si="130"/>
        <v>273694.60157087317</v>
      </c>
    </row>
    <row r="227" spans="1:43" x14ac:dyDescent="0.25">
      <c r="A227">
        <v>226</v>
      </c>
      <c r="B227" t="s">
        <v>667</v>
      </c>
      <c r="C227" t="s">
        <v>665</v>
      </c>
      <c r="D227" t="s">
        <v>666</v>
      </c>
      <c r="E227" t="str">
        <f t="shared" si="99"/>
        <v>176.8</v>
      </c>
      <c r="F227" t="str">
        <f t="shared" si="100"/>
        <v>34.5658</v>
      </c>
      <c r="G227" t="str">
        <f t="shared" si="101"/>
        <v>-86.45469</v>
      </c>
      <c r="H227">
        <f t="shared" si="102"/>
        <v>0.6032390220314261</v>
      </c>
      <c r="I227">
        <f t="shared" si="103"/>
        <v>0.60328701858585598</v>
      </c>
      <c r="J227">
        <f t="shared" si="104"/>
        <v>-1.5088805970474726</v>
      </c>
      <c r="K227">
        <f t="shared" si="105"/>
        <v>-1.5089189942910164</v>
      </c>
      <c r="L227">
        <f t="shared" si="106"/>
        <v>-3.161969941507521E-5</v>
      </c>
      <c r="M227">
        <f t="shared" si="107"/>
        <v>4.7996554429885485E-5</v>
      </c>
      <c r="N227">
        <f t="shared" si="108"/>
        <v>1201.4478154859987</v>
      </c>
      <c r="O227">
        <f t="shared" si="109"/>
        <v>-2.5999999999982037E-2</v>
      </c>
      <c r="P227" s="1">
        <f t="shared" si="110"/>
        <v>-2.1640557055293121E-5</v>
      </c>
      <c r="Q227" s="3">
        <v>9.81</v>
      </c>
      <c r="R227" s="3">
        <v>20</v>
      </c>
      <c r="S227" s="3">
        <v>68</v>
      </c>
      <c r="T227" s="3">
        <f t="shared" si="111"/>
        <v>88</v>
      </c>
      <c r="U227" s="5">
        <v>2.4750000000000002E-3</v>
      </c>
      <c r="V227" s="5">
        <v>0.32</v>
      </c>
      <c r="W227" s="5">
        <v>1.29</v>
      </c>
      <c r="X227" s="4">
        <f t="shared" si="112"/>
        <v>2.1366180000000004</v>
      </c>
      <c r="Y227" s="4">
        <f t="shared" si="113"/>
        <v>-1.8681860090318959E-2</v>
      </c>
      <c r="Z227" s="3">
        <f t="shared" si="114"/>
        <v>19.883190040220054</v>
      </c>
      <c r="AA227" s="3">
        <f t="shared" si="115"/>
        <v>22.001126180129734</v>
      </c>
      <c r="AB227" s="3">
        <f t="shared" si="116"/>
        <v>0.2064</v>
      </c>
      <c r="AC227" s="3">
        <f t="shared" si="117"/>
        <v>2.1179361399096814</v>
      </c>
      <c r="AD227" s="2">
        <f t="shared" si="131"/>
        <v>215.94</v>
      </c>
      <c r="AE227" s="2">
        <f t="shared" si="118"/>
        <v>9.8149521179975974</v>
      </c>
      <c r="AF227" s="2">
        <f t="shared" si="119"/>
        <v>945.50658041572933</v>
      </c>
      <c r="AG227" s="2">
        <f t="shared" si="120"/>
        <v>100.7143498168129</v>
      </c>
      <c r="AH227" s="2">
        <f t="shared" si="121"/>
        <v>-1046.2209302325582</v>
      </c>
      <c r="AI227" s="2">
        <f t="shared" si="122"/>
        <v>-1.5916157281026244E-11</v>
      </c>
      <c r="AJ227" s="2">
        <f t="shared" si="123"/>
        <v>21.955415805044229</v>
      </c>
      <c r="AK227">
        <f t="shared" si="124"/>
        <v>1.0364045790417576E-2</v>
      </c>
      <c r="AL227">
        <f t="shared" si="125"/>
        <v>10.261318507314348</v>
      </c>
      <c r="AM227">
        <f t="shared" si="126"/>
        <v>-1046.2209302325582</v>
      </c>
      <c r="AN227">
        <f t="shared" si="127"/>
        <v>1046.2591780325404</v>
      </c>
      <c r="AO227">
        <f t="shared" si="128"/>
        <v>-3.8247799982173092E-2</v>
      </c>
      <c r="AP227">
        <f t="shared" si="129"/>
        <v>9.8149521179975974</v>
      </c>
      <c r="AQ227">
        <f t="shared" si="130"/>
        <v>273684.5758259407</v>
      </c>
    </row>
    <row r="228" spans="1:43" x14ac:dyDescent="0.25">
      <c r="A228">
        <v>227</v>
      </c>
      <c r="B228" t="s">
        <v>667</v>
      </c>
      <c r="C228" t="s">
        <v>668</v>
      </c>
      <c r="D228" t="s">
        <v>669</v>
      </c>
      <c r="E228" t="str">
        <f t="shared" si="99"/>
        <v>176.8</v>
      </c>
      <c r="F228" t="str">
        <f t="shared" si="100"/>
        <v>34.56603</v>
      </c>
      <c r="G228" t="str">
        <f t="shared" si="101"/>
        <v>-86.45486</v>
      </c>
      <c r="H228">
        <f t="shared" si="102"/>
        <v>0.60328701858585598</v>
      </c>
      <c r="I228">
        <f t="shared" si="103"/>
        <v>0.60329103284313557</v>
      </c>
      <c r="J228">
        <f t="shared" si="104"/>
        <v>-1.5089189942910164</v>
      </c>
      <c r="K228">
        <f t="shared" si="105"/>
        <v>-1.5089219613507447</v>
      </c>
      <c r="L228">
        <f t="shared" si="106"/>
        <v>-2.4432966333456415E-6</v>
      </c>
      <c r="M228">
        <f t="shared" si="107"/>
        <v>4.0142572795831555E-6</v>
      </c>
      <c r="N228">
        <f t="shared" si="108"/>
        <v>98.233111336373611</v>
      </c>
      <c r="O228">
        <f t="shared" si="109"/>
        <v>0</v>
      </c>
      <c r="P228" s="1">
        <f t="shared" si="110"/>
        <v>0</v>
      </c>
      <c r="Q228" s="3">
        <v>9.81</v>
      </c>
      <c r="R228" s="3">
        <v>20</v>
      </c>
      <c r="S228" s="3">
        <v>68</v>
      </c>
      <c r="T228" s="3">
        <f t="shared" si="111"/>
        <v>88</v>
      </c>
      <c r="U228" s="5">
        <v>2.4750000000000002E-3</v>
      </c>
      <c r="V228" s="5">
        <v>0.32</v>
      </c>
      <c r="W228" s="5">
        <v>1.29</v>
      </c>
      <c r="X228" s="4">
        <f t="shared" si="112"/>
        <v>2.1366180000000004</v>
      </c>
      <c r="Y228" s="4">
        <f t="shared" si="113"/>
        <v>0</v>
      </c>
      <c r="Z228" s="3">
        <f t="shared" si="114"/>
        <v>19.871164463677239</v>
      </c>
      <c r="AA228" s="3">
        <f t="shared" si="115"/>
        <v>22.007782463677238</v>
      </c>
      <c r="AB228" s="3">
        <f t="shared" si="116"/>
        <v>0.2064</v>
      </c>
      <c r="AC228" s="3">
        <f t="shared" si="117"/>
        <v>2.1366180000000004</v>
      </c>
      <c r="AD228" s="2">
        <f t="shared" si="131"/>
        <v>215.94</v>
      </c>
      <c r="AE228" s="2">
        <f t="shared" si="118"/>
        <v>9.811983572466028</v>
      </c>
      <c r="AF228" s="2">
        <f t="shared" si="119"/>
        <v>944.64893063649106</v>
      </c>
      <c r="AG228" s="2">
        <f t="shared" si="120"/>
        <v>101.57199959610088</v>
      </c>
      <c r="AH228" s="2">
        <f t="shared" si="121"/>
        <v>-1046.2209302325582</v>
      </c>
      <c r="AI228" s="2">
        <f t="shared" si="122"/>
        <v>3.3651303965598345E-11</v>
      </c>
      <c r="AJ228" s="2">
        <f t="shared" si="123"/>
        <v>21.948775359864438</v>
      </c>
      <c r="AK228">
        <f t="shared" si="124"/>
        <v>8.4764437331387183E-4</v>
      </c>
      <c r="AL228">
        <f t="shared" si="125"/>
        <v>10.351831395348839</v>
      </c>
      <c r="AM228">
        <f t="shared" si="126"/>
        <v>-1046.2209302325582</v>
      </c>
      <c r="AN228">
        <f t="shared" si="127"/>
        <v>1046.2601990751241</v>
      </c>
      <c r="AO228">
        <f t="shared" si="128"/>
        <v>-3.9268842565888917E-2</v>
      </c>
      <c r="AP228">
        <f t="shared" si="129"/>
        <v>9.811983572466028</v>
      </c>
      <c r="AQ228">
        <f t="shared" si="130"/>
        <v>273685.6441412103</v>
      </c>
    </row>
    <row r="229" spans="1:43" x14ac:dyDescent="0.25">
      <c r="A229">
        <v>228</v>
      </c>
      <c r="B229" t="s">
        <v>672</v>
      </c>
      <c r="C229" t="s">
        <v>670</v>
      </c>
      <c r="D229" t="s">
        <v>671</v>
      </c>
      <c r="E229" t="str">
        <f t="shared" si="99"/>
        <v>176.772</v>
      </c>
      <c r="F229" t="str">
        <f t="shared" si="100"/>
        <v>34.56621</v>
      </c>
      <c r="G229" t="str">
        <f t="shared" si="101"/>
        <v>-86.45494</v>
      </c>
      <c r="H229">
        <f t="shared" si="102"/>
        <v>0.60329103284313557</v>
      </c>
      <c r="I229">
        <f t="shared" si="103"/>
        <v>0.60329417443578914</v>
      </c>
      <c r="J229">
        <f t="shared" si="104"/>
        <v>-1.5089219613507447</v>
      </c>
      <c r="K229">
        <f t="shared" si="105"/>
        <v>-1.5089233576141463</v>
      </c>
      <c r="L229">
        <f t="shared" si="106"/>
        <v>-1.1497838166232965E-6</v>
      </c>
      <c r="M229">
        <f t="shared" si="107"/>
        <v>3.1415926535771632E-6</v>
      </c>
      <c r="N229">
        <f t="shared" si="108"/>
        <v>69.930342336993505</v>
      </c>
      <c r="O229">
        <f t="shared" si="109"/>
        <v>-2.8000000000020009E-2</v>
      </c>
      <c r="P229" s="1">
        <f t="shared" si="110"/>
        <v>-4.0039844028059144E-4</v>
      </c>
      <c r="Q229" s="3">
        <v>9.81</v>
      </c>
      <c r="R229" s="3">
        <v>20</v>
      </c>
      <c r="S229" s="3">
        <v>68</v>
      </c>
      <c r="T229" s="3">
        <f t="shared" si="111"/>
        <v>88</v>
      </c>
      <c r="U229" s="5">
        <v>2.4750000000000002E-3</v>
      </c>
      <c r="V229" s="5">
        <v>0.32</v>
      </c>
      <c r="W229" s="5">
        <v>1.29</v>
      </c>
      <c r="X229" s="4">
        <f t="shared" si="112"/>
        <v>2.1366180000000004</v>
      </c>
      <c r="Y229" s="4">
        <f t="shared" si="113"/>
        <v>-0.34565593781783838</v>
      </c>
      <c r="Z229" s="3">
        <f t="shared" si="114"/>
        <v>20.094291883446076</v>
      </c>
      <c r="AA229" s="3">
        <f t="shared" si="115"/>
        <v>21.885253945628236</v>
      </c>
      <c r="AB229" s="3">
        <f t="shared" si="116"/>
        <v>0.2064</v>
      </c>
      <c r="AC229" s="3">
        <f t="shared" si="117"/>
        <v>1.7909620621821618</v>
      </c>
      <c r="AD229" s="2">
        <f t="shared" si="131"/>
        <v>215.94</v>
      </c>
      <c r="AE229" s="2">
        <f t="shared" si="118"/>
        <v>9.8669177216987887</v>
      </c>
      <c r="AF229" s="2">
        <f t="shared" si="119"/>
        <v>960.60428628760758</v>
      </c>
      <c r="AG229" s="2">
        <f t="shared" si="120"/>
        <v>85.616643944938858</v>
      </c>
      <c r="AH229" s="2">
        <f t="shared" si="121"/>
        <v>-1046.2209302325582</v>
      </c>
      <c r="AI229" s="2">
        <f t="shared" si="122"/>
        <v>-1.1823431123048067E-11</v>
      </c>
      <c r="AJ229" s="2">
        <f t="shared" si="123"/>
        <v>22.071659513938915</v>
      </c>
      <c r="AK229">
        <f t="shared" si="124"/>
        <v>6.0006285481188019E-4</v>
      </c>
      <c r="AL229">
        <f t="shared" si="125"/>
        <v>8.6771417741383807</v>
      </c>
      <c r="AM229">
        <f t="shared" si="126"/>
        <v>-1046.2209302325582</v>
      </c>
      <c r="AN229">
        <f t="shared" si="127"/>
        <v>1046.2440579786853</v>
      </c>
      <c r="AO229">
        <f t="shared" si="128"/>
        <v>-2.3127746127215687E-2</v>
      </c>
      <c r="AP229">
        <f t="shared" si="129"/>
        <v>9.8669177216987887</v>
      </c>
      <c r="AQ229">
        <f t="shared" si="130"/>
        <v>273668.75598112989</v>
      </c>
    </row>
    <row r="230" spans="1:43" x14ac:dyDescent="0.25">
      <c r="A230">
        <v>229</v>
      </c>
      <c r="B230" t="s">
        <v>675</v>
      </c>
      <c r="C230" t="s">
        <v>673</v>
      </c>
      <c r="D230" t="s">
        <v>674</v>
      </c>
      <c r="E230" t="str">
        <f t="shared" si="99"/>
        <v>176.258</v>
      </c>
      <c r="F230" t="str">
        <f t="shared" si="100"/>
        <v>34.56686</v>
      </c>
      <c r="G230" t="str">
        <f t="shared" si="101"/>
        <v>-86.45519</v>
      </c>
      <c r="H230">
        <f t="shared" si="102"/>
        <v>0.60329417443578914</v>
      </c>
      <c r="I230">
        <f t="shared" si="103"/>
        <v>0.60330551907592711</v>
      </c>
      <c r="J230">
        <f t="shared" si="104"/>
        <v>-1.5089233576141463</v>
      </c>
      <c r="K230">
        <f t="shared" si="105"/>
        <v>-1.5089277209372765</v>
      </c>
      <c r="L230">
        <f t="shared" si="106"/>
        <v>-3.5930564962789323E-6</v>
      </c>
      <c r="M230">
        <f t="shared" si="107"/>
        <v>1.1344640137966877E-5</v>
      </c>
      <c r="N230">
        <f t="shared" si="108"/>
        <v>248.75269150666708</v>
      </c>
      <c r="O230">
        <f t="shared" si="109"/>
        <v>-0.51399999999998158</v>
      </c>
      <c r="P230" s="1">
        <f t="shared" si="110"/>
        <v>-2.0663093005617002E-3</v>
      </c>
      <c r="Q230" s="3">
        <v>9.81</v>
      </c>
      <c r="R230" s="3">
        <v>20</v>
      </c>
      <c r="S230" s="3">
        <v>68</v>
      </c>
      <c r="T230" s="3">
        <f t="shared" si="111"/>
        <v>88</v>
      </c>
      <c r="U230" s="5">
        <v>2.4750000000000002E-3</v>
      </c>
      <c r="V230" s="5">
        <v>0.32</v>
      </c>
      <c r="W230" s="5">
        <v>1.29</v>
      </c>
      <c r="X230" s="4">
        <f t="shared" si="112"/>
        <v>2.1366180000000004</v>
      </c>
      <c r="Y230" s="4">
        <f t="shared" si="113"/>
        <v>-1.7837996849069657</v>
      </c>
      <c r="Z230" s="3">
        <f t="shared" si="114"/>
        <v>21.036639013328994</v>
      </c>
      <c r="AA230" s="3">
        <f t="shared" si="115"/>
        <v>21.389457328422029</v>
      </c>
      <c r="AB230" s="3">
        <f t="shared" si="116"/>
        <v>0.2064</v>
      </c>
      <c r="AC230" s="3">
        <f t="shared" si="117"/>
        <v>0.35281831509303468</v>
      </c>
      <c r="AD230" s="2">
        <f t="shared" si="131"/>
        <v>215.94</v>
      </c>
      <c r="AE230" s="2">
        <f t="shared" si="118"/>
        <v>10.095627798506332</v>
      </c>
      <c r="AF230" s="2">
        <f t="shared" si="119"/>
        <v>1028.9635543125339</v>
      </c>
      <c r="AG230" s="2">
        <f t="shared" si="120"/>
        <v>17.257375918969995</v>
      </c>
      <c r="AH230" s="2">
        <f t="shared" si="121"/>
        <v>-1046.2209302325582</v>
      </c>
      <c r="AI230" s="2">
        <f t="shared" si="122"/>
        <v>-1.0543317330302671E-9</v>
      </c>
      <c r="AJ230" s="2">
        <f t="shared" si="123"/>
        <v>22.583269226828442</v>
      </c>
      <c r="AK230">
        <f t="shared" si="124"/>
        <v>2.0861573099135115E-3</v>
      </c>
      <c r="AL230">
        <f t="shared" si="125"/>
        <v>1.7093910614972612</v>
      </c>
      <c r="AM230">
        <f t="shared" si="126"/>
        <v>-1046.2209302325582</v>
      </c>
      <c r="AN230">
        <f t="shared" si="127"/>
        <v>1046.2211070548619</v>
      </c>
      <c r="AO230">
        <f t="shared" si="128"/>
        <v>-1.7682230372884078E-4</v>
      </c>
      <c r="AP230">
        <f t="shared" si="129"/>
        <v>10.095627798506332</v>
      </c>
      <c r="AQ230">
        <f t="shared" si="130"/>
        <v>273644.74370939616</v>
      </c>
    </row>
    <row r="231" spans="1:43" x14ac:dyDescent="0.25">
      <c r="A231">
        <v>230</v>
      </c>
      <c r="B231" t="s">
        <v>678</v>
      </c>
      <c r="C231" t="s">
        <v>676</v>
      </c>
      <c r="D231" t="s">
        <v>677</v>
      </c>
      <c r="E231" t="str">
        <f t="shared" si="99"/>
        <v>176.0</v>
      </c>
      <c r="F231" t="str">
        <f t="shared" si="100"/>
        <v>34.56753</v>
      </c>
      <c r="G231" t="str">
        <f t="shared" si="101"/>
        <v>-86.45542</v>
      </c>
      <c r="H231">
        <f t="shared" si="102"/>
        <v>0.60330551907592711</v>
      </c>
      <c r="I231">
        <f t="shared" si="103"/>
        <v>0.60331721278191541</v>
      </c>
      <c r="J231">
        <f t="shared" si="104"/>
        <v>-1.5089277209372765</v>
      </c>
      <c r="K231">
        <f t="shared" si="105"/>
        <v>-1.5089317351945561</v>
      </c>
      <c r="L231">
        <f t="shared" si="106"/>
        <v>-3.3055857409442674E-6</v>
      </c>
      <c r="M231">
        <f t="shared" si="107"/>
        <v>1.1693705988302661E-5</v>
      </c>
      <c r="N231">
        <f t="shared" si="108"/>
        <v>254.01833034827365</v>
      </c>
      <c r="O231">
        <f t="shared" si="109"/>
        <v>-0.25800000000000978</v>
      </c>
      <c r="P231" s="1">
        <f t="shared" si="110"/>
        <v>-1.0156747335764195E-3</v>
      </c>
      <c r="Q231" s="3">
        <v>9.81</v>
      </c>
      <c r="R231" s="3">
        <v>20</v>
      </c>
      <c r="S231" s="3">
        <v>68</v>
      </c>
      <c r="T231" s="3">
        <f t="shared" si="111"/>
        <v>88</v>
      </c>
      <c r="U231" s="5">
        <v>2.4750000000000002E-3</v>
      </c>
      <c r="V231" s="5">
        <v>0.32</v>
      </c>
      <c r="W231" s="5">
        <v>1.29</v>
      </c>
      <c r="X231" s="4">
        <f t="shared" si="112"/>
        <v>2.1366180000000004</v>
      </c>
      <c r="Y231" s="4">
        <f t="shared" si="113"/>
        <v>-0.87681123174485487</v>
      </c>
      <c r="Z231" s="3">
        <f t="shared" si="114"/>
        <v>20.439726845617475</v>
      </c>
      <c r="AA231" s="3">
        <f t="shared" si="115"/>
        <v>21.699533613872621</v>
      </c>
      <c r="AB231" s="3">
        <f t="shared" si="116"/>
        <v>0.2064</v>
      </c>
      <c r="AC231" s="3">
        <f t="shared" si="117"/>
        <v>1.2598067682551455</v>
      </c>
      <c r="AD231" s="2">
        <f t="shared" si="131"/>
        <v>215.94</v>
      </c>
      <c r="AE231" s="2">
        <f t="shared" si="118"/>
        <v>9.9513659529504803</v>
      </c>
      <c r="AF231" s="2">
        <f t="shared" si="119"/>
        <v>985.48062896843817</v>
      </c>
      <c r="AG231" s="2">
        <f t="shared" si="120"/>
        <v>60.740301264102861</v>
      </c>
      <c r="AH231" s="2">
        <f t="shared" si="121"/>
        <v>-1046.2209302325582</v>
      </c>
      <c r="AI231" s="2">
        <f t="shared" si="122"/>
        <v>-1.7280399333685637E-11</v>
      </c>
      <c r="AJ231" s="2">
        <f t="shared" si="123"/>
        <v>22.260564768782857</v>
      </c>
      <c r="AK231">
        <f t="shared" si="124"/>
        <v>2.1611999858331139E-3</v>
      </c>
      <c r="AL231">
        <f t="shared" si="125"/>
        <v>6.1037149624764799</v>
      </c>
      <c r="AM231">
        <f t="shared" si="126"/>
        <v>-1046.2209302325582</v>
      </c>
      <c r="AN231">
        <f t="shared" si="127"/>
        <v>1046.2289801647673</v>
      </c>
      <c r="AO231">
        <f t="shared" si="128"/>
        <v>-8.0499322091327485E-3</v>
      </c>
      <c r="AP231">
        <f t="shared" si="129"/>
        <v>9.9513659529504803</v>
      </c>
      <c r="AQ231">
        <f t="shared" si="130"/>
        <v>273652.98078653537</v>
      </c>
    </row>
    <row r="232" spans="1:43" x14ac:dyDescent="0.25">
      <c r="A232">
        <v>231</v>
      </c>
      <c r="B232" t="s">
        <v>681</v>
      </c>
      <c r="C232" t="s">
        <v>679</v>
      </c>
      <c r="D232" t="s">
        <v>680</v>
      </c>
      <c r="E232" t="str">
        <f t="shared" si="99"/>
        <v>176.252</v>
      </c>
      <c r="F232" t="str">
        <f t="shared" si="100"/>
        <v>34.56834</v>
      </c>
      <c r="G232" t="str">
        <f t="shared" si="101"/>
        <v>-86.4557</v>
      </c>
      <c r="H232">
        <f t="shared" si="102"/>
        <v>0.60331721278191541</v>
      </c>
      <c r="I232">
        <f t="shared" si="103"/>
        <v>0.60333134994885651</v>
      </c>
      <c r="J232">
        <f t="shared" si="104"/>
        <v>-1.5089317351945561</v>
      </c>
      <c r="K232">
        <f t="shared" si="105"/>
        <v>-1.5089366221164615</v>
      </c>
      <c r="L232">
        <f t="shared" si="106"/>
        <v>-4.0241555254921294E-6</v>
      </c>
      <c r="M232">
        <f t="shared" si="107"/>
        <v>1.4137166941097234E-5</v>
      </c>
      <c r="N232">
        <f t="shared" si="108"/>
        <v>307.25566099788352</v>
      </c>
      <c r="O232">
        <f t="shared" si="109"/>
        <v>0.25200000000000955</v>
      </c>
      <c r="P232" s="1">
        <f t="shared" si="110"/>
        <v>8.2016389602580959E-4</v>
      </c>
      <c r="Q232" s="3">
        <v>9.81</v>
      </c>
      <c r="R232" s="3">
        <v>20</v>
      </c>
      <c r="S232" s="3">
        <v>68</v>
      </c>
      <c r="T232" s="3">
        <f t="shared" si="111"/>
        <v>88</v>
      </c>
      <c r="U232" s="5">
        <v>2.4750000000000002E-3</v>
      </c>
      <c r="V232" s="5">
        <v>0.32</v>
      </c>
      <c r="W232" s="5">
        <v>1.29</v>
      </c>
      <c r="X232" s="4">
        <f t="shared" si="112"/>
        <v>2.1366180000000004</v>
      </c>
      <c r="Y232" s="4">
        <f t="shared" si="113"/>
        <v>0.70803085002606414</v>
      </c>
      <c r="Z232" s="3">
        <f t="shared" si="114"/>
        <v>19.418288655254052</v>
      </c>
      <c r="AA232" s="3">
        <f t="shared" si="115"/>
        <v>22.262937505280117</v>
      </c>
      <c r="AB232" s="3">
        <f t="shared" si="116"/>
        <v>0.2064</v>
      </c>
      <c r="AC232" s="3">
        <f t="shared" si="117"/>
        <v>2.8446488500260645</v>
      </c>
      <c r="AD232" s="2">
        <f t="shared" si="131"/>
        <v>215.94</v>
      </c>
      <c r="AE232" s="2">
        <f t="shared" si="118"/>
        <v>9.6995286425608729</v>
      </c>
      <c r="AF232" s="2">
        <f t="shared" si="119"/>
        <v>912.53995640092796</v>
      </c>
      <c r="AG232" s="2">
        <f t="shared" si="120"/>
        <v>133.68097383166503</v>
      </c>
      <c r="AH232" s="2">
        <f t="shared" si="121"/>
        <v>-1046.2209302325582</v>
      </c>
      <c r="AI232" s="2">
        <f t="shared" si="122"/>
        <v>3.4788172342814505E-11</v>
      </c>
      <c r="AJ232" s="2">
        <f t="shared" si="123"/>
        <v>21.697220923764093</v>
      </c>
      <c r="AK232">
        <f t="shared" si="124"/>
        <v>2.6820190586593603E-3</v>
      </c>
      <c r="AL232">
        <f t="shared" si="125"/>
        <v>13.782213420668917</v>
      </c>
      <c r="AM232">
        <f t="shared" si="126"/>
        <v>-1046.2209302325582</v>
      </c>
      <c r="AN232">
        <f t="shared" si="127"/>
        <v>1046.3135985501603</v>
      </c>
      <c r="AO232">
        <f t="shared" si="128"/>
        <v>-9.2668317602146999E-2</v>
      </c>
      <c r="AP232">
        <f t="shared" si="129"/>
        <v>9.6995286425608729</v>
      </c>
      <c r="AQ232">
        <f t="shared" si="130"/>
        <v>273741.51883503178</v>
      </c>
    </row>
    <row r="233" spans="1:43" x14ac:dyDescent="0.25">
      <c r="A233">
        <v>232</v>
      </c>
      <c r="B233" t="s">
        <v>684</v>
      </c>
      <c r="C233" t="s">
        <v>682</v>
      </c>
      <c r="D233" t="s">
        <v>683</v>
      </c>
      <c r="E233" t="str">
        <f t="shared" si="99"/>
        <v>176.92</v>
      </c>
      <c r="F233" t="str">
        <f t="shared" si="100"/>
        <v>34.57023</v>
      </c>
      <c r="G233" t="str">
        <f t="shared" si="101"/>
        <v>-86.45636</v>
      </c>
      <c r="H233">
        <f t="shared" si="102"/>
        <v>0.60333134994885651</v>
      </c>
      <c r="I233">
        <f t="shared" si="103"/>
        <v>0.60336433667171929</v>
      </c>
      <c r="J233">
        <f t="shared" si="104"/>
        <v>-1.5089366221164615</v>
      </c>
      <c r="K233">
        <f t="shared" si="105"/>
        <v>-1.5089481412895247</v>
      </c>
      <c r="L233">
        <f t="shared" si="106"/>
        <v>-9.485355454999566E-6</v>
      </c>
      <c r="M233">
        <f t="shared" si="107"/>
        <v>3.2986722862782258E-5</v>
      </c>
      <c r="N233">
        <f t="shared" si="108"/>
        <v>717.47989839663444</v>
      </c>
      <c r="O233">
        <f t="shared" si="109"/>
        <v>0.66799999999997794</v>
      </c>
      <c r="P233" s="1">
        <f t="shared" si="110"/>
        <v>9.3103653704134412E-4</v>
      </c>
      <c r="Q233" s="3">
        <v>9.81</v>
      </c>
      <c r="R233" s="3">
        <v>20</v>
      </c>
      <c r="S233" s="3">
        <v>68</v>
      </c>
      <c r="T233" s="3">
        <f t="shared" si="111"/>
        <v>88</v>
      </c>
      <c r="U233" s="5">
        <v>2.4750000000000002E-3</v>
      </c>
      <c r="V233" s="5">
        <v>0.32</v>
      </c>
      <c r="W233" s="5">
        <v>1.29</v>
      </c>
      <c r="X233" s="4">
        <f t="shared" si="112"/>
        <v>2.1366180000000004</v>
      </c>
      <c r="Y233" s="4">
        <f t="shared" si="113"/>
        <v>0.80374487334243128</v>
      </c>
      <c r="Z233" s="3">
        <f t="shared" si="114"/>
        <v>19.357502255253024</v>
      </c>
      <c r="AA233" s="3">
        <f t="shared" si="115"/>
        <v>22.297865128595454</v>
      </c>
      <c r="AB233" s="3">
        <f t="shared" si="116"/>
        <v>0.2064</v>
      </c>
      <c r="AC233" s="3">
        <f t="shared" si="117"/>
        <v>2.9403628733424316</v>
      </c>
      <c r="AD233" s="2">
        <f t="shared" si="131"/>
        <v>215.94</v>
      </c>
      <c r="AE233" s="2">
        <f t="shared" si="118"/>
        <v>9.6843351932858983</v>
      </c>
      <c r="AF233" s="2">
        <f t="shared" si="119"/>
        <v>908.25843190241289</v>
      </c>
      <c r="AG233" s="2">
        <f t="shared" si="120"/>
        <v>137.96249833014224</v>
      </c>
      <c r="AH233" s="2">
        <f t="shared" si="121"/>
        <v>-1046.2209302325582</v>
      </c>
      <c r="AI233" s="2">
        <f t="shared" si="122"/>
        <v>-3.1832314562052488E-12</v>
      </c>
      <c r="AJ233" s="2">
        <f t="shared" si="123"/>
        <v>21.663234156194108</v>
      </c>
      <c r="AK233">
        <f t="shared" si="124"/>
        <v>6.2726711724365664E-3</v>
      </c>
      <c r="AL233">
        <f t="shared" si="125"/>
        <v>14.245944153790852</v>
      </c>
      <c r="AM233">
        <f t="shared" si="126"/>
        <v>-1046.2209302325582</v>
      </c>
      <c r="AN233">
        <f t="shared" si="127"/>
        <v>1046.3232699148457</v>
      </c>
      <c r="AO233">
        <f t="shared" si="128"/>
        <v>-0.10233968228749291</v>
      </c>
      <c r="AP233">
        <f t="shared" si="129"/>
        <v>9.6843351932858983</v>
      </c>
      <c r="AQ233">
        <f t="shared" si="130"/>
        <v>273751.6391051829</v>
      </c>
    </row>
    <row r="234" spans="1:43" x14ac:dyDescent="0.25">
      <c r="A234">
        <v>233</v>
      </c>
      <c r="B234" t="s">
        <v>687</v>
      </c>
      <c r="C234" t="s">
        <v>685</v>
      </c>
      <c r="D234" t="s">
        <v>686</v>
      </c>
      <c r="E234" t="str">
        <f t="shared" si="99"/>
        <v>177.0</v>
      </c>
      <c r="F234" t="str">
        <f t="shared" si="100"/>
        <v>34.57264</v>
      </c>
      <c r="G234" t="str">
        <f t="shared" si="101"/>
        <v>-86.45719</v>
      </c>
      <c r="H234">
        <f t="shared" si="102"/>
        <v>0.60336433667171929</v>
      </c>
      <c r="I234">
        <f t="shared" si="103"/>
        <v>0.60340639910669236</v>
      </c>
      <c r="J234">
        <f t="shared" si="104"/>
        <v>-1.5089481412895247</v>
      </c>
      <c r="K234">
        <f t="shared" si="105"/>
        <v>-1.5089626275223162</v>
      </c>
      <c r="L234">
        <f t="shared" si="106"/>
        <v>-1.1928244629614183E-5</v>
      </c>
      <c r="M234">
        <f t="shared" si="107"/>
        <v>4.2062434973066942E-5</v>
      </c>
      <c r="N234">
        <f t="shared" si="108"/>
        <v>913.92414017146598</v>
      </c>
      <c r="O234">
        <f t="shared" si="109"/>
        <v>8.0000000000012506E-2</v>
      </c>
      <c r="P234" s="1">
        <f t="shared" si="110"/>
        <v>8.753461746289282E-5</v>
      </c>
      <c r="Q234" s="3">
        <v>9.81</v>
      </c>
      <c r="R234" s="3">
        <v>20</v>
      </c>
      <c r="S234" s="3">
        <v>68</v>
      </c>
      <c r="T234" s="3">
        <f t="shared" si="111"/>
        <v>88</v>
      </c>
      <c r="U234" s="5">
        <v>2.4750000000000002E-3</v>
      </c>
      <c r="V234" s="5">
        <v>0.32</v>
      </c>
      <c r="W234" s="5">
        <v>1.29</v>
      </c>
      <c r="X234" s="4">
        <f t="shared" si="112"/>
        <v>2.1366180000000004</v>
      </c>
      <c r="Y234" s="4">
        <f t="shared" si="113"/>
        <v>7.5566884273857701E-2</v>
      </c>
      <c r="Z234" s="3">
        <f t="shared" si="114"/>
        <v>19.822561510386368</v>
      </c>
      <c r="AA234" s="3">
        <f t="shared" si="115"/>
        <v>22.034746394660225</v>
      </c>
      <c r="AB234" s="3">
        <f t="shared" si="116"/>
        <v>0.2064</v>
      </c>
      <c r="AC234" s="3">
        <f t="shared" si="117"/>
        <v>2.2121848842738583</v>
      </c>
      <c r="AD234" s="2">
        <f t="shared" si="131"/>
        <v>215.94</v>
      </c>
      <c r="AE234" s="2">
        <f t="shared" si="118"/>
        <v>9.7999766429050403</v>
      </c>
      <c r="AF234" s="2">
        <f t="shared" si="119"/>
        <v>941.18527036983937</v>
      </c>
      <c r="AG234" s="2">
        <f t="shared" si="120"/>
        <v>105.03565986274903</v>
      </c>
      <c r="AH234" s="2">
        <f t="shared" si="121"/>
        <v>-1046.2209302325582</v>
      </c>
      <c r="AI234" s="2">
        <f t="shared" si="122"/>
        <v>3.0240698833949864E-11</v>
      </c>
      <c r="AJ234" s="2">
        <f t="shared" si="123"/>
        <v>21.921916631682773</v>
      </c>
      <c r="AK234">
        <f t="shared" si="124"/>
        <v>7.8958284589099783E-3</v>
      </c>
      <c r="AL234">
        <f t="shared" si="125"/>
        <v>10.717950020706677</v>
      </c>
      <c r="AM234">
        <f t="shared" si="126"/>
        <v>-1046.2209302325582</v>
      </c>
      <c r="AN234">
        <f t="shared" si="127"/>
        <v>1046.264514517236</v>
      </c>
      <c r="AO234">
        <f t="shared" si="128"/>
        <v>-4.3584284677649521E-2</v>
      </c>
      <c r="AP234">
        <f t="shared" si="129"/>
        <v>9.7999766429050403</v>
      </c>
      <c r="AQ234">
        <f t="shared" si="130"/>
        <v>273690.15940461872</v>
      </c>
    </row>
    <row r="235" spans="1:43" x14ac:dyDescent="0.25">
      <c r="A235">
        <v>234</v>
      </c>
      <c r="B235" t="s">
        <v>690</v>
      </c>
      <c r="C235" t="s">
        <v>688</v>
      </c>
      <c r="D235" t="s">
        <v>689</v>
      </c>
      <c r="E235" t="str">
        <f t="shared" si="99"/>
        <v>176.435</v>
      </c>
      <c r="F235" t="str">
        <f t="shared" si="100"/>
        <v>34.57544</v>
      </c>
      <c r="G235" t="str">
        <f t="shared" si="101"/>
        <v>-86.45814</v>
      </c>
      <c r="H235">
        <f t="shared" si="102"/>
        <v>0.60340639910669236</v>
      </c>
      <c r="I235">
        <f t="shared" si="103"/>
        <v>0.60345526832574825</v>
      </c>
      <c r="J235">
        <f t="shared" si="104"/>
        <v>-1.5089626275223162</v>
      </c>
      <c r="K235">
        <f t="shared" si="105"/>
        <v>-1.5089792081502102</v>
      </c>
      <c r="L235">
        <f t="shared" si="106"/>
        <v>-1.3652382343474166E-5</v>
      </c>
      <c r="M235">
        <f t="shared" si="107"/>
        <v>4.8869219055891477E-5</v>
      </c>
      <c r="N235">
        <f t="shared" si="108"/>
        <v>1060.6529502699354</v>
      </c>
      <c r="O235">
        <f t="shared" si="109"/>
        <v>-0.56499999999999773</v>
      </c>
      <c r="P235" s="1">
        <f t="shared" si="110"/>
        <v>-5.3269073532129956E-4</v>
      </c>
      <c r="Q235" s="3">
        <v>9.81</v>
      </c>
      <c r="R235" s="3">
        <v>20</v>
      </c>
      <c r="S235" s="3">
        <v>68</v>
      </c>
      <c r="T235" s="3">
        <f t="shared" si="111"/>
        <v>88</v>
      </c>
      <c r="U235" s="5">
        <v>2.4750000000000002E-3</v>
      </c>
      <c r="V235" s="5">
        <v>0.32</v>
      </c>
      <c r="W235" s="5">
        <v>1.29</v>
      </c>
      <c r="X235" s="4">
        <f t="shared" si="112"/>
        <v>2.1366180000000004</v>
      </c>
      <c r="Y235" s="4">
        <f t="shared" si="113"/>
        <v>-0.45986119274320358</v>
      </c>
      <c r="Z235" s="3">
        <f t="shared" si="114"/>
        <v>20.168303873549636</v>
      </c>
      <c r="AA235" s="3">
        <f t="shared" si="115"/>
        <v>21.845060680806434</v>
      </c>
      <c r="AB235" s="3">
        <f t="shared" si="116"/>
        <v>0.2064</v>
      </c>
      <c r="AC235" s="3">
        <f t="shared" si="117"/>
        <v>1.6767568072567967</v>
      </c>
      <c r="AD235" s="2">
        <f t="shared" si="131"/>
        <v>215.94</v>
      </c>
      <c r="AE235" s="2">
        <f t="shared" si="118"/>
        <v>9.885072106471636</v>
      </c>
      <c r="AF235" s="2">
        <f t="shared" si="119"/>
        <v>965.91636654684771</v>
      </c>
      <c r="AG235" s="2">
        <f t="shared" si="120"/>
        <v>80.304563685807153</v>
      </c>
      <c r="AH235" s="2">
        <f t="shared" si="121"/>
        <v>-1046.2209302325582</v>
      </c>
      <c r="AI235" s="2">
        <f t="shared" si="122"/>
        <v>9.6633812063373625E-11</v>
      </c>
      <c r="AJ235" s="2">
        <f t="shared" si="123"/>
        <v>22.112269703533393</v>
      </c>
      <c r="AK235">
        <f t="shared" si="124"/>
        <v>9.0846052112564316E-3</v>
      </c>
      <c r="AL235">
        <f t="shared" si="125"/>
        <v>8.1238217405852549</v>
      </c>
      <c r="AM235">
        <f t="shared" si="126"/>
        <v>-1046.2209302325582</v>
      </c>
      <c r="AN235">
        <f t="shared" si="127"/>
        <v>1046.2399097911962</v>
      </c>
      <c r="AO235">
        <f t="shared" si="128"/>
        <v>-1.8979558637965965E-2</v>
      </c>
      <c r="AP235">
        <f t="shared" si="129"/>
        <v>9.885072106471636</v>
      </c>
      <c r="AQ235">
        <f t="shared" si="130"/>
        <v>273664.41588588717</v>
      </c>
    </row>
    <row r="236" spans="1:43" x14ac:dyDescent="0.25">
      <c r="A236">
        <v>235</v>
      </c>
      <c r="B236" t="s">
        <v>693</v>
      </c>
      <c r="C236" t="s">
        <v>691</v>
      </c>
      <c r="D236" t="s">
        <v>692</v>
      </c>
      <c r="E236" t="str">
        <f t="shared" si="99"/>
        <v>176.88</v>
      </c>
      <c r="F236" t="str">
        <f t="shared" si="100"/>
        <v>34.57675</v>
      </c>
      <c r="G236" t="str">
        <f t="shared" si="101"/>
        <v>-86.45859</v>
      </c>
      <c r="H236">
        <f t="shared" si="102"/>
        <v>0.60345526832574825</v>
      </c>
      <c r="I236">
        <f t="shared" si="103"/>
        <v>0.6034781321389493</v>
      </c>
      <c r="J236">
        <f t="shared" si="104"/>
        <v>-1.5089792081502102</v>
      </c>
      <c r="K236">
        <f t="shared" si="105"/>
        <v>-1.5089870621318442</v>
      </c>
      <c r="L236">
        <f t="shared" si="106"/>
        <v>-6.4667580943192335E-6</v>
      </c>
      <c r="M236">
        <f t="shared" si="107"/>
        <v>2.2863813201046135E-5</v>
      </c>
      <c r="N236">
        <f t="shared" si="108"/>
        <v>496.68316934407642</v>
      </c>
      <c r="O236">
        <f t="shared" si="109"/>
        <v>0.44499999999999318</v>
      </c>
      <c r="P236" s="1">
        <f t="shared" si="110"/>
        <v>8.9594338497047039E-4</v>
      </c>
      <c r="Q236" s="3">
        <v>9.81</v>
      </c>
      <c r="R236" s="3">
        <v>20</v>
      </c>
      <c r="S236" s="3">
        <v>68</v>
      </c>
      <c r="T236" s="3">
        <f t="shared" si="111"/>
        <v>88</v>
      </c>
      <c r="U236" s="5">
        <v>2.4750000000000002E-3</v>
      </c>
      <c r="V236" s="5">
        <v>0.32</v>
      </c>
      <c r="W236" s="5">
        <v>1.29</v>
      </c>
      <c r="X236" s="4">
        <f t="shared" si="112"/>
        <v>2.1366180000000004</v>
      </c>
      <c r="Y236" s="4">
        <f t="shared" si="113"/>
        <v>0.77344969494770854</v>
      </c>
      <c r="Z236" s="3">
        <f t="shared" si="114"/>
        <v>19.376730938314928</v>
      </c>
      <c r="AA236" s="3">
        <f t="shared" si="115"/>
        <v>22.286798633262638</v>
      </c>
      <c r="AB236" s="3">
        <f t="shared" si="116"/>
        <v>0.2064</v>
      </c>
      <c r="AC236" s="3">
        <f t="shared" si="117"/>
        <v>2.9100676949477089</v>
      </c>
      <c r="AD236" s="2">
        <f t="shared" si="131"/>
        <v>215.94</v>
      </c>
      <c r="AE236" s="2">
        <f t="shared" si="118"/>
        <v>9.6891439436130238</v>
      </c>
      <c r="AF236" s="2">
        <f t="shared" si="119"/>
        <v>909.61208923446304</v>
      </c>
      <c r="AG236" s="2">
        <f t="shared" si="120"/>
        <v>136.60884099809354</v>
      </c>
      <c r="AH236" s="2">
        <f t="shared" si="121"/>
        <v>-1046.2209302325582</v>
      </c>
      <c r="AI236" s="2">
        <f t="shared" si="122"/>
        <v>0</v>
      </c>
      <c r="AJ236" s="2">
        <f t="shared" si="123"/>
        <v>21.673991020992364</v>
      </c>
      <c r="AK236">
        <f t="shared" si="124"/>
        <v>4.3401689140514701E-3</v>
      </c>
      <c r="AL236">
        <f t="shared" si="125"/>
        <v>14.099165188700139</v>
      </c>
      <c r="AM236">
        <f t="shared" si="126"/>
        <v>-1046.2209302325582</v>
      </c>
      <c r="AN236">
        <f t="shared" si="127"/>
        <v>1046.32013940975</v>
      </c>
      <c r="AO236">
        <f t="shared" si="128"/>
        <v>-9.920917719193767E-2</v>
      </c>
      <c r="AP236">
        <f t="shared" si="129"/>
        <v>9.6891439436130238</v>
      </c>
      <c r="AQ236">
        <f t="shared" si="130"/>
        <v>273748.36327428004</v>
      </c>
    </row>
    <row r="237" spans="1:43" x14ac:dyDescent="0.25">
      <c r="A237">
        <v>236</v>
      </c>
      <c r="B237" t="s">
        <v>690</v>
      </c>
      <c r="C237" t="s">
        <v>688</v>
      </c>
      <c r="D237" t="s">
        <v>689</v>
      </c>
      <c r="E237" t="str">
        <f t="shared" si="99"/>
        <v>176.435</v>
      </c>
      <c r="F237" t="str">
        <f t="shared" si="100"/>
        <v>34.57544</v>
      </c>
      <c r="G237" t="str">
        <f t="shared" si="101"/>
        <v>-86.45814</v>
      </c>
      <c r="H237">
        <f t="shared" si="102"/>
        <v>0.6034781321389493</v>
      </c>
      <c r="I237">
        <f t="shared" si="103"/>
        <v>0.60345526832574825</v>
      </c>
      <c r="J237">
        <f t="shared" si="104"/>
        <v>-1.5089870621318442</v>
      </c>
      <c r="K237">
        <f t="shared" si="105"/>
        <v>-1.5089792081502102</v>
      </c>
      <c r="L237">
        <f t="shared" si="106"/>
        <v>6.4667580943192335E-6</v>
      </c>
      <c r="M237">
        <f t="shared" si="107"/>
        <v>-2.2863813201046135E-5</v>
      </c>
      <c r="N237">
        <f t="shared" si="108"/>
        <v>496.68316934407642</v>
      </c>
      <c r="O237">
        <f t="shared" si="109"/>
        <v>-0.44499999999999318</v>
      </c>
      <c r="P237" s="1">
        <f t="shared" si="110"/>
        <v>-8.9594338497047039E-4</v>
      </c>
      <c r="Q237" s="3">
        <v>9.81</v>
      </c>
      <c r="R237" s="3">
        <v>20</v>
      </c>
      <c r="S237" s="3">
        <v>68</v>
      </c>
      <c r="T237" s="3">
        <f t="shared" si="111"/>
        <v>88</v>
      </c>
      <c r="U237" s="5">
        <v>2.4750000000000002E-3</v>
      </c>
      <c r="V237" s="5">
        <v>0.32</v>
      </c>
      <c r="W237" s="5">
        <v>1.29</v>
      </c>
      <c r="X237" s="4">
        <f t="shared" si="112"/>
        <v>2.1366180000000004</v>
      </c>
      <c r="Y237" s="4">
        <f t="shared" si="113"/>
        <v>-0.77344969494770854</v>
      </c>
      <c r="Z237" s="3">
        <f t="shared" si="114"/>
        <v>20.372264434102654</v>
      </c>
      <c r="AA237" s="3">
        <f t="shared" si="115"/>
        <v>21.735432739154945</v>
      </c>
      <c r="AB237" s="3">
        <f t="shared" si="116"/>
        <v>0.2064</v>
      </c>
      <c r="AC237" s="3">
        <f t="shared" si="117"/>
        <v>1.3631683050522918</v>
      </c>
      <c r="AD237" s="2">
        <f t="shared" si="131"/>
        <v>215.94</v>
      </c>
      <c r="AE237" s="2">
        <f t="shared" si="118"/>
        <v>9.9349298719505246</v>
      </c>
      <c r="AF237" s="2">
        <f t="shared" si="119"/>
        <v>980.60570971725622</v>
      </c>
      <c r="AG237" s="2">
        <f t="shared" si="120"/>
        <v>65.615220515310938</v>
      </c>
      <c r="AH237" s="2">
        <f t="shared" si="121"/>
        <v>-1046.2209302325582</v>
      </c>
      <c r="AI237" s="2">
        <f t="shared" si="122"/>
        <v>8.8675733422860503E-12</v>
      </c>
      <c r="AJ237" s="2">
        <f t="shared" si="123"/>
        <v>22.223798314069569</v>
      </c>
      <c r="AK237">
        <f t="shared" si="124"/>
        <v>4.2327949859582801E-3</v>
      </c>
      <c r="AL237">
        <f t="shared" si="125"/>
        <v>6.6044976019975374</v>
      </c>
      <c r="AM237">
        <f t="shared" si="126"/>
        <v>-1046.2209302325582</v>
      </c>
      <c r="AN237">
        <f t="shared" si="127"/>
        <v>1046.2311285366807</v>
      </c>
      <c r="AO237">
        <f t="shared" si="128"/>
        <v>-1.0198304122468471E-2</v>
      </c>
      <c r="AP237">
        <f t="shared" si="129"/>
        <v>9.9349298719505246</v>
      </c>
      <c r="AQ237">
        <f t="shared" si="130"/>
        <v>273655.22849740105</v>
      </c>
    </row>
    <row r="238" spans="1:43" x14ac:dyDescent="0.25">
      <c r="A238">
        <v>237</v>
      </c>
      <c r="B238" t="s">
        <v>687</v>
      </c>
      <c r="C238" t="s">
        <v>685</v>
      </c>
      <c r="D238" t="s">
        <v>686</v>
      </c>
      <c r="E238" t="str">
        <f t="shared" si="99"/>
        <v>177.0</v>
      </c>
      <c r="F238" t="str">
        <f t="shared" si="100"/>
        <v>34.57264</v>
      </c>
      <c r="G238" t="str">
        <f t="shared" si="101"/>
        <v>-86.45719</v>
      </c>
      <c r="H238">
        <f t="shared" si="102"/>
        <v>0.60345526832574825</v>
      </c>
      <c r="I238">
        <f t="shared" si="103"/>
        <v>0.60340639910669236</v>
      </c>
      <c r="J238">
        <f t="shared" si="104"/>
        <v>-1.5089792081502102</v>
      </c>
      <c r="K238">
        <f t="shared" si="105"/>
        <v>-1.5089626275223162</v>
      </c>
      <c r="L238">
        <f t="shared" si="106"/>
        <v>1.3652382343474166E-5</v>
      </c>
      <c r="M238">
        <f t="shared" si="107"/>
        <v>-4.8869219055891477E-5</v>
      </c>
      <c r="N238">
        <f t="shared" si="108"/>
        <v>1060.6529502699354</v>
      </c>
      <c r="O238">
        <f t="shared" si="109"/>
        <v>0.56499999999999773</v>
      </c>
      <c r="P238" s="1">
        <f t="shared" si="110"/>
        <v>5.3269073532129956E-4</v>
      </c>
      <c r="Q238" s="3">
        <v>9.81</v>
      </c>
      <c r="R238" s="3">
        <v>20</v>
      </c>
      <c r="S238" s="3">
        <v>68</v>
      </c>
      <c r="T238" s="3">
        <f t="shared" si="111"/>
        <v>88</v>
      </c>
      <c r="U238" s="5">
        <v>2.4750000000000002E-3</v>
      </c>
      <c r="V238" s="5">
        <v>0.32</v>
      </c>
      <c r="W238" s="5">
        <v>1.29</v>
      </c>
      <c r="X238" s="4">
        <f t="shared" si="112"/>
        <v>2.1366180000000004</v>
      </c>
      <c r="Y238" s="4">
        <f t="shared" si="113"/>
        <v>0.45986119274320358</v>
      </c>
      <c r="Z238" s="3">
        <f t="shared" si="114"/>
        <v>19.576381668085077</v>
      </c>
      <c r="AA238" s="3">
        <f t="shared" si="115"/>
        <v>22.17286086082828</v>
      </c>
      <c r="AB238" s="3">
        <f t="shared" si="116"/>
        <v>0.2064</v>
      </c>
      <c r="AC238" s="3">
        <f t="shared" si="117"/>
        <v>2.596479192743204</v>
      </c>
      <c r="AD238" s="2">
        <f t="shared" si="131"/>
        <v>215.94</v>
      </c>
      <c r="AE238" s="2">
        <f t="shared" si="118"/>
        <v>9.7389327139778992</v>
      </c>
      <c r="AF238" s="2">
        <f t="shared" si="119"/>
        <v>923.70670469297954</v>
      </c>
      <c r="AG238" s="2">
        <f t="shared" si="120"/>
        <v>122.51422553958196</v>
      </c>
      <c r="AH238" s="2">
        <f t="shared" si="121"/>
        <v>-1046.2209302325582</v>
      </c>
      <c r="AI238" s="2">
        <f t="shared" si="122"/>
        <v>3.1832314562052488E-12</v>
      </c>
      <c r="AJ238" s="2">
        <f t="shared" si="123"/>
        <v>21.78536529390178</v>
      </c>
      <c r="AK238">
        <f t="shared" si="124"/>
        <v>9.2209259689420217E-3</v>
      </c>
      <c r="AL238">
        <f t="shared" si="125"/>
        <v>12.579841050112423</v>
      </c>
      <c r="AM238">
        <f t="shared" si="126"/>
        <v>-1046.2209302325582</v>
      </c>
      <c r="AN238">
        <f t="shared" si="127"/>
        <v>1046.2914010064615</v>
      </c>
      <c r="AO238">
        <f t="shared" si="128"/>
        <v>-7.0470773903139161E-2</v>
      </c>
      <c r="AP238">
        <f t="shared" si="129"/>
        <v>9.7389327139778992</v>
      </c>
      <c r="AQ238">
        <f t="shared" si="130"/>
        <v>273718.29167892697</v>
      </c>
    </row>
    <row r="239" spans="1:43" x14ac:dyDescent="0.25">
      <c r="A239">
        <v>238</v>
      </c>
      <c r="B239" t="s">
        <v>684</v>
      </c>
      <c r="C239" t="s">
        <v>682</v>
      </c>
      <c r="D239" t="s">
        <v>683</v>
      </c>
      <c r="E239" t="str">
        <f t="shared" si="99"/>
        <v>176.92</v>
      </c>
      <c r="F239" t="str">
        <f t="shared" si="100"/>
        <v>34.57023</v>
      </c>
      <c r="G239" t="str">
        <f t="shared" si="101"/>
        <v>-86.45636</v>
      </c>
      <c r="H239">
        <f t="shared" si="102"/>
        <v>0.60340639910669236</v>
      </c>
      <c r="I239">
        <f t="shared" si="103"/>
        <v>0.60336433667171929</v>
      </c>
      <c r="J239">
        <f t="shared" si="104"/>
        <v>-1.5089626275223162</v>
      </c>
      <c r="K239">
        <f t="shared" si="105"/>
        <v>-1.5089481412895247</v>
      </c>
      <c r="L239">
        <f t="shared" si="106"/>
        <v>1.1928244629614183E-5</v>
      </c>
      <c r="M239">
        <f t="shared" si="107"/>
        <v>-4.2062434973066942E-5</v>
      </c>
      <c r="N239">
        <f t="shared" si="108"/>
        <v>913.92414017146598</v>
      </c>
      <c r="O239">
        <f t="shared" si="109"/>
        <v>-8.0000000000012506E-2</v>
      </c>
      <c r="P239" s="1">
        <f t="shared" si="110"/>
        <v>-8.753461746289282E-5</v>
      </c>
      <c r="Q239" s="3">
        <v>9.81</v>
      </c>
      <c r="R239" s="3">
        <v>20</v>
      </c>
      <c r="S239" s="3">
        <v>68</v>
      </c>
      <c r="T239" s="3">
        <f t="shared" si="111"/>
        <v>88</v>
      </c>
      <c r="U239" s="5">
        <v>2.4750000000000002E-3</v>
      </c>
      <c r="V239" s="5">
        <v>0.32</v>
      </c>
      <c r="W239" s="5">
        <v>1.29</v>
      </c>
      <c r="X239" s="4">
        <f t="shared" si="112"/>
        <v>2.1366180000000004</v>
      </c>
      <c r="Y239" s="4">
        <f t="shared" si="113"/>
        <v>-7.5566884273857701E-2</v>
      </c>
      <c r="Z239" s="3">
        <f t="shared" si="114"/>
        <v>19.919831052630922</v>
      </c>
      <c r="AA239" s="3">
        <f t="shared" si="115"/>
        <v>21.980882168357066</v>
      </c>
      <c r="AB239" s="3">
        <f t="shared" si="116"/>
        <v>0.2064</v>
      </c>
      <c r="AC239" s="3">
        <f t="shared" si="117"/>
        <v>2.0610511157261429</v>
      </c>
      <c r="AD239" s="2">
        <f t="shared" si="131"/>
        <v>215.94</v>
      </c>
      <c r="AE239" s="2">
        <f t="shared" si="118"/>
        <v>9.8239915189052311</v>
      </c>
      <c r="AF239" s="2">
        <f t="shared" si="119"/>
        <v>948.12137266991886</v>
      </c>
      <c r="AG239" s="2">
        <f t="shared" si="120"/>
        <v>98.09955756261526</v>
      </c>
      <c r="AH239" s="2">
        <f t="shared" si="121"/>
        <v>-1046.2209302325582</v>
      </c>
      <c r="AI239" s="2">
        <f t="shared" si="122"/>
        <v>-2.4101609596982598E-11</v>
      </c>
      <c r="AJ239" s="2">
        <f t="shared" si="123"/>
        <v>21.975636362737188</v>
      </c>
      <c r="AK239">
        <f t="shared" si="124"/>
        <v>7.8765270027763273E-3</v>
      </c>
      <c r="AL239">
        <f t="shared" si="125"/>
        <v>9.985712769991002</v>
      </c>
      <c r="AM239">
        <f t="shared" si="126"/>
        <v>-1046.2209302325582</v>
      </c>
      <c r="AN239">
        <f t="shared" si="127"/>
        <v>1046.2561783080287</v>
      </c>
      <c r="AO239">
        <f t="shared" si="128"/>
        <v>-3.5248075470462936E-2</v>
      </c>
      <c r="AP239">
        <f t="shared" si="129"/>
        <v>9.8239915189052311</v>
      </c>
      <c r="AQ239">
        <f t="shared" si="130"/>
        <v>273681.43723090424</v>
      </c>
    </row>
    <row r="240" spans="1:43" x14ac:dyDescent="0.25">
      <c r="A240">
        <v>239</v>
      </c>
      <c r="B240" t="s">
        <v>681</v>
      </c>
      <c r="C240" t="s">
        <v>679</v>
      </c>
      <c r="D240" t="s">
        <v>680</v>
      </c>
      <c r="E240" t="str">
        <f t="shared" si="99"/>
        <v>176.252</v>
      </c>
      <c r="F240" t="str">
        <f t="shared" si="100"/>
        <v>34.56834</v>
      </c>
      <c r="G240" t="str">
        <f t="shared" si="101"/>
        <v>-86.4557</v>
      </c>
      <c r="H240">
        <f t="shared" si="102"/>
        <v>0.60336433667171929</v>
      </c>
      <c r="I240">
        <f t="shared" si="103"/>
        <v>0.60333134994885651</v>
      </c>
      <c r="J240">
        <f t="shared" si="104"/>
        <v>-1.5089481412895247</v>
      </c>
      <c r="K240">
        <f t="shared" si="105"/>
        <v>-1.5089366221164615</v>
      </c>
      <c r="L240">
        <f t="shared" si="106"/>
        <v>9.485355454999566E-6</v>
      </c>
      <c r="M240">
        <f t="shared" si="107"/>
        <v>-3.2986722862782258E-5</v>
      </c>
      <c r="N240">
        <f t="shared" si="108"/>
        <v>717.47989839663444</v>
      </c>
      <c r="O240">
        <f t="shared" si="109"/>
        <v>-0.66799999999997794</v>
      </c>
      <c r="P240" s="1">
        <f t="shared" si="110"/>
        <v>-9.3103653704134412E-4</v>
      </c>
      <c r="Q240" s="3">
        <v>9.81</v>
      </c>
      <c r="R240" s="3">
        <v>20</v>
      </c>
      <c r="S240" s="3">
        <v>68</v>
      </c>
      <c r="T240" s="3">
        <f t="shared" si="111"/>
        <v>88</v>
      </c>
      <c r="U240" s="5">
        <v>2.4750000000000002E-3</v>
      </c>
      <c r="V240" s="5">
        <v>0.32</v>
      </c>
      <c r="W240" s="5">
        <v>1.29</v>
      </c>
      <c r="X240" s="4">
        <f t="shared" si="112"/>
        <v>2.1366180000000004</v>
      </c>
      <c r="Y240" s="4">
        <f t="shared" si="113"/>
        <v>-0.80374487334243128</v>
      </c>
      <c r="Z240" s="3">
        <f t="shared" si="114"/>
        <v>20.392025569684701</v>
      </c>
      <c r="AA240" s="3">
        <f t="shared" si="115"/>
        <v>21.724898696342272</v>
      </c>
      <c r="AB240" s="3">
        <f t="shared" si="116"/>
        <v>0.2064</v>
      </c>
      <c r="AC240" s="3">
        <f t="shared" si="117"/>
        <v>1.3328731266575691</v>
      </c>
      <c r="AD240" s="2">
        <f t="shared" si="131"/>
        <v>215.94</v>
      </c>
      <c r="AE240" s="2">
        <f t="shared" si="118"/>
        <v>9.9397471545575247</v>
      </c>
      <c r="AF240" s="2">
        <f t="shared" si="119"/>
        <v>982.0328397865203</v>
      </c>
      <c r="AG240" s="2">
        <f t="shared" si="120"/>
        <v>64.188090446127731</v>
      </c>
      <c r="AH240" s="2">
        <f t="shared" si="121"/>
        <v>-1046.2209302325582</v>
      </c>
      <c r="AI240" s="2">
        <f t="shared" si="122"/>
        <v>8.9812601800076663E-11</v>
      </c>
      <c r="AJ240" s="2">
        <f t="shared" si="123"/>
        <v>22.234574265028428</v>
      </c>
      <c r="AK240">
        <f t="shared" si="124"/>
        <v>6.1114884761715596E-3</v>
      </c>
      <c r="AL240">
        <f t="shared" si="125"/>
        <v>6.4577186369068267</v>
      </c>
      <c r="AM240">
        <f t="shared" si="126"/>
        <v>-1046.2209302325582</v>
      </c>
      <c r="AN240">
        <f t="shared" si="127"/>
        <v>1046.2304635977775</v>
      </c>
      <c r="AO240">
        <f t="shared" si="128"/>
        <v>-9.5333652194540264E-3</v>
      </c>
      <c r="AP240">
        <f t="shared" si="129"/>
        <v>9.9397471545575247</v>
      </c>
      <c r="AQ240">
        <f t="shared" si="130"/>
        <v>273654.53281128308</v>
      </c>
    </row>
    <row r="241" spans="1:43" x14ac:dyDescent="0.25">
      <c r="A241">
        <v>240</v>
      </c>
      <c r="B241" t="s">
        <v>675</v>
      </c>
      <c r="C241" t="s">
        <v>673</v>
      </c>
      <c r="D241" t="s">
        <v>674</v>
      </c>
      <c r="E241" t="str">
        <f t="shared" si="99"/>
        <v>176.258</v>
      </c>
      <c r="F241" t="str">
        <f t="shared" si="100"/>
        <v>34.56686</v>
      </c>
      <c r="G241" t="str">
        <f t="shared" si="101"/>
        <v>-86.45519</v>
      </c>
      <c r="H241">
        <f t="shared" si="102"/>
        <v>0.60333134994885651</v>
      </c>
      <c r="I241">
        <f t="shared" si="103"/>
        <v>0.60330551907592711</v>
      </c>
      <c r="J241">
        <f t="shared" si="104"/>
        <v>-1.5089366221164615</v>
      </c>
      <c r="K241">
        <f t="shared" si="105"/>
        <v>-1.5089277209372765</v>
      </c>
      <c r="L241">
        <f t="shared" si="106"/>
        <v>7.3297413789293919E-6</v>
      </c>
      <c r="M241">
        <f t="shared" si="107"/>
        <v>-2.5830872929399895E-5</v>
      </c>
      <c r="N241">
        <f t="shared" si="108"/>
        <v>561.2737608482646</v>
      </c>
      <c r="O241">
        <f t="shared" si="109"/>
        <v>6.0000000000002274E-3</v>
      </c>
      <c r="P241" s="1">
        <f t="shared" si="110"/>
        <v>1.0689970596402553E-5</v>
      </c>
      <c r="Q241" s="3">
        <v>9.81</v>
      </c>
      <c r="R241" s="3">
        <v>20</v>
      </c>
      <c r="S241" s="3">
        <v>68</v>
      </c>
      <c r="T241" s="3">
        <f t="shared" si="111"/>
        <v>88</v>
      </c>
      <c r="U241" s="5">
        <v>2.4750000000000002E-3</v>
      </c>
      <c r="V241" s="5">
        <v>0.32</v>
      </c>
      <c r="W241" s="5">
        <v>1.29</v>
      </c>
      <c r="X241" s="4">
        <f t="shared" si="112"/>
        <v>2.1366180000000004</v>
      </c>
      <c r="Y241" s="4">
        <f t="shared" si="113"/>
        <v>9.2284378159351033E-3</v>
      </c>
      <c r="Z241" s="3">
        <f t="shared" si="114"/>
        <v>19.865225522062776</v>
      </c>
      <c r="AA241" s="3">
        <f t="shared" si="115"/>
        <v>22.011071959878713</v>
      </c>
      <c r="AB241" s="3">
        <f t="shared" si="116"/>
        <v>0.2064</v>
      </c>
      <c r="AC241" s="3">
        <f t="shared" si="117"/>
        <v>2.1458464378159352</v>
      </c>
      <c r="AD241" s="2">
        <f t="shared" si="131"/>
        <v>215.94</v>
      </c>
      <c r="AE241" s="2">
        <f t="shared" si="118"/>
        <v>9.8105171976003724</v>
      </c>
      <c r="AF241" s="2">
        <f t="shared" si="119"/>
        <v>944.22546811243546</v>
      </c>
      <c r="AG241" s="2">
        <f t="shared" si="120"/>
        <v>101.99546212016827</v>
      </c>
      <c r="AH241" s="2">
        <f t="shared" si="121"/>
        <v>-1046.2209302325582</v>
      </c>
      <c r="AI241" s="2">
        <f t="shared" si="122"/>
        <v>4.5474735088646412E-11</v>
      </c>
      <c r="AJ241" s="2">
        <f t="shared" si="123"/>
        <v>21.94549517372451</v>
      </c>
      <c r="AK241">
        <f t="shared" si="124"/>
        <v>4.8439029424490075E-3</v>
      </c>
      <c r="AL241">
        <f t="shared" si="125"/>
        <v>10.396542818875655</v>
      </c>
      <c r="AM241">
        <f t="shared" si="126"/>
        <v>-1046.2209302325582</v>
      </c>
      <c r="AN241">
        <f t="shared" si="127"/>
        <v>1046.2607100841801</v>
      </c>
      <c r="AO241">
        <f t="shared" si="128"/>
        <v>-3.9779851621801754E-2</v>
      </c>
      <c r="AP241">
        <f t="shared" si="129"/>
        <v>9.8105171976003724</v>
      </c>
      <c r="AQ241">
        <f t="shared" si="130"/>
        <v>273686.17880997475</v>
      </c>
    </row>
    <row r="242" spans="1:43" x14ac:dyDescent="0.25">
      <c r="A242">
        <v>241</v>
      </c>
      <c r="B242" t="s">
        <v>672</v>
      </c>
      <c r="C242" t="s">
        <v>670</v>
      </c>
      <c r="D242" t="s">
        <v>671</v>
      </c>
      <c r="E242" t="str">
        <f t="shared" si="99"/>
        <v>176.772</v>
      </c>
      <c r="F242" t="str">
        <f t="shared" si="100"/>
        <v>34.56621</v>
      </c>
      <c r="G242" t="str">
        <f t="shared" si="101"/>
        <v>-86.45494</v>
      </c>
      <c r="H242">
        <f t="shared" si="102"/>
        <v>0.60330551907592711</v>
      </c>
      <c r="I242">
        <f t="shared" si="103"/>
        <v>0.60329417443578914</v>
      </c>
      <c r="J242">
        <f t="shared" si="104"/>
        <v>-1.5089277209372765</v>
      </c>
      <c r="K242">
        <f t="shared" si="105"/>
        <v>-1.5089233576141463</v>
      </c>
      <c r="L242">
        <f t="shared" si="106"/>
        <v>3.5930564962789323E-6</v>
      </c>
      <c r="M242">
        <f t="shared" si="107"/>
        <v>-1.1344640137966877E-5</v>
      </c>
      <c r="N242">
        <f t="shared" si="108"/>
        <v>248.75269150666708</v>
      </c>
      <c r="O242">
        <f t="shared" si="109"/>
        <v>0.51399999999998158</v>
      </c>
      <c r="P242" s="1">
        <f t="shared" si="110"/>
        <v>2.0663093005617002E-3</v>
      </c>
      <c r="Q242" s="3">
        <v>9.81</v>
      </c>
      <c r="R242" s="3">
        <v>20</v>
      </c>
      <c r="S242" s="3">
        <v>68</v>
      </c>
      <c r="T242" s="3">
        <f t="shared" si="111"/>
        <v>88</v>
      </c>
      <c r="U242" s="5">
        <v>2.4750000000000002E-3</v>
      </c>
      <c r="V242" s="5">
        <v>0.32</v>
      </c>
      <c r="W242" s="5">
        <v>1.29</v>
      </c>
      <c r="X242" s="4">
        <f t="shared" si="112"/>
        <v>2.1366180000000004</v>
      </c>
      <c r="Y242" s="4">
        <f t="shared" si="113"/>
        <v>1.7837996849069657</v>
      </c>
      <c r="Z242" s="3">
        <f t="shared" si="114"/>
        <v>18.741145932776877</v>
      </c>
      <c r="AA242" s="3">
        <f t="shared" si="115"/>
        <v>22.661563617683843</v>
      </c>
      <c r="AB242" s="3">
        <f t="shared" si="116"/>
        <v>0.2064</v>
      </c>
      <c r="AC242" s="3">
        <f t="shared" si="117"/>
        <v>3.9204176849069663</v>
      </c>
      <c r="AD242" s="2">
        <f t="shared" si="131"/>
        <v>215.94</v>
      </c>
      <c r="AE242" s="2">
        <f t="shared" si="118"/>
        <v>9.5289099924020064</v>
      </c>
      <c r="AF242" s="2">
        <f t="shared" si="119"/>
        <v>865.22622455378769</v>
      </c>
      <c r="AG242" s="2">
        <f t="shared" si="120"/>
        <v>180.9947056787768</v>
      </c>
      <c r="AH242" s="2">
        <f t="shared" si="121"/>
        <v>-1046.2209302325582</v>
      </c>
      <c r="AI242" s="2">
        <f t="shared" si="122"/>
        <v>6.3664629124104977E-12</v>
      </c>
      <c r="AJ242" s="2">
        <f t="shared" si="123"/>
        <v>21.315557991199778</v>
      </c>
      <c r="AK242">
        <f t="shared" si="124"/>
        <v>2.2102284255820798E-3</v>
      </c>
      <c r="AL242">
        <f t="shared" si="125"/>
        <v>18.994271729200417</v>
      </c>
      <c r="AM242">
        <f t="shared" si="126"/>
        <v>-1046.2209302325582</v>
      </c>
      <c r="AN242">
        <f t="shared" si="127"/>
        <v>1046.4634684067594</v>
      </c>
      <c r="AO242">
        <f t="shared" si="128"/>
        <v>-0.2425381742011723</v>
      </c>
      <c r="AP242">
        <f t="shared" si="129"/>
        <v>9.5289099924020064</v>
      </c>
      <c r="AQ242">
        <f t="shared" si="130"/>
        <v>273898.36605316546</v>
      </c>
    </row>
    <row r="243" spans="1:43" x14ac:dyDescent="0.25">
      <c r="A243">
        <v>242</v>
      </c>
      <c r="B243" t="s">
        <v>667</v>
      </c>
      <c r="C243" t="s">
        <v>668</v>
      </c>
      <c r="D243" t="s">
        <v>669</v>
      </c>
      <c r="E243" t="str">
        <f t="shared" si="99"/>
        <v>176.8</v>
      </c>
      <c r="F243" t="str">
        <f t="shared" si="100"/>
        <v>34.56603</v>
      </c>
      <c r="G243" t="str">
        <f t="shared" si="101"/>
        <v>-86.45486</v>
      </c>
      <c r="H243">
        <f t="shared" si="102"/>
        <v>0.60329417443578914</v>
      </c>
      <c r="I243">
        <f t="shared" si="103"/>
        <v>0.60329103284313557</v>
      </c>
      <c r="J243">
        <f t="shared" si="104"/>
        <v>-1.5089233576141463</v>
      </c>
      <c r="K243">
        <f t="shared" si="105"/>
        <v>-1.5089219613507447</v>
      </c>
      <c r="L243">
        <f t="shared" si="106"/>
        <v>1.1497838166232965E-6</v>
      </c>
      <c r="M243">
        <f t="shared" si="107"/>
        <v>-3.1415926535771632E-6</v>
      </c>
      <c r="N243">
        <f t="shared" si="108"/>
        <v>69.930342336993505</v>
      </c>
      <c r="O243">
        <f t="shared" si="109"/>
        <v>2.8000000000020009E-2</v>
      </c>
      <c r="P243" s="1">
        <f t="shared" si="110"/>
        <v>4.0039844028059144E-4</v>
      </c>
      <c r="Q243" s="3">
        <v>9.81</v>
      </c>
      <c r="R243" s="3">
        <v>20</v>
      </c>
      <c r="S243" s="3">
        <v>68</v>
      </c>
      <c r="T243" s="3">
        <f t="shared" si="111"/>
        <v>88</v>
      </c>
      <c r="U243" s="5">
        <v>2.4750000000000002E-3</v>
      </c>
      <c r="V243" s="5">
        <v>0.32</v>
      </c>
      <c r="W243" s="5">
        <v>1.29</v>
      </c>
      <c r="X243" s="4">
        <f t="shared" si="112"/>
        <v>2.1366180000000004</v>
      </c>
      <c r="Y243" s="4">
        <f t="shared" si="113"/>
        <v>0.34565593781783838</v>
      </c>
      <c r="Z243" s="3">
        <f t="shared" si="114"/>
        <v>19.649368491791694</v>
      </c>
      <c r="AA243" s="3">
        <f t="shared" si="115"/>
        <v>22.131642429609535</v>
      </c>
      <c r="AB243" s="3">
        <f t="shared" si="116"/>
        <v>0.2064</v>
      </c>
      <c r="AC243" s="3">
        <f t="shared" si="117"/>
        <v>2.4822739378178391</v>
      </c>
      <c r="AD243" s="2">
        <f t="shared" si="131"/>
        <v>215.94</v>
      </c>
      <c r="AE243" s="2">
        <f t="shared" si="118"/>
        <v>9.7570707048427625</v>
      </c>
      <c r="AF243" s="2">
        <f t="shared" si="119"/>
        <v>928.87731434070326</v>
      </c>
      <c r="AG243" s="2">
        <f t="shared" si="120"/>
        <v>117.34361589184654</v>
      </c>
      <c r="AH243" s="2">
        <f t="shared" si="121"/>
        <v>-1046.2209302325582</v>
      </c>
      <c r="AI243" s="2">
        <f t="shared" si="122"/>
        <v>-8.4128259913995862E-12</v>
      </c>
      <c r="AJ243" s="2">
        <f t="shared" si="123"/>
        <v>21.825938811379867</v>
      </c>
      <c r="AK243">
        <f t="shared" si="124"/>
        <v>6.0681848019588822E-4</v>
      </c>
      <c r="AL243">
        <f t="shared" si="125"/>
        <v>12.026521016559299</v>
      </c>
      <c r="AM243">
        <f t="shared" si="126"/>
        <v>-1046.2209302325582</v>
      </c>
      <c r="AN243">
        <f t="shared" si="127"/>
        <v>1046.2825056430497</v>
      </c>
      <c r="AO243">
        <f t="shared" si="128"/>
        <v>-6.1575410491400362E-2</v>
      </c>
      <c r="AP243">
        <f t="shared" si="129"/>
        <v>9.7570707048427625</v>
      </c>
      <c r="AQ243">
        <f t="shared" si="130"/>
        <v>273708.98398894479</v>
      </c>
    </row>
    <row r="244" spans="1:43" x14ac:dyDescent="0.25">
      <c r="A244">
        <v>243</v>
      </c>
      <c r="B244" t="s">
        <v>667</v>
      </c>
      <c r="C244" t="s">
        <v>665</v>
      </c>
      <c r="D244" t="s">
        <v>666</v>
      </c>
      <c r="E244" t="str">
        <f t="shared" si="99"/>
        <v>176.8</v>
      </c>
      <c r="F244" t="str">
        <f t="shared" si="100"/>
        <v>34.5658</v>
      </c>
      <c r="G244" t="str">
        <f t="shared" si="101"/>
        <v>-86.45469</v>
      </c>
      <c r="H244">
        <f t="shared" si="102"/>
        <v>0.60329103284313557</v>
      </c>
      <c r="I244">
        <f t="shared" si="103"/>
        <v>0.60328701858585598</v>
      </c>
      <c r="J244">
        <f t="shared" si="104"/>
        <v>-1.5089219613507447</v>
      </c>
      <c r="K244">
        <f t="shared" si="105"/>
        <v>-1.5089189942910164</v>
      </c>
      <c r="L244">
        <f t="shared" si="106"/>
        <v>2.4432966333456415E-6</v>
      </c>
      <c r="M244">
        <f t="shared" si="107"/>
        <v>-4.0142572795831555E-6</v>
      </c>
      <c r="N244">
        <f t="shared" si="108"/>
        <v>98.233111336373611</v>
      </c>
      <c r="O244">
        <f t="shared" si="109"/>
        <v>0</v>
      </c>
      <c r="P244" s="1">
        <f t="shared" si="110"/>
        <v>0</v>
      </c>
      <c r="Q244" s="3">
        <v>9.81</v>
      </c>
      <c r="R244" s="3">
        <v>20</v>
      </c>
      <c r="S244" s="3">
        <v>68</v>
      </c>
      <c r="T244" s="3">
        <f t="shared" si="111"/>
        <v>88</v>
      </c>
      <c r="U244" s="5">
        <v>2.4750000000000002E-3</v>
      </c>
      <c r="V244" s="5">
        <v>0.32</v>
      </c>
      <c r="W244" s="5">
        <v>1.29</v>
      </c>
      <c r="X244" s="4">
        <f t="shared" si="112"/>
        <v>2.1366180000000004</v>
      </c>
      <c r="Y244" s="4">
        <f t="shared" si="113"/>
        <v>0</v>
      </c>
      <c r="Z244" s="3">
        <f t="shared" si="114"/>
        <v>19.871164463677239</v>
      </c>
      <c r="AA244" s="3">
        <f t="shared" si="115"/>
        <v>22.007782463677238</v>
      </c>
      <c r="AB244" s="3">
        <f t="shared" si="116"/>
        <v>0.2064</v>
      </c>
      <c r="AC244" s="3">
        <f t="shared" si="117"/>
        <v>2.1366180000000004</v>
      </c>
      <c r="AD244" s="2">
        <f t="shared" si="131"/>
        <v>215.94</v>
      </c>
      <c r="AE244" s="2">
        <f t="shared" si="118"/>
        <v>9.811983572466028</v>
      </c>
      <c r="AF244" s="2">
        <f t="shared" si="119"/>
        <v>944.64893063649106</v>
      </c>
      <c r="AG244" s="2">
        <f t="shared" si="120"/>
        <v>101.57199959610088</v>
      </c>
      <c r="AH244" s="2">
        <f t="shared" si="121"/>
        <v>-1046.2209302325582</v>
      </c>
      <c r="AI244" s="2">
        <f t="shared" si="122"/>
        <v>3.3651303965598345E-11</v>
      </c>
      <c r="AJ244" s="2">
        <f t="shared" si="123"/>
        <v>21.948775359864438</v>
      </c>
      <c r="AK244">
        <f t="shared" si="124"/>
        <v>8.4764437331387183E-4</v>
      </c>
      <c r="AL244">
        <f t="shared" si="125"/>
        <v>10.351831395348839</v>
      </c>
      <c r="AM244">
        <f t="shared" si="126"/>
        <v>-1046.2209302325582</v>
      </c>
      <c r="AN244">
        <f t="shared" si="127"/>
        <v>1046.2601990751241</v>
      </c>
      <c r="AO244">
        <f t="shared" si="128"/>
        <v>-3.9268842565888917E-2</v>
      </c>
      <c r="AP244">
        <f t="shared" si="129"/>
        <v>9.811983572466028</v>
      </c>
      <c r="AQ244">
        <f t="shared" si="130"/>
        <v>273685.6441412103</v>
      </c>
    </row>
    <row r="245" spans="1:43" x14ac:dyDescent="0.25">
      <c r="A245">
        <v>244</v>
      </c>
      <c r="B245" t="s">
        <v>667</v>
      </c>
      <c r="C245" t="s">
        <v>694</v>
      </c>
      <c r="D245" t="s">
        <v>695</v>
      </c>
      <c r="E245" t="str">
        <f t="shared" si="99"/>
        <v>176.8</v>
      </c>
      <c r="F245" t="str">
        <f t="shared" si="100"/>
        <v>34.56385</v>
      </c>
      <c r="G245" t="str">
        <f t="shared" si="101"/>
        <v>-86.45314</v>
      </c>
      <c r="H245">
        <f t="shared" si="102"/>
        <v>0.60328701858585598</v>
      </c>
      <c r="I245">
        <f t="shared" si="103"/>
        <v>0.60325298466544208</v>
      </c>
      <c r="J245">
        <f t="shared" si="104"/>
        <v>-1.5089189942910164</v>
      </c>
      <c r="K245">
        <f t="shared" si="105"/>
        <v>-1.5088919416876105</v>
      </c>
      <c r="L245">
        <f t="shared" si="106"/>
        <v>2.2277408348411305E-5</v>
      </c>
      <c r="M245">
        <f t="shared" si="107"/>
        <v>-3.4033920413900631E-5</v>
      </c>
      <c r="N245">
        <f t="shared" si="108"/>
        <v>850.28537396902288</v>
      </c>
      <c r="O245">
        <f t="shared" si="109"/>
        <v>0</v>
      </c>
      <c r="P245" s="1">
        <f t="shared" si="110"/>
        <v>0</v>
      </c>
      <c r="Q245" s="3">
        <v>9.81</v>
      </c>
      <c r="R245" s="3">
        <v>20</v>
      </c>
      <c r="S245" s="3">
        <v>68</v>
      </c>
      <c r="T245" s="3">
        <f t="shared" si="111"/>
        <v>88</v>
      </c>
      <c r="U245" s="5">
        <v>2.4750000000000002E-3</v>
      </c>
      <c r="V245" s="5">
        <v>0.32</v>
      </c>
      <c r="W245" s="5">
        <v>1.29</v>
      </c>
      <c r="X245" s="4">
        <f t="shared" si="112"/>
        <v>2.1366180000000004</v>
      </c>
      <c r="Y245" s="4">
        <f t="shared" si="113"/>
        <v>0</v>
      </c>
      <c r="Z245" s="3">
        <f t="shared" si="114"/>
        <v>19.871164463677239</v>
      </c>
      <c r="AA245" s="3">
        <f t="shared" si="115"/>
        <v>22.007782463677238</v>
      </c>
      <c r="AB245" s="3">
        <f t="shared" si="116"/>
        <v>0.2064</v>
      </c>
      <c r="AC245" s="3">
        <f t="shared" si="117"/>
        <v>2.1366180000000004</v>
      </c>
      <c r="AD245" s="2">
        <f t="shared" si="131"/>
        <v>215.94</v>
      </c>
      <c r="AE245" s="2">
        <f t="shared" si="118"/>
        <v>9.811983572466028</v>
      </c>
      <c r="AF245" s="2">
        <f t="shared" si="119"/>
        <v>944.64893063649106</v>
      </c>
      <c r="AG245" s="2">
        <f t="shared" si="120"/>
        <v>101.57199959610088</v>
      </c>
      <c r="AH245" s="2">
        <f t="shared" si="121"/>
        <v>-1046.2209302325582</v>
      </c>
      <c r="AI245" s="2">
        <f t="shared" si="122"/>
        <v>3.3651303965598345E-11</v>
      </c>
      <c r="AJ245" s="2">
        <f t="shared" si="123"/>
        <v>21.948775359864438</v>
      </c>
      <c r="AK245">
        <f t="shared" si="124"/>
        <v>7.3370333398882102E-3</v>
      </c>
      <c r="AL245">
        <f t="shared" si="125"/>
        <v>10.351831395348839</v>
      </c>
      <c r="AM245">
        <f t="shared" si="126"/>
        <v>-1046.2209302325582</v>
      </c>
      <c r="AN245">
        <f t="shared" si="127"/>
        <v>1046.2601990751241</v>
      </c>
      <c r="AO245">
        <f t="shared" si="128"/>
        <v>-3.9268842565888917E-2</v>
      </c>
      <c r="AP245">
        <f t="shared" si="129"/>
        <v>9.811983572466028</v>
      </c>
      <c r="AQ245">
        <f t="shared" si="130"/>
        <v>273685.6441412103</v>
      </c>
    </row>
    <row r="246" spans="1:43" x14ac:dyDescent="0.25">
      <c r="A246">
        <v>245</v>
      </c>
      <c r="B246" t="s">
        <v>664</v>
      </c>
      <c r="C246" t="s">
        <v>662</v>
      </c>
      <c r="D246" t="s">
        <v>663</v>
      </c>
      <c r="E246" t="str">
        <f t="shared" si="99"/>
        <v>176.826</v>
      </c>
      <c r="F246" t="str">
        <f t="shared" si="100"/>
        <v>34.56305</v>
      </c>
      <c r="G246" t="str">
        <f t="shared" si="101"/>
        <v>-86.45249</v>
      </c>
      <c r="H246">
        <f t="shared" si="102"/>
        <v>0.60325298466544208</v>
      </c>
      <c r="I246">
        <f t="shared" si="103"/>
        <v>0.6032390220314261</v>
      </c>
      <c r="J246">
        <f t="shared" si="104"/>
        <v>-1.5088919416876105</v>
      </c>
      <c r="K246">
        <f t="shared" si="105"/>
        <v>-1.5088805970474726</v>
      </c>
      <c r="L246">
        <f t="shared" si="106"/>
        <v>9.3422934410348068E-6</v>
      </c>
      <c r="M246">
        <f t="shared" si="107"/>
        <v>-1.3962634015984854E-5</v>
      </c>
      <c r="N246">
        <f t="shared" si="108"/>
        <v>351.17515149445137</v>
      </c>
      <c r="O246">
        <f t="shared" si="109"/>
        <v>2.5999999999982037E-2</v>
      </c>
      <c r="P246" s="1">
        <f t="shared" si="110"/>
        <v>7.4037129020482079E-5</v>
      </c>
      <c r="Q246" s="3">
        <v>9.81</v>
      </c>
      <c r="R246" s="3">
        <v>20</v>
      </c>
      <c r="S246" s="3">
        <v>68</v>
      </c>
      <c r="T246" s="3">
        <f t="shared" si="111"/>
        <v>88</v>
      </c>
      <c r="U246" s="5">
        <v>2.4750000000000002E-3</v>
      </c>
      <c r="V246" s="5">
        <v>0.32</v>
      </c>
      <c r="W246" s="5">
        <v>1.29</v>
      </c>
      <c r="X246" s="4">
        <f t="shared" si="112"/>
        <v>2.1366180000000004</v>
      </c>
      <c r="Y246" s="4">
        <f t="shared" si="113"/>
        <v>6.391477256562747E-2</v>
      </c>
      <c r="Z246" s="3">
        <f t="shared" si="114"/>
        <v>19.83005173637493</v>
      </c>
      <c r="AA246" s="3">
        <f t="shared" si="115"/>
        <v>22.030584508940557</v>
      </c>
      <c r="AB246" s="3">
        <f t="shared" si="116"/>
        <v>0.2064</v>
      </c>
      <c r="AC246" s="3">
        <f t="shared" si="117"/>
        <v>2.2005327725656278</v>
      </c>
      <c r="AD246" s="2">
        <f t="shared" si="131"/>
        <v>215.94</v>
      </c>
      <c r="AE246" s="2">
        <f t="shared" si="118"/>
        <v>9.8018279956383694</v>
      </c>
      <c r="AF246" s="2">
        <f t="shared" si="119"/>
        <v>941.71878035153611</v>
      </c>
      <c r="AG246" s="2">
        <f t="shared" si="120"/>
        <v>104.50214988107312</v>
      </c>
      <c r="AH246" s="2">
        <f t="shared" si="121"/>
        <v>-1046.2209302325582</v>
      </c>
      <c r="AI246" s="2">
        <f t="shared" si="122"/>
        <v>5.0931703299283981E-11</v>
      </c>
      <c r="AJ246" s="2">
        <f t="shared" si="123"/>
        <v>21.926057988520114</v>
      </c>
      <c r="AK246">
        <f t="shared" si="124"/>
        <v>3.0333973117110543E-3</v>
      </c>
      <c r="AL246">
        <f t="shared" si="125"/>
        <v>10.661495991112538</v>
      </c>
      <c r="AM246">
        <f t="shared" si="126"/>
        <v>-1046.2209302325582</v>
      </c>
      <c r="AN246">
        <f t="shared" si="127"/>
        <v>1046.2638294597007</v>
      </c>
      <c r="AO246">
        <f t="shared" si="128"/>
        <v>-4.2899227142470409E-2</v>
      </c>
      <c r="AP246">
        <f t="shared" si="129"/>
        <v>9.8018279956383694</v>
      </c>
      <c r="AQ246">
        <f t="shared" si="130"/>
        <v>273689.44262384082</v>
      </c>
    </row>
    <row r="247" spans="1:43" x14ac:dyDescent="0.25">
      <c r="A247">
        <v>246</v>
      </c>
      <c r="B247" t="s">
        <v>698</v>
      </c>
      <c r="C247" t="s">
        <v>696</v>
      </c>
      <c r="D247" t="s">
        <v>697</v>
      </c>
      <c r="E247" t="str">
        <f t="shared" si="99"/>
        <v>176.96</v>
      </c>
      <c r="F247" t="str">
        <f t="shared" si="100"/>
        <v>34.56195</v>
      </c>
      <c r="G247" t="str">
        <f t="shared" si="101"/>
        <v>-86.45164</v>
      </c>
      <c r="H247">
        <f t="shared" si="102"/>
        <v>0.6032390220314261</v>
      </c>
      <c r="I247">
        <f t="shared" si="103"/>
        <v>0.60321982340965419</v>
      </c>
      <c r="J247">
        <f t="shared" si="104"/>
        <v>-1.5088805970474726</v>
      </c>
      <c r="K247">
        <f t="shared" si="105"/>
        <v>-1.5088657617488306</v>
      </c>
      <c r="L247">
        <f t="shared" si="106"/>
        <v>1.2216984815594594E-5</v>
      </c>
      <c r="M247">
        <f t="shared" si="107"/>
        <v>-1.9198621771909785E-5</v>
      </c>
      <c r="N247">
        <f t="shared" si="108"/>
        <v>475.68337627553274</v>
      </c>
      <c r="O247">
        <f t="shared" si="109"/>
        <v>0.13400000000001455</v>
      </c>
      <c r="P247" s="1">
        <f t="shared" si="110"/>
        <v>2.816999850808261E-4</v>
      </c>
      <c r="Q247" s="3">
        <v>9.81</v>
      </c>
      <c r="R247" s="3">
        <v>20</v>
      </c>
      <c r="S247" s="3">
        <v>68</v>
      </c>
      <c r="T247" s="3">
        <f t="shared" si="111"/>
        <v>88</v>
      </c>
      <c r="U247" s="5">
        <v>2.4750000000000002E-3</v>
      </c>
      <c r="V247" s="5">
        <v>0.32</v>
      </c>
      <c r="W247" s="5">
        <v>1.29</v>
      </c>
      <c r="X247" s="4">
        <f t="shared" si="112"/>
        <v>2.1366180000000004</v>
      </c>
      <c r="Y247" s="4">
        <f t="shared" si="113"/>
        <v>0.24318595347157951</v>
      </c>
      <c r="Z247" s="3">
        <f t="shared" si="114"/>
        <v>19.714980449348932</v>
      </c>
      <c r="AA247" s="3">
        <f t="shared" si="115"/>
        <v>22.094784402820512</v>
      </c>
      <c r="AB247" s="3">
        <f t="shared" si="116"/>
        <v>0.2064</v>
      </c>
      <c r="AC247" s="3">
        <f t="shared" si="117"/>
        <v>2.3798039534715798</v>
      </c>
      <c r="AD247" s="2">
        <f t="shared" si="131"/>
        <v>215.94</v>
      </c>
      <c r="AE247" s="2">
        <f t="shared" si="118"/>
        <v>9.7733472326816742</v>
      </c>
      <c r="AF247" s="2">
        <f t="shared" si="119"/>
        <v>933.53367062508573</v>
      </c>
      <c r="AG247" s="2">
        <f t="shared" si="120"/>
        <v>112.68725960749211</v>
      </c>
      <c r="AH247" s="2">
        <f t="shared" si="121"/>
        <v>-1046.2209302325582</v>
      </c>
      <c r="AI247" s="2">
        <f t="shared" si="122"/>
        <v>1.9554136088117957E-11</v>
      </c>
      <c r="AJ247" s="2">
        <f t="shared" si="123"/>
        <v>21.86234835594712</v>
      </c>
      <c r="AK247">
        <f t="shared" si="124"/>
        <v>4.1208541310488039E-3</v>
      </c>
      <c r="AL247">
        <f t="shared" si="125"/>
        <v>11.530057914106491</v>
      </c>
      <c r="AM247">
        <f t="shared" si="126"/>
        <v>-1046.2209302325582</v>
      </c>
      <c r="AN247">
        <f t="shared" si="127"/>
        <v>1046.2751908553837</v>
      </c>
      <c r="AO247">
        <f t="shared" si="128"/>
        <v>-5.4260622825609062E-2</v>
      </c>
      <c r="AP247">
        <f t="shared" si="129"/>
        <v>9.7733472326816742</v>
      </c>
      <c r="AQ247">
        <f t="shared" si="130"/>
        <v>273701.33025767264</v>
      </c>
    </row>
    <row r="248" spans="1:43" x14ac:dyDescent="0.25">
      <c r="A248">
        <v>247</v>
      </c>
      <c r="B248" t="s">
        <v>701</v>
      </c>
      <c r="C248" t="s">
        <v>699</v>
      </c>
      <c r="D248" t="s">
        <v>700</v>
      </c>
      <c r="E248" t="str">
        <f t="shared" si="99"/>
        <v>176.922</v>
      </c>
      <c r="F248" t="str">
        <f t="shared" si="100"/>
        <v>34.56057</v>
      </c>
      <c r="G248" t="str">
        <f t="shared" si="101"/>
        <v>-86.45051</v>
      </c>
      <c r="H248">
        <f t="shared" si="102"/>
        <v>0.60321982340965419</v>
      </c>
      <c r="I248">
        <f t="shared" si="103"/>
        <v>0.60319573786597658</v>
      </c>
      <c r="J248">
        <f t="shared" si="104"/>
        <v>-1.5088657617488306</v>
      </c>
      <c r="K248">
        <f t="shared" si="105"/>
        <v>-1.508846039528283</v>
      </c>
      <c r="L248">
        <f t="shared" si="106"/>
        <v>1.6241645481976807E-5</v>
      </c>
      <c r="M248">
        <f t="shared" si="107"/>
        <v>-2.4085543677609955E-5</v>
      </c>
      <c r="N248">
        <f t="shared" si="108"/>
        <v>607.24796197308206</v>
      </c>
      <c r="O248">
        <f t="shared" si="109"/>
        <v>-3.8000000000010914E-2</v>
      </c>
      <c r="P248" s="1">
        <f t="shared" si="110"/>
        <v>-6.2577402279853791E-5</v>
      </c>
      <c r="Q248" s="3">
        <v>9.81</v>
      </c>
      <c r="R248" s="3">
        <v>20</v>
      </c>
      <c r="S248" s="3">
        <v>68</v>
      </c>
      <c r="T248" s="3">
        <f t="shared" si="111"/>
        <v>88</v>
      </c>
      <c r="U248" s="5">
        <v>2.4750000000000002E-3</v>
      </c>
      <c r="V248" s="5">
        <v>0.32</v>
      </c>
      <c r="W248" s="5">
        <v>1.29</v>
      </c>
      <c r="X248" s="4">
        <f t="shared" si="112"/>
        <v>2.1366180000000004</v>
      </c>
      <c r="Y248" s="4">
        <f t="shared" si="113"/>
        <v>-5.402181973437932E-2</v>
      </c>
      <c r="Z248" s="3">
        <f t="shared" si="114"/>
        <v>19.905949121899702</v>
      </c>
      <c r="AA248" s="3">
        <f t="shared" si="115"/>
        <v>21.988545302165324</v>
      </c>
      <c r="AB248" s="3">
        <f t="shared" si="116"/>
        <v>0.2064</v>
      </c>
      <c r="AC248" s="3">
        <f t="shared" si="117"/>
        <v>2.0825961802656212</v>
      </c>
      <c r="AD248" s="2">
        <f t="shared" si="131"/>
        <v>215.94</v>
      </c>
      <c r="AE248" s="2">
        <f t="shared" si="118"/>
        <v>9.8205678016695384</v>
      </c>
      <c r="AF248" s="2">
        <f t="shared" si="119"/>
        <v>947.13044093120254</v>
      </c>
      <c r="AG248" s="2">
        <f t="shared" si="120"/>
        <v>99.090489301339773</v>
      </c>
      <c r="AH248" s="2">
        <f t="shared" si="121"/>
        <v>-1046.2209302325582</v>
      </c>
      <c r="AI248" s="2">
        <f t="shared" si="122"/>
        <v>-1.5916157281026244E-11</v>
      </c>
      <c r="AJ248" s="2">
        <f t="shared" si="123"/>
        <v>21.967977727768332</v>
      </c>
      <c r="AK248">
        <f t="shared" si="124"/>
        <v>5.2353059135546833E-3</v>
      </c>
      <c r="AL248">
        <f t="shared" si="125"/>
        <v>10.090097772604754</v>
      </c>
      <c r="AM248">
        <f t="shared" si="126"/>
        <v>-1046.2209302325582</v>
      </c>
      <c r="AN248">
        <f t="shared" si="127"/>
        <v>1046.2572952550295</v>
      </c>
      <c r="AO248">
        <f t="shared" si="128"/>
        <v>-3.6365022471159136E-2</v>
      </c>
      <c r="AP248">
        <f t="shared" si="129"/>
        <v>9.8205678016695384</v>
      </c>
      <c r="AQ248">
        <f t="shared" si="130"/>
        <v>273682.60588422237</v>
      </c>
    </row>
    <row r="249" spans="1:43" x14ac:dyDescent="0.25">
      <c r="A249">
        <v>248</v>
      </c>
      <c r="B249" t="s">
        <v>704</v>
      </c>
      <c r="C249" t="s">
        <v>702</v>
      </c>
      <c r="D249" t="s">
        <v>703</v>
      </c>
      <c r="E249" t="str">
        <f t="shared" si="99"/>
        <v>177.145</v>
      </c>
      <c r="F249" t="str">
        <f t="shared" si="100"/>
        <v>34.55955</v>
      </c>
      <c r="G249" t="str">
        <f t="shared" si="101"/>
        <v>-86.44972</v>
      </c>
      <c r="H249">
        <f t="shared" si="102"/>
        <v>0.60319573786597658</v>
      </c>
      <c r="I249">
        <f t="shared" si="103"/>
        <v>0.60317793550760634</v>
      </c>
      <c r="J249">
        <f t="shared" si="104"/>
        <v>-1.508846039528283</v>
      </c>
      <c r="K249">
        <f t="shared" si="105"/>
        <v>-1.5088322514271924</v>
      </c>
      <c r="L249">
        <f t="shared" si="106"/>
        <v>1.1354942516820304E-5</v>
      </c>
      <c r="M249">
        <f t="shared" si="107"/>
        <v>-1.7802358370233584E-5</v>
      </c>
      <c r="N249">
        <f t="shared" si="108"/>
        <v>441.3854763736295</v>
      </c>
      <c r="O249">
        <f t="shared" si="109"/>
        <v>0.22300000000001319</v>
      </c>
      <c r="P249" s="1">
        <f t="shared" si="110"/>
        <v>5.0522731702038457E-4</v>
      </c>
      <c r="Q249" s="3">
        <v>9.81</v>
      </c>
      <c r="R249" s="3">
        <v>20</v>
      </c>
      <c r="S249" s="3">
        <v>68</v>
      </c>
      <c r="T249" s="3">
        <f t="shared" si="111"/>
        <v>88</v>
      </c>
      <c r="U249" s="5">
        <v>2.4750000000000002E-3</v>
      </c>
      <c r="V249" s="5">
        <v>0.32</v>
      </c>
      <c r="W249" s="5">
        <v>1.29</v>
      </c>
      <c r="X249" s="4">
        <f t="shared" si="112"/>
        <v>2.1366180000000004</v>
      </c>
      <c r="Y249" s="4">
        <f t="shared" si="113"/>
        <v>0.43615258257237544</v>
      </c>
      <c r="Z249" s="3">
        <f t="shared" si="114"/>
        <v>19.591521378421138</v>
      </c>
      <c r="AA249" s="3">
        <f t="shared" si="115"/>
        <v>22.164291960993513</v>
      </c>
      <c r="AB249" s="3">
        <f t="shared" si="116"/>
        <v>0.2064</v>
      </c>
      <c r="AC249" s="3">
        <f t="shared" si="117"/>
        <v>2.5727705825723759</v>
      </c>
      <c r="AD249" s="2">
        <f t="shared" si="131"/>
        <v>215.94</v>
      </c>
      <c r="AE249" s="2">
        <f t="shared" si="118"/>
        <v>9.7426978664616648</v>
      </c>
      <c r="AF249" s="2">
        <f t="shared" si="119"/>
        <v>924.77845704593847</v>
      </c>
      <c r="AG249" s="2">
        <f t="shared" si="120"/>
        <v>121.44247318664351</v>
      </c>
      <c r="AH249" s="2">
        <f t="shared" si="121"/>
        <v>-1046.2209302325582</v>
      </c>
      <c r="AI249" s="2">
        <f t="shared" si="122"/>
        <v>2.3874235921539366E-11</v>
      </c>
      <c r="AJ249" s="2">
        <f t="shared" si="123"/>
        <v>21.793787697532146</v>
      </c>
      <c r="AK249">
        <f t="shared" si="124"/>
        <v>3.8357597734669292E-3</v>
      </c>
      <c r="AL249">
        <f t="shared" si="125"/>
        <v>12.464973752773139</v>
      </c>
      <c r="AM249">
        <f t="shared" si="126"/>
        <v>-1046.2209302325582</v>
      </c>
      <c r="AN249">
        <f t="shared" si="127"/>
        <v>1046.2894882860855</v>
      </c>
      <c r="AO249">
        <f t="shared" si="128"/>
        <v>-6.8558053527453922E-2</v>
      </c>
      <c r="AP249">
        <f t="shared" si="129"/>
        <v>9.7426978664616648</v>
      </c>
      <c r="AQ249">
        <f t="shared" si="130"/>
        <v>273716.29028491303</v>
      </c>
    </row>
    <row r="250" spans="1:43" x14ac:dyDescent="0.25">
      <c r="A250">
        <v>249</v>
      </c>
      <c r="B250" t="s">
        <v>707</v>
      </c>
      <c r="C250" t="s">
        <v>705</v>
      </c>
      <c r="D250" t="s">
        <v>706</v>
      </c>
      <c r="E250" t="str">
        <f t="shared" si="99"/>
        <v>177.293</v>
      </c>
      <c r="F250" t="str">
        <f t="shared" si="100"/>
        <v>34.55838</v>
      </c>
      <c r="G250" t="str">
        <f t="shared" si="101"/>
        <v>-86.44877</v>
      </c>
      <c r="H250">
        <f t="shared" si="102"/>
        <v>0.60317793550760634</v>
      </c>
      <c r="I250">
        <f t="shared" si="103"/>
        <v>0.60315751515535798</v>
      </c>
      <c r="J250">
        <f t="shared" si="104"/>
        <v>-1.5088322514271924</v>
      </c>
      <c r="K250">
        <f t="shared" si="105"/>
        <v>-1.5088156707992981</v>
      </c>
      <c r="L250">
        <f t="shared" si="106"/>
        <v>1.3654857463417059E-5</v>
      </c>
      <c r="M250">
        <f t="shared" si="107"/>
        <v>-2.0420352248362583E-5</v>
      </c>
      <c r="N250">
        <f t="shared" si="108"/>
        <v>513.49781661203713</v>
      </c>
      <c r="O250">
        <f t="shared" si="109"/>
        <v>0.14799999999999613</v>
      </c>
      <c r="P250" s="1">
        <f t="shared" si="110"/>
        <v>2.882193365036536E-4</v>
      </c>
      <c r="Q250" s="3">
        <v>9.81</v>
      </c>
      <c r="R250" s="3">
        <v>20</v>
      </c>
      <c r="S250" s="3">
        <v>68</v>
      </c>
      <c r="T250" s="3">
        <f t="shared" si="111"/>
        <v>88</v>
      </c>
      <c r="U250" s="5">
        <v>2.4750000000000002E-3</v>
      </c>
      <c r="V250" s="5">
        <v>0.32</v>
      </c>
      <c r="W250" s="5">
        <v>1.29</v>
      </c>
      <c r="X250" s="4">
        <f t="shared" si="112"/>
        <v>2.1366180000000004</v>
      </c>
      <c r="Y250" s="4">
        <f t="shared" si="113"/>
        <v>0.24881397848233774</v>
      </c>
      <c r="Z250" s="3">
        <f t="shared" si="114"/>
        <v>19.711373740057859</v>
      </c>
      <c r="AA250" s="3">
        <f t="shared" si="115"/>
        <v>22.096805718540196</v>
      </c>
      <c r="AB250" s="3">
        <f t="shared" si="116"/>
        <v>0.2064</v>
      </c>
      <c r="AC250" s="3">
        <f t="shared" si="117"/>
        <v>2.3854319784823379</v>
      </c>
      <c r="AD250" s="2">
        <f t="shared" si="131"/>
        <v>215.94</v>
      </c>
      <c r="AE250" s="2">
        <f t="shared" si="118"/>
        <v>9.7724532111361988</v>
      </c>
      <c r="AF250" s="2">
        <f t="shared" si="119"/>
        <v>933.27750776130881</v>
      </c>
      <c r="AG250" s="2">
        <f t="shared" si="120"/>
        <v>112.94342247125338</v>
      </c>
      <c r="AH250" s="2">
        <f t="shared" si="121"/>
        <v>-1046.2209302325582</v>
      </c>
      <c r="AI250" s="2">
        <f t="shared" si="122"/>
        <v>4.0927261579781771E-12</v>
      </c>
      <c r="AJ250" s="2">
        <f t="shared" si="123"/>
        <v>21.860348487324881</v>
      </c>
      <c r="AK250">
        <f t="shared" si="124"/>
        <v>4.4488483070034331E-3</v>
      </c>
      <c r="AL250">
        <f t="shared" si="125"/>
        <v>11.55732547714311</v>
      </c>
      <c r="AM250">
        <f t="shared" si="126"/>
        <v>-1046.2209302325582</v>
      </c>
      <c r="AN250">
        <f t="shared" si="127"/>
        <v>1046.2755767110189</v>
      </c>
      <c r="AO250">
        <f t="shared" si="128"/>
        <v>-5.4646478460540493E-2</v>
      </c>
      <c r="AP250">
        <f t="shared" si="129"/>
        <v>9.7724532111361988</v>
      </c>
      <c r="AQ250">
        <f t="shared" si="130"/>
        <v>273701.73398993636</v>
      </c>
    </row>
    <row r="251" spans="1:43" x14ac:dyDescent="0.25">
      <c r="A251">
        <v>250</v>
      </c>
      <c r="B251" t="s">
        <v>652</v>
      </c>
      <c r="C251" t="s">
        <v>650</v>
      </c>
      <c r="D251" t="s">
        <v>651</v>
      </c>
      <c r="E251" t="str">
        <f t="shared" si="99"/>
        <v>177.314</v>
      </c>
      <c r="F251" t="str">
        <f t="shared" si="100"/>
        <v>34.55829</v>
      </c>
      <c r="G251" t="str">
        <f t="shared" si="101"/>
        <v>-86.44871</v>
      </c>
      <c r="H251">
        <f t="shared" si="102"/>
        <v>0.60315751515535798</v>
      </c>
      <c r="I251">
        <f t="shared" si="103"/>
        <v>0.60315594435903119</v>
      </c>
      <c r="J251">
        <f t="shared" si="104"/>
        <v>-1.5088156707992981</v>
      </c>
      <c r="K251">
        <f t="shared" si="105"/>
        <v>-1.5088146236017472</v>
      </c>
      <c r="L251">
        <f t="shared" si="106"/>
        <v>8.6241858167599852E-7</v>
      </c>
      <c r="M251">
        <f t="shared" si="107"/>
        <v>-1.5707963267885816E-6</v>
      </c>
      <c r="N251">
        <f t="shared" si="108"/>
        <v>37.45854156421872</v>
      </c>
      <c r="O251">
        <f t="shared" si="109"/>
        <v>2.0999999999986585E-2</v>
      </c>
      <c r="P251" s="1">
        <f t="shared" si="110"/>
        <v>5.6061979786330705E-4</v>
      </c>
      <c r="Q251" s="3">
        <v>9.81</v>
      </c>
      <c r="R251" s="3">
        <v>20</v>
      </c>
      <c r="S251" s="3">
        <v>68</v>
      </c>
      <c r="T251" s="3">
        <f t="shared" si="111"/>
        <v>88</v>
      </c>
      <c r="U251" s="5">
        <v>2.4750000000000002E-3</v>
      </c>
      <c r="V251" s="5">
        <v>0.32</v>
      </c>
      <c r="W251" s="5">
        <v>1.29</v>
      </c>
      <c r="X251" s="4">
        <f t="shared" si="112"/>
        <v>2.1366180000000004</v>
      </c>
      <c r="Y251" s="4">
        <f t="shared" si="113"/>
        <v>0.48397178304459293</v>
      </c>
      <c r="Z251" s="3">
        <f t="shared" si="114"/>
        <v>19.56099177325299</v>
      </c>
      <c r="AA251" s="3">
        <f t="shared" si="115"/>
        <v>22.181581556297584</v>
      </c>
      <c r="AB251" s="3">
        <f t="shared" si="116"/>
        <v>0.2064</v>
      </c>
      <c r="AC251" s="3">
        <f t="shared" si="117"/>
        <v>2.6205897830445934</v>
      </c>
      <c r="AD251" s="2">
        <f t="shared" si="131"/>
        <v>215.94</v>
      </c>
      <c r="AE251" s="2">
        <f t="shared" si="118"/>
        <v>9.7351038496481905</v>
      </c>
      <c r="AF251" s="2">
        <f t="shared" si="119"/>
        <v>922.61766625354528</v>
      </c>
      <c r="AG251" s="2">
        <f t="shared" si="120"/>
        <v>123.60326397900261</v>
      </c>
      <c r="AH251" s="2">
        <f t="shared" si="121"/>
        <v>-1046.2209302325582</v>
      </c>
      <c r="AI251" s="2">
        <f t="shared" si="122"/>
        <v>-1.0231815394945443E-11</v>
      </c>
      <c r="AJ251" s="2">
        <f t="shared" si="123"/>
        <v>21.776800370975089</v>
      </c>
      <c r="AK251">
        <f t="shared" si="124"/>
        <v>3.2577883940446557E-4</v>
      </c>
      <c r="AL251">
        <f t="shared" si="125"/>
        <v>12.69665592560365</v>
      </c>
      <c r="AM251">
        <f t="shared" si="126"/>
        <v>-1046.2209302325582</v>
      </c>
      <c r="AN251">
        <f t="shared" si="127"/>
        <v>1046.2933823043854</v>
      </c>
      <c r="AO251">
        <f t="shared" si="128"/>
        <v>-7.2452071827228792E-2</v>
      </c>
      <c r="AP251">
        <f t="shared" si="129"/>
        <v>9.7351038496481905</v>
      </c>
      <c r="AQ251">
        <f t="shared" si="130"/>
        <v>273720.3648374569</v>
      </c>
    </row>
    <row r="252" spans="1:43" x14ac:dyDescent="0.25">
      <c r="A252">
        <v>251</v>
      </c>
      <c r="B252" t="s">
        <v>649</v>
      </c>
      <c r="C252" t="s">
        <v>647</v>
      </c>
      <c r="D252" t="s">
        <v>648</v>
      </c>
      <c r="E252" t="str">
        <f t="shared" si="99"/>
        <v>177.879</v>
      </c>
      <c r="F252" t="str">
        <f t="shared" si="100"/>
        <v>34.55467</v>
      </c>
      <c r="G252" t="str">
        <f t="shared" si="101"/>
        <v>-86.44584</v>
      </c>
      <c r="H252">
        <f t="shared" si="102"/>
        <v>0.60315594435903119</v>
      </c>
      <c r="I252">
        <f t="shared" si="103"/>
        <v>0.60309276344010898</v>
      </c>
      <c r="J252">
        <f t="shared" si="104"/>
        <v>-1.5088146236017472</v>
      </c>
      <c r="K252">
        <f t="shared" si="105"/>
        <v>-1.5087645326522148</v>
      </c>
      <c r="L252">
        <f t="shared" si="106"/>
        <v>4.1253275403044255E-5</v>
      </c>
      <c r="M252">
        <f t="shared" si="107"/>
        <v>-6.3180918922212115E-5</v>
      </c>
      <c r="N252">
        <f t="shared" si="108"/>
        <v>1577.303389502551</v>
      </c>
      <c r="O252">
        <f t="shared" si="109"/>
        <v>0.56499999999999773</v>
      </c>
      <c r="P252" s="1">
        <f t="shared" si="110"/>
        <v>3.5820629294291132E-4</v>
      </c>
      <c r="Q252" s="3">
        <v>9.81</v>
      </c>
      <c r="R252" s="3">
        <v>20</v>
      </c>
      <c r="S252" s="3">
        <v>68</v>
      </c>
      <c r="T252" s="3">
        <f t="shared" si="111"/>
        <v>88</v>
      </c>
      <c r="U252" s="5">
        <v>2.4750000000000002E-3</v>
      </c>
      <c r="V252" s="5">
        <v>0.32</v>
      </c>
      <c r="W252" s="5">
        <v>1.29</v>
      </c>
      <c r="X252" s="4">
        <f t="shared" si="112"/>
        <v>2.1366180000000004</v>
      </c>
      <c r="Y252" s="4">
        <f t="shared" si="113"/>
        <v>0.30923230873268803</v>
      </c>
      <c r="Z252" s="3">
        <f t="shared" si="114"/>
        <v>19.672677172709083</v>
      </c>
      <c r="AA252" s="3">
        <f t="shared" si="115"/>
        <v>22.11852748144177</v>
      </c>
      <c r="AB252" s="3">
        <f t="shared" si="116"/>
        <v>0.2064</v>
      </c>
      <c r="AC252" s="3">
        <f t="shared" si="117"/>
        <v>2.4458503087326884</v>
      </c>
      <c r="AD252" s="2">
        <f t="shared" si="131"/>
        <v>215.94</v>
      </c>
      <c r="AE252" s="2">
        <f t="shared" si="118"/>
        <v>9.7628560572666618</v>
      </c>
      <c r="AF252" s="2">
        <f t="shared" si="119"/>
        <v>930.53059834415922</v>
      </c>
      <c r="AG252" s="2">
        <f t="shared" si="120"/>
        <v>115.69033188846154</v>
      </c>
      <c r="AH252" s="2">
        <f t="shared" si="121"/>
        <v>-1046.2209302325582</v>
      </c>
      <c r="AI252" s="2">
        <f t="shared" si="122"/>
        <v>6.2527760746888816E-11</v>
      </c>
      <c r="AJ252" s="2">
        <f t="shared" si="123"/>
        <v>21.838880272175434</v>
      </c>
      <c r="AK252">
        <f t="shared" si="124"/>
        <v>1.3678892820247316E-2</v>
      </c>
      <c r="AL252">
        <f t="shared" si="125"/>
        <v>11.850049945410312</v>
      </c>
      <c r="AM252">
        <f t="shared" si="126"/>
        <v>-1046.2209302325582</v>
      </c>
      <c r="AN252">
        <f t="shared" si="127"/>
        <v>1046.2798347934863</v>
      </c>
      <c r="AO252">
        <f t="shared" si="128"/>
        <v>-5.8904560928112915E-2</v>
      </c>
      <c r="AP252">
        <f t="shared" si="129"/>
        <v>9.7628560572666618</v>
      </c>
      <c r="AQ252">
        <f t="shared" si="130"/>
        <v>273706.18936844636</v>
      </c>
    </row>
    <row r="253" spans="1:43" x14ac:dyDescent="0.25">
      <c r="A253">
        <v>252</v>
      </c>
      <c r="B253" t="s">
        <v>646</v>
      </c>
      <c r="C253" t="s">
        <v>645</v>
      </c>
      <c r="D253" t="s">
        <v>616</v>
      </c>
      <c r="E253" t="str">
        <f t="shared" si="99"/>
        <v>177.984</v>
      </c>
      <c r="F253" t="str">
        <f t="shared" si="100"/>
        <v>34.55281</v>
      </c>
      <c r="G253" t="str">
        <f t="shared" si="101"/>
        <v>-86.44435</v>
      </c>
      <c r="H253">
        <f t="shared" si="102"/>
        <v>0.60309276344010898</v>
      </c>
      <c r="I253">
        <f t="shared" si="103"/>
        <v>0.60306030031602198</v>
      </c>
      <c r="J253">
        <f t="shared" si="104"/>
        <v>-1.5087645326522148</v>
      </c>
      <c r="K253">
        <f t="shared" si="105"/>
        <v>-1.5087385272463603</v>
      </c>
      <c r="L253">
        <f t="shared" si="106"/>
        <v>2.1417911082672842E-5</v>
      </c>
      <c r="M253">
        <f t="shared" si="107"/>
        <v>-3.2463124087001027E-5</v>
      </c>
      <c r="N253">
        <f t="shared" si="108"/>
        <v>812.97800050902845</v>
      </c>
      <c r="O253">
        <f t="shared" si="109"/>
        <v>0.10500000000001819</v>
      </c>
      <c r="P253" s="1">
        <f t="shared" si="110"/>
        <v>1.2915478639554173E-4</v>
      </c>
      <c r="Q253" s="3">
        <v>9.81</v>
      </c>
      <c r="R253" s="3">
        <v>20</v>
      </c>
      <c r="S253" s="3">
        <v>68</v>
      </c>
      <c r="T253" s="3">
        <f t="shared" si="111"/>
        <v>88</v>
      </c>
      <c r="U253" s="5">
        <v>2.4750000000000002E-3</v>
      </c>
      <c r="V253" s="5">
        <v>0.32</v>
      </c>
      <c r="W253" s="5">
        <v>1.29</v>
      </c>
      <c r="X253" s="4">
        <f t="shared" si="112"/>
        <v>2.1366180000000004</v>
      </c>
      <c r="Y253" s="4">
        <f t="shared" si="113"/>
        <v>0.111496743069607</v>
      </c>
      <c r="Z253" s="3">
        <f t="shared" si="114"/>
        <v>19.799474579646748</v>
      </c>
      <c r="AA253" s="3">
        <f t="shared" si="115"/>
        <v>22.047589322716355</v>
      </c>
      <c r="AB253" s="3">
        <f t="shared" si="116"/>
        <v>0.2064</v>
      </c>
      <c r="AC253" s="3">
        <f t="shared" si="117"/>
        <v>2.2481147430696073</v>
      </c>
      <c r="AD253" s="2">
        <f t="shared" si="131"/>
        <v>215.94</v>
      </c>
      <c r="AE253" s="2">
        <f t="shared" si="118"/>
        <v>9.794268064377917</v>
      </c>
      <c r="AF253" s="2">
        <f t="shared" si="119"/>
        <v>939.5414804597699</v>
      </c>
      <c r="AG253" s="2">
        <f t="shared" si="120"/>
        <v>106.67944977278984</v>
      </c>
      <c r="AH253" s="2">
        <f t="shared" si="121"/>
        <v>-1046.2209302325582</v>
      </c>
      <c r="AI253" s="2">
        <f t="shared" si="122"/>
        <v>0</v>
      </c>
      <c r="AJ253" s="2">
        <f t="shared" si="123"/>
        <v>21.909146909150056</v>
      </c>
      <c r="AK253">
        <f t="shared" si="124"/>
        <v>7.0278001601563134E-3</v>
      </c>
      <c r="AL253">
        <f t="shared" si="125"/>
        <v>10.892028793941897</v>
      </c>
      <c r="AM253">
        <f t="shared" si="126"/>
        <v>-1046.2209302325582</v>
      </c>
      <c r="AN253">
        <f t="shared" si="127"/>
        <v>1046.2666727630635</v>
      </c>
      <c r="AO253">
        <f t="shared" si="128"/>
        <v>-4.5742530505322065E-2</v>
      </c>
      <c r="AP253">
        <f t="shared" si="129"/>
        <v>9.794268064377917</v>
      </c>
      <c r="AQ253">
        <f t="shared" si="130"/>
        <v>273692.41759936541</v>
      </c>
    </row>
    <row r="254" spans="1:43" x14ac:dyDescent="0.25">
      <c r="A254">
        <v>253</v>
      </c>
      <c r="B254" t="s">
        <v>644</v>
      </c>
      <c r="C254" t="s">
        <v>642</v>
      </c>
      <c r="D254" t="s">
        <v>643</v>
      </c>
      <c r="E254" t="str">
        <f t="shared" si="99"/>
        <v>177.966</v>
      </c>
      <c r="F254" t="str">
        <f t="shared" si="100"/>
        <v>34.55171</v>
      </c>
      <c r="G254" t="str">
        <f t="shared" si="101"/>
        <v>-86.44347</v>
      </c>
      <c r="H254">
        <f t="shared" si="102"/>
        <v>0.60306030031602198</v>
      </c>
      <c r="I254">
        <f t="shared" si="103"/>
        <v>0.60304110169424996</v>
      </c>
      <c r="J254">
        <f t="shared" si="104"/>
        <v>-1.5087385272463603</v>
      </c>
      <c r="K254">
        <f t="shared" si="105"/>
        <v>-1.5087231683489426</v>
      </c>
      <c r="L254">
        <f t="shared" si="106"/>
        <v>1.264972954704488E-5</v>
      </c>
      <c r="M254">
        <f t="shared" si="107"/>
        <v>-1.9198621772020807E-5</v>
      </c>
      <c r="N254">
        <f t="shared" si="108"/>
        <v>480.60039945988734</v>
      </c>
      <c r="O254">
        <f t="shared" si="109"/>
        <v>-1.8000000000000682E-2</v>
      </c>
      <c r="P254" s="1">
        <f t="shared" si="110"/>
        <v>-3.745315239069631E-5</v>
      </c>
      <c r="Q254" s="3">
        <v>9.81</v>
      </c>
      <c r="R254" s="3">
        <v>20</v>
      </c>
      <c r="S254" s="3">
        <v>68</v>
      </c>
      <c r="T254" s="3">
        <f t="shared" si="111"/>
        <v>88</v>
      </c>
      <c r="U254" s="5">
        <v>2.4750000000000002E-3</v>
      </c>
      <c r="V254" s="5">
        <v>0.32</v>
      </c>
      <c r="W254" s="5">
        <v>1.29</v>
      </c>
      <c r="X254" s="4">
        <f t="shared" si="112"/>
        <v>2.1366180000000004</v>
      </c>
      <c r="Y254" s="4">
        <f t="shared" si="113"/>
        <v>-3.2332557373163248E-2</v>
      </c>
      <c r="Z254" s="3">
        <f t="shared" si="114"/>
        <v>19.891979498279198</v>
      </c>
      <c r="AA254" s="3">
        <f t="shared" si="115"/>
        <v>21.996264940906034</v>
      </c>
      <c r="AB254" s="3">
        <f t="shared" si="116"/>
        <v>0.2064</v>
      </c>
      <c r="AC254" s="3">
        <f t="shared" si="117"/>
        <v>2.1042854426268374</v>
      </c>
      <c r="AD254" s="2">
        <f t="shared" si="131"/>
        <v>215.94</v>
      </c>
      <c r="AE254" s="2">
        <f t="shared" si="118"/>
        <v>9.8171212512734822</v>
      </c>
      <c r="AF254" s="2">
        <f t="shared" si="119"/>
        <v>946.13359817080004</v>
      </c>
      <c r="AG254" s="2">
        <f t="shared" si="120"/>
        <v>100.08733206180888</v>
      </c>
      <c r="AH254" s="2">
        <f t="shared" si="121"/>
        <v>-1046.2209302325582</v>
      </c>
      <c r="AI254" s="2">
        <f t="shared" si="122"/>
        <v>5.0704329623840749E-11</v>
      </c>
      <c r="AJ254" s="2">
        <f t="shared" si="123"/>
        <v>21.960268016490197</v>
      </c>
      <c r="AK254">
        <f t="shared" si="124"/>
        <v>4.1448857937279714E-3</v>
      </c>
      <c r="AL254">
        <f t="shared" si="125"/>
        <v>10.195181408075763</v>
      </c>
      <c r="AM254">
        <f t="shared" si="126"/>
        <v>-1046.2209302325582</v>
      </c>
      <c r="AN254">
        <f t="shared" si="127"/>
        <v>1046.2584432616195</v>
      </c>
      <c r="AO254">
        <f t="shared" si="128"/>
        <v>-3.7513029061415182E-2</v>
      </c>
      <c r="AP254">
        <f t="shared" si="129"/>
        <v>9.8171212512734822</v>
      </c>
      <c r="AQ254">
        <f t="shared" si="130"/>
        <v>273683.80703755771</v>
      </c>
    </row>
    <row r="255" spans="1:43" x14ac:dyDescent="0.25">
      <c r="A255">
        <v>254</v>
      </c>
      <c r="B255" t="s">
        <v>710</v>
      </c>
      <c r="C255" t="s">
        <v>708</v>
      </c>
      <c r="D255" t="s">
        <v>709</v>
      </c>
      <c r="E255" t="str">
        <f t="shared" si="99"/>
        <v>177.909</v>
      </c>
      <c r="F255" t="str">
        <f t="shared" si="100"/>
        <v>34.5512</v>
      </c>
      <c r="G255" t="str">
        <f t="shared" si="101"/>
        <v>-86.44307</v>
      </c>
      <c r="H255">
        <f t="shared" si="102"/>
        <v>0.60304110169424996</v>
      </c>
      <c r="I255">
        <f t="shared" si="103"/>
        <v>0.60303220051506479</v>
      </c>
      <c r="J255">
        <f t="shared" si="104"/>
        <v>-1.5087231683489426</v>
      </c>
      <c r="K255">
        <f t="shared" si="105"/>
        <v>-1.5087161870319348</v>
      </c>
      <c r="L255">
        <f t="shared" si="106"/>
        <v>5.7499326967933334E-6</v>
      </c>
      <c r="M255">
        <f t="shared" si="107"/>
        <v>-8.9011791851723032E-6</v>
      </c>
      <c r="N255">
        <f t="shared" si="108"/>
        <v>221.51095991726618</v>
      </c>
      <c r="O255">
        <f t="shared" si="109"/>
        <v>-5.7000000000016371E-2</v>
      </c>
      <c r="P255" s="1">
        <f t="shared" si="110"/>
        <v>-2.5732361062994689E-4</v>
      </c>
      <c r="Q255" s="3">
        <v>9.81</v>
      </c>
      <c r="R255" s="3">
        <v>20</v>
      </c>
      <c r="S255" s="3">
        <v>68</v>
      </c>
      <c r="T255" s="3">
        <f t="shared" si="111"/>
        <v>88</v>
      </c>
      <c r="U255" s="5">
        <v>2.4750000000000002E-3</v>
      </c>
      <c r="V255" s="5">
        <v>0.32</v>
      </c>
      <c r="W255" s="5">
        <v>1.29</v>
      </c>
      <c r="X255" s="4">
        <f t="shared" si="112"/>
        <v>2.1366180000000004</v>
      </c>
      <c r="Y255" s="4">
        <f t="shared" si="113"/>
        <v>-0.22214231922999492</v>
      </c>
      <c r="Z255" s="3">
        <f t="shared" si="114"/>
        <v>20.014409475574521</v>
      </c>
      <c r="AA255" s="3">
        <f t="shared" si="115"/>
        <v>21.928885156344528</v>
      </c>
      <c r="AB255" s="3">
        <f t="shared" si="116"/>
        <v>0.2064</v>
      </c>
      <c r="AC255" s="3">
        <f t="shared" si="117"/>
        <v>1.9144756807700054</v>
      </c>
      <c r="AD255" s="2">
        <f t="shared" si="131"/>
        <v>215.94</v>
      </c>
      <c r="AE255" s="2">
        <f t="shared" si="118"/>
        <v>9.8472858269095287</v>
      </c>
      <c r="AF255" s="2">
        <f t="shared" si="119"/>
        <v>954.88183509103067</v>
      </c>
      <c r="AG255" s="2">
        <f t="shared" si="120"/>
        <v>91.339095141518641</v>
      </c>
      <c r="AH255" s="2">
        <f t="shared" si="121"/>
        <v>-1046.2209302325582</v>
      </c>
      <c r="AI255" s="2">
        <f t="shared" si="122"/>
        <v>-8.8675733422860503E-12</v>
      </c>
      <c r="AJ255" s="2">
        <f t="shared" si="123"/>
        <v>22.027744229589366</v>
      </c>
      <c r="AK255">
        <f t="shared" si="124"/>
        <v>1.90454514454139E-3</v>
      </c>
      <c r="AL255">
        <f t="shared" si="125"/>
        <v>9.2755604688469262</v>
      </c>
      <c r="AM255">
        <f t="shared" si="126"/>
        <v>-1046.2209302325582</v>
      </c>
      <c r="AN255">
        <f t="shared" si="127"/>
        <v>1046.2491804365422</v>
      </c>
      <c r="AO255">
        <f t="shared" si="128"/>
        <v>-2.8250203983930078E-2</v>
      </c>
      <c r="AP255">
        <f t="shared" si="129"/>
        <v>9.8472858269095287</v>
      </c>
      <c r="AQ255">
        <f t="shared" si="130"/>
        <v>273674.11546693515</v>
      </c>
    </row>
    <row r="256" spans="1:43" x14ac:dyDescent="0.25">
      <c r="A256">
        <v>255</v>
      </c>
      <c r="B256" t="s">
        <v>638</v>
      </c>
      <c r="C256" t="s">
        <v>636</v>
      </c>
      <c r="D256" t="s">
        <v>637</v>
      </c>
      <c r="E256" t="str">
        <f t="shared" si="99"/>
        <v>177.833</v>
      </c>
      <c r="F256" t="str">
        <f t="shared" si="100"/>
        <v>34.55091</v>
      </c>
      <c r="G256" t="str">
        <f t="shared" si="101"/>
        <v>-86.44284</v>
      </c>
      <c r="H256">
        <f t="shared" si="102"/>
        <v>0.60303220051506479</v>
      </c>
      <c r="I256">
        <f t="shared" si="103"/>
        <v>0.60302713906023397</v>
      </c>
      <c r="J256">
        <f t="shared" si="104"/>
        <v>-1.5087161870319348</v>
      </c>
      <c r="K256">
        <f t="shared" si="105"/>
        <v>-1.5087121727746551</v>
      </c>
      <c r="L256">
        <f t="shared" si="106"/>
        <v>3.3062271948937565E-6</v>
      </c>
      <c r="M256">
        <f t="shared" si="107"/>
        <v>-5.0614548308125507E-6</v>
      </c>
      <c r="N256">
        <f t="shared" si="108"/>
        <v>126.37463845666116</v>
      </c>
      <c r="O256">
        <f t="shared" si="109"/>
        <v>-7.5999999999993406E-2</v>
      </c>
      <c r="P256" s="1">
        <f t="shared" si="110"/>
        <v>-6.0138648804963194E-4</v>
      </c>
      <c r="Q256" s="3">
        <v>9.81</v>
      </c>
      <c r="R256" s="3">
        <v>20</v>
      </c>
      <c r="S256" s="3">
        <v>68</v>
      </c>
      <c r="T256" s="3">
        <f t="shared" si="111"/>
        <v>88</v>
      </c>
      <c r="U256" s="5">
        <v>2.4750000000000002E-3</v>
      </c>
      <c r="V256" s="5">
        <v>0.32</v>
      </c>
      <c r="W256" s="5">
        <v>1.29</v>
      </c>
      <c r="X256" s="4">
        <f t="shared" si="112"/>
        <v>2.1366180000000004</v>
      </c>
      <c r="Y256" s="4">
        <f t="shared" si="113"/>
        <v>-0.51916483352143616</v>
      </c>
      <c r="Z256" s="3">
        <f t="shared" si="114"/>
        <v>20.206792857008498</v>
      </c>
      <c r="AA256" s="3">
        <f t="shared" si="115"/>
        <v>21.824246023487063</v>
      </c>
      <c r="AB256" s="3">
        <f t="shared" si="116"/>
        <v>0.2064</v>
      </c>
      <c r="AC256" s="3">
        <f t="shared" si="117"/>
        <v>1.6174531664785643</v>
      </c>
      <c r="AD256" s="2">
        <f t="shared" si="131"/>
        <v>215.94</v>
      </c>
      <c r="AE256" s="2">
        <f t="shared" si="118"/>
        <v>9.8944998955571624</v>
      </c>
      <c r="AF256" s="2">
        <f t="shared" si="119"/>
        <v>968.68270258340988</v>
      </c>
      <c r="AG256" s="2">
        <f t="shared" si="120"/>
        <v>77.53822764918003</v>
      </c>
      <c r="AH256" s="2">
        <f t="shared" si="121"/>
        <v>-1046.2209302325582</v>
      </c>
      <c r="AI256" s="2">
        <f t="shared" si="122"/>
        <v>3.1604940886609256E-11</v>
      </c>
      <c r="AJ256" s="2">
        <f t="shared" si="123"/>
        <v>22.1333590605681</v>
      </c>
      <c r="AK256">
        <f t="shared" si="124"/>
        <v>1.0813808492102217E-3</v>
      </c>
      <c r="AL256">
        <f t="shared" si="125"/>
        <v>7.8364978996054475</v>
      </c>
      <c r="AM256">
        <f t="shared" si="126"/>
        <v>-1046.2209302325582</v>
      </c>
      <c r="AN256">
        <f t="shared" si="127"/>
        <v>1046.237966397043</v>
      </c>
      <c r="AO256">
        <f t="shared" si="128"/>
        <v>-1.7036164484807159E-2</v>
      </c>
      <c r="AP256">
        <f t="shared" si="129"/>
        <v>9.8944998955571624</v>
      </c>
      <c r="AQ256">
        <f t="shared" si="130"/>
        <v>273662.38259625563</v>
      </c>
    </row>
    <row r="257" spans="1:43" x14ac:dyDescent="0.25">
      <c r="A257">
        <v>256</v>
      </c>
      <c r="B257" t="s">
        <v>712</v>
      </c>
      <c r="C257" t="s">
        <v>615</v>
      </c>
      <c r="D257" t="s">
        <v>711</v>
      </c>
      <c r="E257" t="str">
        <f t="shared" si="99"/>
        <v>177.808</v>
      </c>
      <c r="F257" t="str">
        <f t="shared" si="100"/>
        <v>34.55088</v>
      </c>
      <c r="G257" t="str">
        <f t="shared" si="101"/>
        <v>-86.44286</v>
      </c>
      <c r="H257">
        <f t="shared" si="102"/>
        <v>0.60302713906023397</v>
      </c>
      <c r="I257">
        <f t="shared" si="103"/>
        <v>0.60302661546145842</v>
      </c>
      <c r="J257">
        <f t="shared" si="104"/>
        <v>-1.5087121727746551</v>
      </c>
      <c r="K257">
        <f t="shared" si="105"/>
        <v>-1.5087125218405055</v>
      </c>
      <c r="L257">
        <f t="shared" si="106"/>
        <v>-2.8749856981264579E-7</v>
      </c>
      <c r="M257">
        <f t="shared" si="107"/>
        <v>-5.2359877555918644E-7</v>
      </c>
      <c r="N257">
        <f t="shared" si="108"/>
        <v>12.48643916953869</v>
      </c>
      <c r="O257">
        <f t="shared" si="109"/>
        <v>-2.5000000000005684E-2</v>
      </c>
      <c r="P257" s="1">
        <f t="shared" si="110"/>
        <v>-2.0021720893010453E-3</v>
      </c>
      <c r="Q257" s="3">
        <v>9.81</v>
      </c>
      <c r="R257" s="3">
        <v>20</v>
      </c>
      <c r="S257" s="3">
        <v>68</v>
      </c>
      <c r="T257" s="3">
        <f t="shared" si="111"/>
        <v>88</v>
      </c>
      <c r="U257" s="5">
        <v>2.4750000000000002E-3</v>
      </c>
      <c r="V257" s="5">
        <v>0.32</v>
      </c>
      <c r="W257" s="5">
        <v>1.29</v>
      </c>
      <c r="X257" s="4">
        <f t="shared" si="112"/>
        <v>2.1366180000000004</v>
      </c>
      <c r="Y257" s="4">
        <f t="shared" si="113"/>
        <v>-1.7284316568792715</v>
      </c>
      <c r="Z257" s="3">
        <f t="shared" si="114"/>
        <v>20.999948405132105</v>
      </c>
      <c r="AA257" s="3">
        <f t="shared" si="115"/>
        <v>21.408134748252834</v>
      </c>
      <c r="AB257" s="3">
        <f t="shared" si="116"/>
        <v>0.2064</v>
      </c>
      <c r="AC257" s="3">
        <f t="shared" si="117"/>
        <v>0.40818634312072877</v>
      </c>
      <c r="AD257" s="2">
        <f t="shared" si="131"/>
        <v>215.94</v>
      </c>
      <c r="AE257" s="2">
        <f t="shared" si="118"/>
        <v>10.08681991865506</v>
      </c>
      <c r="AF257" s="2">
        <f t="shared" si="119"/>
        <v>1026.2727609671272</v>
      </c>
      <c r="AG257" s="2">
        <f t="shared" si="120"/>
        <v>19.94816926508302</v>
      </c>
      <c r="AH257" s="2">
        <f t="shared" si="121"/>
        <v>-1046.2209302325582</v>
      </c>
      <c r="AI257" s="2">
        <f t="shared" si="122"/>
        <v>-3.4810909710358828E-10</v>
      </c>
      <c r="AJ257" s="2">
        <f t="shared" si="123"/>
        <v>22.563566566828605</v>
      </c>
      <c r="AK257">
        <f t="shared" si="124"/>
        <v>1.0480860356528781E-4</v>
      </c>
      <c r="AL257">
        <f t="shared" si="125"/>
        <v>1.9776470112438409</v>
      </c>
      <c r="AM257">
        <f t="shared" si="126"/>
        <v>-1046.2209302325582</v>
      </c>
      <c r="AN257">
        <f t="shared" si="127"/>
        <v>1046.221204048702</v>
      </c>
      <c r="AO257">
        <f t="shared" si="128"/>
        <v>-2.7381614381738473E-4</v>
      </c>
      <c r="AP257">
        <f t="shared" si="129"/>
        <v>10.08681991865506</v>
      </c>
      <c r="AQ257">
        <f t="shared" si="130"/>
        <v>273644.84518642549</v>
      </c>
    </row>
    <row r="258" spans="1:43" x14ac:dyDescent="0.25">
      <c r="A258">
        <v>257</v>
      </c>
      <c r="B258" t="s">
        <v>715</v>
      </c>
      <c r="C258" t="s">
        <v>713</v>
      </c>
      <c r="D258" t="s">
        <v>714</v>
      </c>
      <c r="E258" t="str">
        <f t="shared" si="99"/>
        <v>177.726</v>
      </c>
      <c r="F258" t="str">
        <f t="shared" si="100"/>
        <v>34.55079</v>
      </c>
      <c r="G258" t="str">
        <f t="shared" si="101"/>
        <v>-86.44294</v>
      </c>
      <c r="H258">
        <f t="shared" si="102"/>
        <v>0.60302661546145842</v>
      </c>
      <c r="I258">
        <f t="shared" si="103"/>
        <v>0.60302504466513152</v>
      </c>
      <c r="J258">
        <f t="shared" si="104"/>
        <v>-1.5087125218405055</v>
      </c>
      <c r="K258">
        <f t="shared" si="105"/>
        <v>-1.5087139181039069</v>
      </c>
      <c r="L258">
        <f t="shared" si="106"/>
        <v>-1.1499951081328451E-6</v>
      </c>
      <c r="M258">
        <f t="shared" si="107"/>
        <v>-1.5707963268996039E-6</v>
      </c>
      <c r="N258">
        <f t="shared" si="108"/>
        <v>40.694219015448517</v>
      </c>
      <c r="O258">
        <f t="shared" si="109"/>
        <v>-8.1999999999993634E-2</v>
      </c>
      <c r="P258" s="1">
        <f t="shared" si="110"/>
        <v>-2.0150282272001444E-3</v>
      </c>
      <c r="Q258" s="3">
        <v>9.81</v>
      </c>
      <c r="R258" s="3">
        <v>20</v>
      </c>
      <c r="S258" s="3">
        <v>68</v>
      </c>
      <c r="T258" s="3">
        <f t="shared" si="111"/>
        <v>88</v>
      </c>
      <c r="U258" s="5">
        <v>2.4750000000000002E-3</v>
      </c>
      <c r="V258" s="5">
        <v>0.32</v>
      </c>
      <c r="W258" s="5">
        <v>1.29</v>
      </c>
      <c r="X258" s="4">
        <f t="shared" si="112"/>
        <v>2.1366180000000004</v>
      </c>
      <c r="Y258" s="4">
        <f t="shared" si="113"/>
        <v>-1.739530036440313</v>
      </c>
      <c r="Z258" s="3">
        <f t="shared" si="114"/>
        <v>21.007300346192338</v>
      </c>
      <c r="AA258" s="3">
        <f t="shared" si="115"/>
        <v>21.404388309752026</v>
      </c>
      <c r="AB258" s="3">
        <f t="shared" si="116"/>
        <v>0.2064</v>
      </c>
      <c r="AC258" s="3">
        <f t="shared" si="117"/>
        <v>0.39708796355968723</v>
      </c>
      <c r="AD258" s="2">
        <f t="shared" si="131"/>
        <v>215.94</v>
      </c>
      <c r="AE258" s="2">
        <f t="shared" si="118"/>
        <v>10.08858542813879</v>
      </c>
      <c r="AF258" s="2">
        <f t="shared" si="119"/>
        <v>1026.81174494734</v>
      </c>
      <c r="AG258" s="2">
        <f t="shared" si="120"/>
        <v>19.409185285162632</v>
      </c>
      <c r="AH258" s="2">
        <f t="shared" si="121"/>
        <v>-1046.2209302325582</v>
      </c>
      <c r="AI258" s="2">
        <f t="shared" si="122"/>
        <v>-5.5479176808148623E-11</v>
      </c>
      <c r="AJ258" s="2">
        <f t="shared" si="123"/>
        <v>22.567515897844903</v>
      </c>
      <c r="AK258">
        <f t="shared" si="124"/>
        <v>3.4151913240178814E-4</v>
      </c>
      <c r="AL258">
        <f t="shared" si="125"/>
        <v>1.9238757924403451</v>
      </c>
      <c r="AM258">
        <f t="shared" si="126"/>
        <v>-1046.2209302325582</v>
      </c>
      <c r="AN258">
        <f t="shared" si="127"/>
        <v>1046.2211823157083</v>
      </c>
      <c r="AO258">
        <f t="shared" si="128"/>
        <v>-2.5208315014424443E-4</v>
      </c>
      <c r="AP258">
        <f t="shared" si="129"/>
        <v>10.08858542813879</v>
      </c>
      <c r="AQ258">
        <f t="shared" si="130"/>
        <v>273644.82244890119</v>
      </c>
    </row>
    <row r="259" spans="1:43" x14ac:dyDescent="0.25">
      <c r="A259">
        <v>258</v>
      </c>
      <c r="B259" t="s">
        <v>629</v>
      </c>
      <c r="C259" t="s">
        <v>627</v>
      </c>
      <c r="D259" t="s">
        <v>628</v>
      </c>
      <c r="E259" t="str">
        <f t="shared" ref="E259:E322" si="132">MID(B259, 6,LEN(B259)-11)</f>
        <v>177.69</v>
      </c>
      <c r="F259" t="str">
        <f t="shared" ref="F259:F322" si="133">MID(C259, 6,LEN(C259)-6)</f>
        <v>34.55074</v>
      </c>
      <c r="G259" t="str">
        <f t="shared" ref="G259:G322" si="134">MID(D259, 6,LEN(D259)-7)</f>
        <v>-86.44299</v>
      </c>
      <c r="H259">
        <f t="shared" si="102"/>
        <v>0.60302504466513152</v>
      </c>
      <c r="I259">
        <f t="shared" si="103"/>
        <v>0.60302417200050551</v>
      </c>
      <c r="J259">
        <f t="shared" si="104"/>
        <v>-1.5087139181039069</v>
      </c>
      <c r="K259">
        <f t="shared" si="105"/>
        <v>-1.5087147907685328</v>
      </c>
      <c r="L259">
        <f t="shared" si="106"/>
        <v>-7.1874754728776959E-7</v>
      </c>
      <c r="M259">
        <f t="shared" si="107"/>
        <v>-8.7266462600599226E-7</v>
      </c>
      <c r="N259">
        <f t="shared" si="108"/>
        <v>23.632458669199249</v>
      </c>
      <c r="O259">
        <f t="shared" si="109"/>
        <v>-3.6000000000001364E-2</v>
      </c>
      <c r="P259" s="1">
        <f t="shared" si="110"/>
        <v>-1.5233285924211107E-3</v>
      </c>
      <c r="Q259" s="3">
        <v>9.81</v>
      </c>
      <c r="R259" s="3">
        <v>20</v>
      </c>
      <c r="S259" s="3">
        <v>68</v>
      </c>
      <c r="T259" s="3">
        <f t="shared" si="111"/>
        <v>88</v>
      </c>
      <c r="U259" s="5">
        <v>2.4750000000000002E-3</v>
      </c>
      <c r="V259" s="5">
        <v>0.32</v>
      </c>
      <c r="W259" s="5">
        <v>1.29</v>
      </c>
      <c r="X259" s="4">
        <f t="shared" si="112"/>
        <v>2.1366180000000004</v>
      </c>
      <c r="Y259" s="4">
        <f t="shared" si="113"/>
        <v>-1.3150575814508967</v>
      </c>
      <c r="Z259" s="3">
        <f t="shared" si="114"/>
        <v>20.727047598986523</v>
      </c>
      <c r="AA259" s="3">
        <f t="shared" si="115"/>
        <v>21.548608017535628</v>
      </c>
      <c r="AB259" s="3">
        <f t="shared" si="116"/>
        <v>0.2064</v>
      </c>
      <c r="AC259" s="3">
        <f t="shared" si="117"/>
        <v>0.82156041854910367</v>
      </c>
      <c r="AD259" s="2">
        <f t="shared" si="131"/>
        <v>215.94</v>
      </c>
      <c r="AE259" s="2">
        <f t="shared" si="118"/>
        <v>10.021064925603055</v>
      </c>
      <c r="AF259" s="2">
        <f t="shared" si="119"/>
        <v>1006.3327989607986</v>
      </c>
      <c r="AG259" s="2">
        <f t="shared" si="120"/>
        <v>39.888131272219901</v>
      </c>
      <c r="AH259" s="2">
        <f t="shared" si="121"/>
        <v>-1046.2209302325582</v>
      </c>
      <c r="AI259" s="2">
        <f t="shared" si="122"/>
        <v>4.6043169277254492E-10</v>
      </c>
      <c r="AJ259" s="2">
        <f t="shared" si="123"/>
        <v>22.416476881992825</v>
      </c>
      <c r="AK259">
        <f t="shared" si="124"/>
        <v>1.9966761362574106E-4</v>
      </c>
      <c r="AL259">
        <f t="shared" si="125"/>
        <v>3.9804283844433317</v>
      </c>
      <c r="AM259">
        <f t="shared" si="126"/>
        <v>-1046.2209302325582</v>
      </c>
      <c r="AN259">
        <f t="shared" si="127"/>
        <v>1046.2231627833526</v>
      </c>
      <c r="AO259">
        <f t="shared" si="128"/>
        <v>-2.2325507942468903E-3</v>
      </c>
      <c r="AP259">
        <f t="shared" si="129"/>
        <v>10.021064925603055</v>
      </c>
      <c r="AQ259">
        <f t="shared" si="130"/>
        <v>273646.89446052292</v>
      </c>
    </row>
    <row r="260" spans="1:43" x14ac:dyDescent="0.25">
      <c r="A260">
        <v>259</v>
      </c>
      <c r="B260" t="s">
        <v>626</v>
      </c>
      <c r="C260" t="s">
        <v>624</v>
      </c>
      <c r="D260" t="s">
        <v>625</v>
      </c>
      <c r="E260" t="str">
        <f t="shared" si="132"/>
        <v>177.642</v>
      </c>
      <c r="F260" t="str">
        <f t="shared" si="133"/>
        <v>34.55081</v>
      </c>
      <c r="G260" t="str">
        <f t="shared" si="134"/>
        <v>-86.44321</v>
      </c>
      <c r="H260">
        <f t="shared" ref="H260:H323" si="135">F259*PI()/180</f>
        <v>0.60302417200050551</v>
      </c>
      <c r="I260">
        <f t="shared" ref="I260:I323" si="136">F260*PI()/180</f>
        <v>0.60302539373098196</v>
      </c>
      <c r="J260">
        <f t="shared" ref="J260:J323" si="137">G259*PI()/180</f>
        <v>-1.5087147907685328</v>
      </c>
      <c r="K260">
        <f t="shared" ref="K260:K323" si="138">G260*PI()/180</f>
        <v>-1.5087186304928875</v>
      </c>
      <c r="L260">
        <f t="shared" ref="L260:L323" si="139">(K260-J260)*COS((H260+I260)/2)</f>
        <v>-3.1624888286168864E-6</v>
      </c>
      <c r="M260">
        <f t="shared" ref="M260:M323" si="140">I260-H260</f>
        <v>1.2217304764527981E-6</v>
      </c>
      <c r="N260">
        <f t="shared" ref="N260:N323" si="141">3959*SQRT(L260^2+M260^2)*5280</f>
        <v>70.868670085199923</v>
      </c>
      <c r="O260">
        <f t="shared" ref="O260:O323" si="142">E260-E259</f>
        <v>-4.8000000000001819E-2</v>
      </c>
      <c r="P260" s="1">
        <f t="shared" ref="P260:P323" si="143">O260/N260</f>
        <v>-6.7730916838562268E-4</v>
      </c>
      <c r="Q260" s="3">
        <v>9.81</v>
      </c>
      <c r="R260" s="3">
        <v>20</v>
      </c>
      <c r="S260" s="3">
        <v>68</v>
      </c>
      <c r="T260" s="3">
        <f t="shared" ref="T260:T323" si="144">R260+S260</f>
        <v>88</v>
      </c>
      <c r="U260" s="5">
        <v>2.4750000000000002E-3</v>
      </c>
      <c r="V260" s="5">
        <v>0.32</v>
      </c>
      <c r="W260" s="5">
        <v>1.29</v>
      </c>
      <c r="X260" s="4">
        <f t="shared" ref="X260:X323" si="145">T260*U260*Q260</f>
        <v>2.1366180000000004</v>
      </c>
      <c r="Y260" s="4">
        <f t="shared" ref="Y260:Y323" si="146">SIN(ATAN(P260))*T260*Q260</f>
        <v>-0.58470732476738274</v>
      </c>
      <c r="Z260" s="3">
        <f t="shared" ref="Z260:Z323" si="147">0.5*W260*AE260^2*V260</f>
        <v>20.249375853278245</v>
      </c>
      <c r="AA260" s="3">
        <f t="shared" ref="AA260:AA323" si="148">X260+Y260+Z260</f>
        <v>21.801286528510865</v>
      </c>
      <c r="AB260" s="3">
        <f t="shared" ref="AB260:AB323" si="149">0.5*W260*V260</f>
        <v>0.2064</v>
      </c>
      <c r="AC260" s="3">
        <f t="shared" ref="AC260:AC323" si="150">T260*Q260*(U260+SIN(ATAN(P260)))</f>
        <v>1.5519106752326175</v>
      </c>
      <c r="AD260" s="2">
        <f t="shared" si="131"/>
        <v>215.94</v>
      </c>
      <c r="AE260" s="2">
        <f t="shared" ref="AE260:AE323" si="151">AP260</f>
        <v>9.9049200476128973</v>
      </c>
      <c r="AF260" s="2">
        <f t="shared" ref="AF260:AF323" si="152">AE260^3</f>
        <v>971.7463606627141</v>
      </c>
      <c r="AG260" s="2">
        <f t="shared" ref="AG260:AG323" si="153">(AC260/AB260)*AE260</f>
        <v>74.474569569845059</v>
      </c>
      <c r="AH260" s="2">
        <f t="shared" ref="AH260:AH323" si="154">-AD260/AB260</f>
        <v>-1046.2209302325582</v>
      </c>
      <c r="AI260" s="2">
        <f t="shared" ref="AI260:AI323" si="155">SUM(AF260:AH260)</f>
        <v>0</v>
      </c>
      <c r="AJ260" s="2">
        <f t="shared" ref="AJ260:AJ323" si="156">AE260*3.6*0.621371</f>
        <v>22.156668269658987</v>
      </c>
      <c r="AK260">
        <f t="shared" ref="AK260:AK323" si="157">(N260/5280)/AJ260</f>
        <v>6.0578135862716595E-4</v>
      </c>
      <c r="AL260">
        <f t="shared" ref="AL260:AL323" si="158">AC260/AB260</f>
        <v>7.5189470699254723</v>
      </c>
      <c r="AM260">
        <f t="shared" ref="AM260:AM323" si="159">-AD260/AB260</f>
        <v>-1046.2209302325582</v>
      </c>
      <c r="AN260">
        <f t="shared" ref="AN260:AN323" si="160">SQRT((AM260^2)/4+(AL260^3)/27)+(-AM260/2)</f>
        <v>1046.2359781939422</v>
      </c>
      <c r="AO260">
        <f t="shared" ref="AO260:AO323" si="161">-SQRT((AM260^2)/4+(AL260^3)/27)+(-AM260/2)</f>
        <v>-1.5047961384084374E-2</v>
      </c>
      <c r="AP260">
        <f t="shared" ref="AP260:AP323" si="162">AN260^(1/3)+AO260^(1/3)</f>
        <v>9.9049200476128973</v>
      </c>
      <c r="AQ260">
        <f t="shared" ref="AQ260:AQ323" si="163">AM260^2/4+AL260^3/27</f>
        <v>273660.30243276834</v>
      </c>
    </row>
    <row r="261" spans="1:43" x14ac:dyDescent="0.25">
      <c r="A261">
        <v>260</v>
      </c>
      <c r="B261" t="s">
        <v>623</v>
      </c>
      <c r="C261" t="s">
        <v>621</v>
      </c>
      <c r="D261" t="s">
        <v>622</v>
      </c>
      <c r="E261" t="str">
        <f t="shared" si="132"/>
        <v>177.656</v>
      </c>
      <c r="F261" t="str">
        <f t="shared" si="133"/>
        <v>34.55085</v>
      </c>
      <c r="G261" t="str">
        <f t="shared" si="134"/>
        <v>-86.44346</v>
      </c>
      <c r="H261">
        <f t="shared" si="135"/>
        <v>0.60302539373098196</v>
      </c>
      <c r="I261">
        <f t="shared" si="136"/>
        <v>0.60302609186268274</v>
      </c>
      <c r="J261">
        <f t="shared" si="137"/>
        <v>-1.5087186304928875</v>
      </c>
      <c r="K261">
        <f t="shared" si="138"/>
        <v>-1.5087229938160176</v>
      </c>
      <c r="L261">
        <f t="shared" si="139"/>
        <v>-3.593734929642214E-6</v>
      </c>
      <c r="M261">
        <f t="shared" si="140"/>
        <v>6.9813170078258935E-7</v>
      </c>
      <c r="N261">
        <f t="shared" si="141"/>
        <v>76.526066959830061</v>
      </c>
      <c r="O261">
        <f t="shared" si="142"/>
        <v>1.4000000000010004E-2</v>
      </c>
      <c r="P261" s="1">
        <f t="shared" si="143"/>
        <v>1.8294419870498326E-4</v>
      </c>
      <c r="Q261" s="3">
        <v>9.81</v>
      </c>
      <c r="R261" s="3">
        <v>20</v>
      </c>
      <c r="S261" s="3">
        <v>68</v>
      </c>
      <c r="T261" s="3">
        <f t="shared" si="144"/>
        <v>88</v>
      </c>
      <c r="U261" s="5">
        <v>2.4750000000000002E-3</v>
      </c>
      <c r="V261" s="5">
        <v>0.32</v>
      </c>
      <c r="W261" s="5">
        <v>1.29</v>
      </c>
      <c r="X261" s="4">
        <f t="shared" si="145"/>
        <v>2.1366180000000004</v>
      </c>
      <c r="Y261" s="4">
        <f t="shared" si="146"/>
        <v>0.15793206521515701</v>
      </c>
      <c r="Z261" s="3">
        <f t="shared" si="147"/>
        <v>19.769658686848256</v>
      </c>
      <c r="AA261" s="3">
        <f t="shared" si="148"/>
        <v>22.064208752063415</v>
      </c>
      <c r="AB261" s="3">
        <f t="shared" si="149"/>
        <v>0.2064</v>
      </c>
      <c r="AC261" s="3">
        <f t="shared" si="150"/>
        <v>2.2945500652151574</v>
      </c>
      <c r="AD261" s="2">
        <f t="shared" ref="AD261:AD324" si="164">AD260</f>
        <v>215.94</v>
      </c>
      <c r="AE261" s="2">
        <f t="shared" si="151"/>
        <v>9.786890725452043</v>
      </c>
      <c r="AF261" s="2">
        <f t="shared" si="152"/>
        <v>937.42000604490113</v>
      </c>
      <c r="AG261" s="2">
        <f t="shared" si="153"/>
        <v>108.80092418769188</v>
      </c>
      <c r="AH261" s="2">
        <f t="shared" si="154"/>
        <v>-1046.2209302325582</v>
      </c>
      <c r="AI261" s="2">
        <f t="shared" si="155"/>
        <v>3.4788172342814505E-11</v>
      </c>
      <c r="AJ261" s="2">
        <f t="shared" si="156"/>
        <v>21.892644277073501</v>
      </c>
      <c r="AK261">
        <f t="shared" si="157"/>
        <v>6.6202936038314093E-4</v>
      </c>
      <c r="AL261">
        <f t="shared" si="158"/>
        <v>11.117006129918398</v>
      </c>
      <c r="AM261">
        <f t="shared" si="159"/>
        <v>-1046.2209302325582</v>
      </c>
      <c r="AN261">
        <f t="shared" si="160"/>
        <v>1046.2695660453951</v>
      </c>
      <c r="AO261">
        <f t="shared" si="161"/>
        <v>-4.8635812836892001E-2</v>
      </c>
      <c r="AP261">
        <f t="shared" si="162"/>
        <v>9.786890725452043</v>
      </c>
      <c r="AQ261">
        <f t="shared" si="163"/>
        <v>273695.44488496101</v>
      </c>
    </row>
    <row r="262" spans="1:43" x14ac:dyDescent="0.25">
      <c r="A262">
        <v>261</v>
      </c>
      <c r="B262" t="s">
        <v>620</v>
      </c>
      <c r="C262" t="s">
        <v>618</v>
      </c>
      <c r="D262" t="s">
        <v>619</v>
      </c>
      <c r="E262" t="str">
        <f t="shared" si="132"/>
        <v>177.524</v>
      </c>
      <c r="F262" t="str">
        <f t="shared" si="133"/>
        <v>34.55087</v>
      </c>
      <c r="G262" t="str">
        <f t="shared" si="134"/>
        <v>-86.44386</v>
      </c>
      <c r="H262">
        <f t="shared" si="135"/>
        <v>0.60302609186268274</v>
      </c>
      <c r="I262">
        <f t="shared" si="136"/>
        <v>0.60302644092853319</v>
      </c>
      <c r="J262">
        <f t="shared" si="137"/>
        <v>-1.5087229938160176</v>
      </c>
      <c r="K262">
        <f t="shared" si="138"/>
        <v>-1.5087299751330256</v>
      </c>
      <c r="L262">
        <f t="shared" si="139"/>
        <v>-5.7499738141622289E-6</v>
      </c>
      <c r="M262">
        <f t="shared" si="140"/>
        <v>3.4906585044680583E-7</v>
      </c>
      <c r="N262">
        <f t="shared" si="141"/>
        <v>120.41597086179372</v>
      </c>
      <c r="O262">
        <f t="shared" si="142"/>
        <v>-0.132000000000005</v>
      </c>
      <c r="P262" s="1">
        <f t="shared" si="143"/>
        <v>-1.096200105810771E-3</v>
      </c>
      <c r="Q262" s="3">
        <v>9.81</v>
      </c>
      <c r="R262" s="3">
        <v>20</v>
      </c>
      <c r="S262" s="3">
        <v>68</v>
      </c>
      <c r="T262" s="3">
        <f t="shared" si="144"/>
        <v>88</v>
      </c>
      <c r="U262" s="5">
        <v>2.4750000000000002E-3</v>
      </c>
      <c r="V262" s="5">
        <v>0.32</v>
      </c>
      <c r="W262" s="5">
        <v>1.29</v>
      </c>
      <c r="X262" s="4">
        <f t="shared" si="145"/>
        <v>2.1366180000000004</v>
      </c>
      <c r="Y262" s="4">
        <f t="shared" si="146"/>
        <v>-0.94632705876532763</v>
      </c>
      <c r="Z262" s="3">
        <f t="shared" si="147"/>
        <v>20.485163979556972</v>
      </c>
      <c r="AA262" s="3">
        <f t="shared" si="148"/>
        <v>21.675454920791644</v>
      </c>
      <c r="AB262" s="3">
        <f t="shared" si="149"/>
        <v>0.2064</v>
      </c>
      <c r="AC262" s="3">
        <f t="shared" si="150"/>
        <v>1.1902909412346727</v>
      </c>
      <c r="AD262" s="2">
        <f t="shared" si="164"/>
        <v>215.94</v>
      </c>
      <c r="AE262" s="2">
        <f t="shared" si="151"/>
        <v>9.9624206637919919</v>
      </c>
      <c r="AF262" s="2">
        <f t="shared" si="152"/>
        <v>988.76851226310941</v>
      </c>
      <c r="AG262" s="2">
        <f t="shared" si="153"/>
        <v>57.452417969383347</v>
      </c>
      <c r="AH262" s="2">
        <f t="shared" si="154"/>
        <v>-1046.2209302325582</v>
      </c>
      <c r="AI262" s="2">
        <f t="shared" si="155"/>
        <v>-6.5483618527650833E-11</v>
      </c>
      <c r="AJ262" s="2">
        <f t="shared" si="156"/>
        <v>22.285293445011938</v>
      </c>
      <c r="AK262">
        <f t="shared" si="157"/>
        <v>1.0233679508745959E-3</v>
      </c>
      <c r="AL262">
        <f t="shared" si="158"/>
        <v>5.7669134749741895</v>
      </c>
      <c r="AM262">
        <f t="shared" si="159"/>
        <v>-1046.2209302325582</v>
      </c>
      <c r="AN262">
        <f t="shared" si="160"/>
        <v>1046.2277197720646</v>
      </c>
      <c r="AO262">
        <f t="shared" si="161"/>
        <v>-6.7895395062578245E-3</v>
      </c>
      <c r="AP262">
        <f t="shared" si="162"/>
        <v>9.9624206637919919</v>
      </c>
      <c r="AQ262">
        <f t="shared" si="163"/>
        <v>273651.66211860575</v>
      </c>
    </row>
    <row r="263" spans="1:43" x14ac:dyDescent="0.25">
      <c r="A263">
        <v>262</v>
      </c>
      <c r="B263" t="s">
        <v>617</v>
      </c>
      <c r="C263" t="s">
        <v>615</v>
      </c>
      <c r="D263" t="s">
        <v>616</v>
      </c>
      <c r="E263" t="str">
        <f t="shared" si="132"/>
        <v>177.351</v>
      </c>
      <c r="F263" t="str">
        <f t="shared" si="133"/>
        <v>34.55088</v>
      </c>
      <c r="G263" t="str">
        <f t="shared" si="134"/>
        <v>-86.44435</v>
      </c>
      <c r="H263">
        <f t="shared" si="135"/>
        <v>0.60302644092853319</v>
      </c>
      <c r="I263">
        <f t="shared" si="136"/>
        <v>0.60302661546145842</v>
      </c>
      <c r="J263">
        <f t="shared" si="137"/>
        <v>-1.5087299751330256</v>
      </c>
      <c r="K263">
        <f t="shared" si="138"/>
        <v>-1.5087385272463603</v>
      </c>
      <c r="L263">
        <f t="shared" si="139"/>
        <v>-7.043716652361444E-6</v>
      </c>
      <c r="M263">
        <f t="shared" si="140"/>
        <v>1.7453292522340291E-7</v>
      </c>
      <c r="N263">
        <f t="shared" si="141"/>
        <v>147.28366538200413</v>
      </c>
      <c r="O263">
        <f t="shared" si="142"/>
        <v>-0.17300000000000182</v>
      </c>
      <c r="P263" s="1">
        <f t="shared" si="143"/>
        <v>-1.1746041188701966E-3</v>
      </c>
      <c r="Q263" s="3">
        <v>9.81</v>
      </c>
      <c r="R263" s="3">
        <v>20</v>
      </c>
      <c r="S263" s="3">
        <v>68</v>
      </c>
      <c r="T263" s="3">
        <f t="shared" si="144"/>
        <v>88</v>
      </c>
      <c r="U263" s="5">
        <v>2.4750000000000002E-3</v>
      </c>
      <c r="V263" s="5">
        <v>0.32</v>
      </c>
      <c r="W263" s="5">
        <v>1.29</v>
      </c>
      <c r="X263" s="4">
        <f t="shared" si="145"/>
        <v>2.1366180000000004</v>
      </c>
      <c r="Y263" s="4">
        <f t="shared" si="146"/>
        <v>-1.0140115442252591</v>
      </c>
      <c r="Z263" s="3">
        <f t="shared" si="147"/>
        <v>20.529454422721411</v>
      </c>
      <c r="AA263" s="3">
        <f t="shared" si="148"/>
        <v>21.652060878496151</v>
      </c>
      <c r="AB263" s="3">
        <f t="shared" si="149"/>
        <v>0.2064</v>
      </c>
      <c r="AC263" s="3">
        <f t="shared" si="150"/>
        <v>1.1226064557747413</v>
      </c>
      <c r="AD263" s="2">
        <f t="shared" si="164"/>
        <v>215.94</v>
      </c>
      <c r="AE263" s="2">
        <f t="shared" si="151"/>
        <v>9.9731845948421878</v>
      </c>
      <c r="AF263" s="2">
        <f t="shared" si="152"/>
        <v>991.9769311492247</v>
      </c>
      <c r="AG263" s="2">
        <f t="shared" si="153"/>
        <v>54.243999083348051</v>
      </c>
      <c r="AH263" s="2">
        <f t="shared" si="154"/>
        <v>-1046.2209302325582</v>
      </c>
      <c r="AI263" s="2">
        <f t="shared" si="155"/>
        <v>1.4551915228366852E-11</v>
      </c>
      <c r="AJ263" s="2">
        <f t="shared" si="156"/>
        <v>22.309371665574069</v>
      </c>
      <c r="AK263">
        <f t="shared" si="157"/>
        <v>1.2503549635206074E-3</v>
      </c>
      <c r="AL263">
        <f t="shared" si="158"/>
        <v>5.4389847663504911</v>
      </c>
      <c r="AM263">
        <f t="shared" si="159"/>
        <v>-1046.2209302325582</v>
      </c>
      <c r="AN263">
        <f t="shared" si="160"/>
        <v>1046.2266261540494</v>
      </c>
      <c r="AO263">
        <f t="shared" si="161"/>
        <v>-5.6959214912239986E-3</v>
      </c>
      <c r="AP263">
        <f t="shared" si="162"/>
        <v>9.9731845948421878</v>
      </c>
      <c r="AQ263">
        <f t="shared" si="163"/>
        <v>273650.51793889445</v>
      </c>
    </row>
    <row r="264" spans="1:43" x14ac:dyDescent="0.25">
      <c r="A264">
        <v>263</v>
      </c>
      <c r="B264" t="s">
        <v>687</v>
      </c>
      <c r="C264" t="s">
        <v>713</v>
      </c>
      <c r="D264" t="s">
        <v>716</v>
      </c>
      <c r="E264" t="str">
        <f t="shared" si="132"/>
        <v>177.0</v>
      </c>
      <c r="F264" t="str">
        <f t="shared" si="133"/>
        <v>34.55079</v>
      </c>
      <c r="G264" t="str">
        <f t="shared" si="134"/>
        <v>-86.44612</v>
      </c>
      <c r="H264">
        <f t="shared" si="135"/>
        <v>0.60302661546145842</v>
      </c>
      <c r="I264">
        <f t="shared" si="136"/>
        <v>0.60302504466513152</v>
      </c>
      <c r="J264">
        <f t="shared" si="137"/>
        <v>-1.5087385272463603</v>
      </c>
      <c r="K264">
        <f t="shared" si="138"/>
        <v>-1.5087694195741201</v>
      </c>
      <c r="L264">
        <f t="shared" si="139"/>
        <v>-2.5443641771691183E-5</v>
      </c>
      <c r="M264">
        <f t="shared" si="140"/>
        <v>-1.5707963268996039E-6</v>
      </c>
      <c r="N264">
        <f t="shared" si="141"/>
        <v>532.87427176358574</v>
      </c>
      <c r="O264">
        <f t="shared" si="142"/>
        <v>-0.35099999999999909</v>
      </c>
      <c r="P264" s="1">
        <f t="shared" si="143"/>
        <v>-6.5869196281205197E-4</v>
      </c>
      <c r="Q264" s="3">
        <v>9.81</v>
      </c>
      <c r="R264" s="3">
        <v>20</v>
      </c>
      <c r="S264" s="3">
        <v>68</v>
      </c>
      <c r="T264" s="3">
        <f t="shared" si="144"/>
        <v>88</v>
      </c>
      <c r="U264" s="5">
        <v>2.4750000000000002E-3</v>
      </c>
      <c r="V264" s="5">
        <v>0.32</v>
      </c>
      <c r="W264" s="5">
        <v>1.29</v>
      </c>
      <c r="X264" s="4">
        <f t="shared" si="145"/>
        <v>2.1366180000000004</v>
      </c>
      <c r="Y264" s="4">
        <f t="shared" si="146"/>
        <v>-0.56863547429801442</v>
      </c>
      <c r="Z264" s="3">
        <f t="shared" si="147"/>
        <v>20.238929604019219</v>
      </c>
      <c r="AA264" s="3">
        <f t="shared" si="148"/>
        <v>21.806912129721205</v>
      </c>
      <c r="AB264" s="3">
        <f t="shared" si="149"/>
        <v>0.2064</v>
      </c>
      <c r="AC264" s="3">
        <f t="shared" si="150"/>
        <v>1.5679825257019859</v>
      </c>
      <c r="AD264" s="2">
        <f t="shared" si="164"/>
        <v>215.94</v>
      </c>
      <c r="AE264" s="2">
        <f t="shared" si="151"/>
        <v>9.9023648426442712</v>
      </c>
      <c r="AF264" s="2">
        <f t="shared" si="152"/>
        <v>970.99450079259816</v>
      </c>
      <c r="AG264" s="2">
        <f t="shared" si="153"/>
        <v>75.226429439883304</v>
      </c>
      <c r="AH264" s="2">
        <f t="shared" si="154"/>
        <v>-1046.2209302325582</v>
      </c>
      <c r="AI264" s="2">
        <f t="shared" si="155"/>
        <v>-7.6852302299812436E-11</v>
      </c>
      <c r="AJ264" s="2">
        <f t="shared" si="156"/>
        <v>22.150952440699367</v>
      </c>
      <c r="AK264">
        <f t="shared" si="157"/>
        <v>4.5561543144099553E-3</v>
      </c>
      <c r="AL264">
        <f t="shared" si="158"/>
        <v>7.5968145625096222</v>
      </c>
      <c r="AM264">
        <f t="shared" si="159"/>
        <v>-1046.2209302325582</v>
      </c>
      <c r="AN264">
        <f t="shared" si="160"/>
        <v>1046.2364505630717</v>
      </c>
      <c r="AO264">
        <f t="shared" si="161"/>
        <v>-1.5520330513368208E-2</v>
      </c>
      <c r="AP264">
        <f t="shared" si="162"/>
        <v>9.9023648426442712</v>
      </c>
      <c r="AQ264">
        <f t="shared" si="163"/>
        <v>273660.79664967768</v>
      </c>
    </row>
    <row r="265" spans="1:43" x14ac:dyDescent="0.25">
      <c r="A265">
        <v>264</v>
      </c>
      <c r="B265" t="s">
        <v>718</v>
      </c>
      <c r="C265" t="s">
        <v>193</v>
      </c>
      <c r="D265" t="s">
        <v>717</v>
      </c>
      <c r="E265" t="str">
        <f t="shared" si="132"/>
        <v>176.911</v>
      </c>
      <c r="F265" t="str">
        <f t="shared" si="133"/>
        <v>34.55072</v>
      </c>
      <c r="G265" t="str">
        <f t="shared" si="134"/>
        <v>-86.44648</v>
      </c>
      <c r="H265">
        <f t="shared" si="135"/>
        <v>0.60302504466513152</v>
      </c>
      <c r="I265">
        <f t="shared" si="136"/>
        <v>0.60302382293465517</v>
      </c>
      <c r="J265">
        <f t="shared" si="137"/>
        <v>-1.5087694195741201</v>
      </c>
      <c r="K265">
        <f t="shared" si="138"/>
        <v>-1.5087757027594275</v>
      </c>
      <c r="L265">
        <f t="shared" si="139"/>
        <v>-5.1749829631744046E-6</v>
      </c>
      <c r="M265">
        <f t="shared" si="140"/>
        <v>-1.2217304763417758E-6</v>
      </c>
      <c r="N265">
        <f t="shared" si="141"/>
        <v>111.14909717409992</v>
      </c>
      <c r="O265">
        <f t="shared" si="142"/>
        <v>-8.8999999999998636E-2</v>
      </c>
      <c r="P265" s="1">
        <f t="shared" si="143"/>
        <v>-8.0072625205936001E-4</v>
      </c>
      <c r="Q265" s="3">
        <v>9.81</v>
      </c>
      <c r="R265" s="3">
        <v>20</v>
      </c>
      <c r="S265" s="3">
        <v>68</v>
      </c>
      <c r="T265" s="3">
        <f t="shared" si="144"/>
        <v>88</v>
      </c>
      <c r="U265" s="5">
        <v>2.4750000000000002E-3</v>
      </c>
      <c r="V265" s="5">
        <v>0.32</v>
      </c>
      <c r="W265" s="5">
        <v>1.29</v>
      </c>
      <c r="X265" s="4">
        <f t="shared" si="145"/>
        <v>2.1366180000000004</v>
      </c>
      <c r="Y265" s="4">
        <f t="shared" si="146"/>
        <v>-0.69125073727580388</v>
      </c>
      <c r="Z265" s="3">
        <f t="shared" si="147"/>
        <v>20.318697552554742</v>
      </c>
      <c r="AA265" s="3">
        <f t="shared" si="148"/>
        <v>21.764064815278939</v>
      </c>
      <c r="AB265" s="3">
        <f t="shared" si="149"/>
        <v>0.2064</v>
      </c>
      <c r="AC265" s="3">
        <f t="shared" si="150"/>
        <v>1.4453672627241965</v>
      </c>
      <c r="AD265" s="2">
        <f t="shared" si="164"/>
        <v>215.94</v>
      </c>
      <c r="AE265" s="2">
        <f t="shared" si="151"/>
        <v>9.9218598103234132</v>
      </c>
      <c r="AF265" s="2">
        <f t="shared" si="152"/>
        <v>976.74064265896118</v>
      </c>
      <c r="AG265" s="2">
        <f t="shared" si="153"/>
        <v>69.480287573548281</v>
      </c>
      <c r="AH265" s="2">
        <f t="shared" si="154"/>
        <v>-1046.2209302325582</v>
      </c>
      <c r="AI265" s="2">
        <f t="shared" si="155"/>
        <v>-4.8657966544851661E-11</v>
      </c>
      <c r="AJ265" s="2">
        <f t="shared" si="156"/>
        <v>22.194561427921691</v>
      </c>
      <c r="AK265">
        <f t="shared" si="157"/>
        <v>9.4847404136580785E-4</v>
      </c>
      <c r="AL265">
        <f t="shared" si="158"/>
        <v>7.0027483659118044</v>
      </c>
      <c r="AM265">
        <f t="shared" si="159"/>
        <v>-1046.2209302325582</v>
      </c>
      <c r="AN265">
        <f t="shared" si="160"/>
        <v>1046.2330868667391</v>
      </c>
      <c r="AO265">
        <f t="shared" si="161"/>
        <v>-1.2156634180882975E-2</v>
      </c>
      <c r="AP265">
        <f t="shared" si="162"/>
        <v>9.9218598103234132</v>
      </c>
      <c r="AQ265">
        <f t="shared" si="163"/>
        <v>273657.27738707478</v>
      </c>
    </row>
    <row r="266" spans="1:43" x14ac:dyDescent="0.25">
      <c r="A266">
        <v>265</v>
      </c>
      <c r="B266" t="s">
        <v>721</v>
      </c>
      <c r="C266" t="s">
        <v>719</v>
      </c>
      <c r="D266" t="s">
        <v>720</v>
      </c>
      <c r="E266" t="str">
        <f t="shared" si="132"/>
        <v>176.844</v>
      </c>
      <c r="F266" t="str">
        <f t="shared" si="133"/>
        <v>34.55054</v>
      </c>
      <c r="G266" t="str">
        <f t="shared" si="134"/>
        <v>-86.44696</v>
      </c>
      <c r="H266">
        <f t="shared" si="135"/>
        <v>0.60302382293465517</v>
      </c>
      <c r="I266">
        <f t="shared" si="136"/>
        <v>0.6030206813420016</v>
      </c>
      <c r="J266">
        <f t="shared" si="137"/>
        <v>-1.5087757027594275</v>
      </c>
      <c r="K266">
        <f t="shared" si="138"/>
        <v>-1.5087840803398374</v>
      </c>
      <c r="L266">
        <f t="shared" si="139"/>
        <v>-6.8999876497875166E-6</v>
      </c>
      <c r="M266">
        <f t="shared" si="140"/>
        <v>-3.1415926535771632E-6</v>
      </c>
      <c r="N266">
        <f t="shared" si="141"/>
        <v>158.48043903855196</v>
      </c>
      <c r="O266">
        <f t="shared" si="142"/>
        <v>-6.7000000000007276E-2</v>
      </c>
      <c r="P266" s="1">
        <f t="shared" si="143"/>
        <v>-4.2276510846684902E-4</v>
      </c>
      <c r="Q266" s="3">
        <v>9.81</v>
      </c>
      <c r="R266" s="3">
        <v>20</v>
      </c>
      <c r="S266" s="3">
        <v>68</v>
      </c>
      <c r="T266" s="3">
        <f t="shared" si="144"/>
        <v>88</v>
      </c>
      <c r="U266" s="5">
        <v>2.4750000000000002E-3</v>
      </c>
      <c r="V266" s="5">
        <v>0.32</v>
      </c>
      <c r="W266" s="5">
        <v>1.29</v>
      </c>
      <c r="X266" s="4">
        <f t="shared" si="145"/>
        <v>2.1366180000000004</v>
      </c>
      <c r="Y266" s="4">
        <f t="shared" si="146"/>
        <v>-0.36496463022213727</v>
      </c>
      <c r="Z266" s="3">
        <f t="shared" si="147"/>
        <v>20.106795003286308</v>
      </c>
      <c r="AA266" s="3">
        <f t="shared" si="148"/>
        <v>21.87844837306417</v>
      </c>
      <c r="AB266" s="3">
        <f t="shared" si="149"/>
        <v>0.2064</v>
      </c>
      <c r="AC266" s="3">
        <f t="shared" si="150"/>
        <v>1.7716533697778631</v>
      </c>
      <c r="AD266" s="2">
        <f t="shared" si="164"/>
        <v>215.94</v>
      </c>
      <c r="AE266" s="2">
        <f t="shared" si="151"/>
        <v>9.8699869532731643</v>
      </c>
      <c r="AF266" s="2">
        <f t="shared" si="152"/>
        <v>961.50099008998973</v>
      </c>
      <c r="AG266" s="2">
        <f t="shared" si="153"/>
        <v>84.71994014258695</v>
      </c>
      <c r="AH266" s="2">
        <f t="shared" si="154"/>
        <v>-1046.2209302325582</v>
      </c>
      <c r="AI266" s="2">
        <f t="shared" si="155"/>
        <v>1.8417267710901797E-11</v>
      </c>
      <c r="AJ266" s="2">
        <f t="shared" si="156"/>
        <v>22.07852518731228</v>
      </c>
      <c r="AK266">
        <f t="shared" si="157"/>
        <v>1.3594764329476624E-3</v>
      </c>
      <c r="AL266">
        <f t="shared" si="158"/>
        <v>8.5835919078384837</v>
      </c>
      <c r="AM266">
        <f t="shared" si="159"/>
        <v>-1046.2209302325582</v>
      </c>
      <c r="AN266">
        <f t="shared" si="160"/>
        <v>1046.2433179967311</v>
      </c>
      <c r="AO266">
        <f t="shared" si="161"/>
        <v>-2.2387764172890456E-2</v>
      </c>
      <c r="AP266">
        <f t="shared" si="162"/>
        <v>9.8699869532731643</v>
      </c>
      <c r="AQ266">
        <f t="shared" si="163"/>
        <v>273667.98176284065</v>
      </c>
    </row>
    <row r="267" spans="1:43" x14ac:dyDescent="0.25">
      <c r="A267">
        <v>266</v>
      </c>
      <c r="B267" t="s">
        <v>724</v>
      </c>
      <c r="C267" t="s">
        <v>722</v>
      </c>
      <c r="D267" t="s">
        <v>723</v>
      </c>
      <c r="E267" t="str">
        <f t="shared" si="132"/>
        <v>176.555</v>
      </c>
      <c r="F267" t="str">
        <f t="shared" si="133"/>
        <v>34.5503</v>
      </c>
      <c r="G267" t="str">
        <f t="shared" si="134"/>
        <v>-86.44753</v>
      </c>
      <c r="H267">
        <f t="shared" si="135"/>
        <v>0.6030206813420016</v>
      </c>
      <c r="I267">
        <f t="shared" si="136"/>
        <v>0.6030164925517969</v>
      </c>
      <c r="J267">
        <f t="shared" si="137"/>
        <v>-1.5087840803398374</v>
      </c>
      <c r="K267">
        <f t="shared" si="138"/>
        <v>-1.5087940287165735</v>
      </c>
      <c r="L267">
        <f t="shared" si="139"/>
        <v>-8.1937560129055743E-6</v>
      </c>
      <c r="M267">
        <f t="shared" si="140"/>
        <v>-4.1887902046955361E-6</v>
      </c>
      <c r="N267">
        <f t="shared" si="141"/>
        <v>192.36191098751439</v>
      </c>
      <c r="O267">
        <f t="shared" si="142"/>
        <v>-0.28899999999998727</v>
      </c>
      <c r="P267" s="1">
        <f t="shared" si="143"/>
        <v>-1.5023764242950641E-3</v>
      </c>
      <c r="Q267" s="3">
        <v>9.81</v>
      </c>
      <c r="R267" s="3">
        <v>20</v>
      </c>
      <c r="S267" s="3">
        <v>68</v>
      </c>
      <c r="T267" s="3">
        <f t="shared" si="144"/>
        <v>88</v>
      </c>
      <c r="U267" s="5">
        <v>2.4750000000000002E-3</v>
      </c>
      <c r="V267" s="5">
        <v>0.32</v>
      </c>
      <c r="W267" s="5">
        <v>1.29</v>
      </c>
      <c r="X267" s="4">
        <f t="shared" si="145"/>
        <v>2.1366180000000004</v>
      </c>
      <c r="Y267" s="4">
        <f t="shared" si="146"/>
        <v>-1.296970055848067</v>
      </c>
      <c r="Z267" s="3">
        <f t="shared" si="147"/>
        <v>20.715148243684222</v>
      </c>
      <c r="AA267" s="3">
        <f t="shared" si="148"/>
        <v>21.554796187836157</v>
      </c>
      <c r="AB267" s="3">
        <f t="shared" si="149"/>
        <v>0.2064</v>
      </c>
      <c r="AC267" s="3">
        <f t="shared" si="150"/>
        <v>0.83964794415193333</v>
      </c>
      <c r="AD267" s="2">
        <f t="shared" si="164"/>
        <v>215.94</v>
      </c>
      <c r="AE267" s="2">
        <f t="shared" si="151"/>
        <v>10.018187976272326</v>
      </c>
      <c r="AF267" s="2">
        <f t="shared" si="152"/>
        <v>1005.4663229727521</v>
      </c>
      <c r="AG267" s="2">
        <f t="shared" si="153"/>
        <v>40.754607259712579</v>
      </c>
      <c r="AH267" s="2">
        <f t="shared" si="154"/>
        <v>-1046.2209302325582</v>
      </c>
      <c r="AI267" s="2">
        <f t="shared" si="155"/>
        <v>-9.3450580607168376E-11</v>
      </c>
      <c r="AJ267" s="2">
        <f t="shared" si="156"/>
        <v>22.410041331615524</v>
      </c>
      <c r="AK267">
        <f t="shared" si="157"/>
        <v>1.6257078499839293E-3</v>
      </c>
      <c r="AL267">
        <f t="shared" si="158"/>
        <v>4.0680617449221579</v>
      </c>
      <c r="AM267">
        <f t="shared" si="159"/>
        <v>-1046.2209302325582</v>
      </c>
      <c r="AN267">
        <f t="shared" si="160"/>
        <v>1046.2233135091667</v>
      </c>
      <c r="AO267">
        <f t="shared" si="161"/>
        <v>-2.3832766084979085E-3</v>
      </c>
      <c r="AP267">
        <f t="shared" si="162"/>
        <v>10.018187976272326</v>
      </c>
      <c r="AQ267">
        <f t="shared" si="163"/>
        <v>273647.05215372017</v>
      </c>
    </row>
    <row r="268" spans="1:43" x14ac:dyDescent="0.25">
      <c r="A268">
        <v>267</v>
      </c>
      <c r="B268" t="s">
        <v>727</v>
      </c>
      <c r="C268" t="s">
        <v>725</v>
      </c>
      <c r="D268" t="s">
        <v>726</v>
      </c>
      <c r="E268" t="str">
        <f t="shared" si="132"/>
        <v>176.283</v>
      </c>
      <c r="F268" t="str">
        <f t="shared" si="133"/>
        <v>34.55012</v>
      </c>
      <c r="G268" t="str">
        <f t="shared" si="134"/>
        <v>-86.44806</v>
      </c>
      <c r="H268">
        <f t="shared" si="135"/>
        <v>0.6030164925517969</v>
      </c>
      <c r="I268">
        <f t="shared" si="136"/>
        <v>0.60301335095914321</v>
      </c>
      <c r="J268">
        <f t="shared" si="137"/>
        <v>-1.5087940287165735</v>
      </c>
      <c r="K268">
        <f t="shared" si="138"/>
        <v>-1.5088032789616093</v>
      </c>
      <c r="L268">
        <f t="shared" si="139"/>
        <v>-7.6187748191437153E-6</v>
      </c>
      <c r="M268">
        <f t="shared" si="140"/>
        <v>-3.1415926536881855E-6</v>
      </c>
      <c r="N268">
        <f t="shared" si="141"/>
        <v>172.26749763274304</v>
      </c>
      <c r="O268">
        <f t="shared" si="142"/>
        <v>-0.27200000000001978</v>
      </c>
      <c r="P268" s="1">
        <f t="shared" si="143"/>
        <v>-1.5789397520587221E-3</v>
      </c>
      <c r="Q268" s="3">
        <v>9.81</v>
      </c>
      <c r="R268" s="3">
        <v>20</v>
      </c>
      <c r="S268" s="3">
        <v>68</v>
      </c>
      <c r="T268" s="3">
        <f t="shared" si="144"/>
        <v>88</v>
      </c>
      <c r="U268" s="5">
        <v>2.4750000000000002E-3</v>
      </c>
      <c r="V268" s="5">
        <v>0.32</v>
      </c>
      <c r="W268" s="5">
        <v>1.29</v>
      </c>
      <c r="X268" s="4">
        <f t="shared" si="145"/>
        <v>2.1366180000000004</v>
      </c>
      <c r="Y268" s="4">
        <f t="shared" si="146"/>
        <v>-1.3630654100626975</v>
      </c>
      <c r="Z268" s="3">
        <f t="shared" si="147"/>
        <v>20.758647810133311</v>
      </c>
      <c r="AA268" s="3">
        <f t="shared" si="148"/>
        <v>21.532200400070614</v>
      </c>
      <c r="AB268" s="3">
        <f t="shared" si="149"/>
        <v>0.2064</v>
      </c>
      <c r="AC268" s="3">
        <f t="shared" si="150"/>
        <v>0.77355258993730269</v>
      </c>
      <c r="AD268" s="2">
        <f t="shared" si="164"/>
        <v>215.94</v>
      </c>
      <c r="AE268" s="2">
        <f t="shared" si="151"/>
        <v>10.028701014655066</v>
      </c>
      <c r="AF268" s="2">
        <f t="shared" si="152"/>
        <v>1008.6350404861971</v>
      </c>
      <c r="AG268" s="2">
        <f t="shared" si="153"/>
        <v>37.585889746091482</v>
      </c>
      <c r="AH268" s="2">
        <f t="shared" si="154"/>
        <v>-1046.2209302325582</v>
      </c>
      <c r="AI268" s="2">
        <f t="shared" si="155"/>
        <v>-2.6966517907567322E-10</v>
      </c>
      <c r="AJ268" s="2">
        <f t="shared" si="156"/>
        <v>22.433558321438042</v>
      </c>
      <c r="AK268">
        <f t="shared" si="157"/>
        <v>1.4543577768054189E-3</v>
      </c>
      <c r="AL268">
        <f t="shared" si="158"/>
        <v>3.7478323155877069</v>
      </c>
      <c r="AM268">
        <f t="shared" si="159"/>
        <v>-1046.2209302325582</v>
      </c>
      <c r="AN268">
        <f t="shared" si="160"/>
        <v>1046.2227938317478</v>
      </c>
      <c r="AO268">
        <f t="shared" si="161"/>
        <v>-1.8635991895052939E-3</v>
      </c>
      <c r="AP268">
        <f t="shared" si="162"/>
        <v>10.028701014655066</v>
      </c>
      <c r="AQ268">
        <f t="shared" si="163"/>
        <v>273646.50845412043</v>
      </c>
    </row>
    <row r="269" spans="1:43" x14ac:dyDescent="0.25">
      <c r="A269">
        <v>268</v>
      </c>
      <c r="B269" t="s">
        <v>730</v>
      </c>
      <c r="C269" t="s">
        <v>728</v>
      </c>
      <c r="D269" t="s">
        <v>729</v>
      </c>
      <c r="E269" t="str">
        <f t="shared" si="132"/>
        <v>176.09</v>
      </c>
      <c r="F269" t="str">
        <f t="shared" si="133"/>
        <v>34.55001</v>
      </c>
      <c r="G269" t="str">
        <f t="shared" si="134"/>
        <v>-86.44852</v>
      </c>
      <c r="H269">
        <f t="shared" si="135"/>
        <v>0.60301335095914321</v>
      </c>
      <c r="I269">
        <f t="shared" si="136"/>
        <v>0.60301143109696609</v>
      </c>
      <c r="J269">
        <f t="shared" si="137"/>
        <v>-1.5088032789616093</v>
      </c>
      <c r="K269">
        <f t="shared" si="138"/>
        <v>-1.5088113074761682</v>
      </c>
      <c r="L269">
        <f t="shared" si="139"/>
        <v>-6.6125330637197976E-6</v>
      </c>
      <c r="M269">
        <f t="shared" si="140"/>
        <v>-1.9198621771243651E-6</v>
      </c>
      <c r="N269">
        <f t="shared" si="141"/>
        <v>143.9332423057343</v>
      </c>
      <c r="O269">
        <f t="shared" si="142"/>
        <v>-0.19299999999998363</v>
      </c>
      <c r="P269" s="1">
        <f t="shared" si="143"/>
        <v>-1.34089941217349E-3</v>
      </c>
      <c r="Q269" s="3">
        <v>9.81</v>
      </c>
      <c r="R269" s="3">
        <v>20</v>
      </c>
      <c r="S269" s="3">
        <v>68</v>
      </c>
      <c r="T269" s="3">
        <f t="shared" si="144"/>
        <v>88</v>
      </c>
      <c r="U269" s="5">
        <v>2.4750000000000002E-3</v>
      </c>
      <c r="V269" s="5">
        <v>0.32</v>
      </c>
      <c r="W269" s="5">
        <v>1.29</v>
      </c>
      <c r="X269" s="4">
        <f t="shared" si="145"/>
        <v>2.1366180000000004</v>
      </c>
      <c r="Y269" s="4">
        <f t="shared" si="146"/>
        <v>-1.1575706038791234</v>
      </c>
      <c r="Z269" s="3">
        <f t="shared" si="147"/>
        <v>20.623558477952834</v>
      </c>
      <c r="AA269" s="3">
        <f t="shared" si="148"/>
        <v>21.60260587407371</v>
      </c>
      <c r="AB269" s="3">
        <f t="shared" si="149"/>
        <v>0.2064</v>
      </c>
      <c r="AC269" s="3">
        <f t="shared" si="150"/>
        <v>0.97904739612087688</v>
      </c>
      <c r="AD269" s="2">
        <f t="shared" si="164"/>
        <v>215.94</v>
      </c>
      <c r="AE269" s="2">
        <f t="shared" si="151"/>
        <v>9.9960162796460956</v>
      </c>
      <c r="AF269" s="2">
        <f t="shared" si="152"/>
        <v>998.80535993144258</v>
      </c>
      <c r="AG269" s="2">
        <f t="shared" si="153"/>
        <v>47.415570301208355</v>
      </c>
      <c r="AH269" s="2">
        <f t="shared" si="154"/>
        <v>-1046.2209302325582</v>
      </c>
      <c r="AI269" s="2">
        <f t="shared" si="155"/>
        <v>9.276845958083868E-11</v>
      </c>
      <c r="AJ269" s="2">
        <f t="shared" si="156"/>
        <v>22.360444674119911</v>
      </c>
      <c r="AK269">
        <f t="shared" si="157"/>
        <v>1.2191208255163365E-3</v>
      </c>
      <c r="AL269">
        <f t="shared" si="158"/>
        <v>4.7434466866321552</v>
      </c>
      <c r="AM269">
        <f t="shared" si="159"/>
        <v>-1046.2209302325582</v>
      </c>
      <c r="AN269">
        <f t="shared" si="160"/>
        <v>1046.2247085055569</v>
      </c>
      <c r="AO269">
        <f t="shared" si="161"/>
        <v>-3.7782729986020058E-3</v>
      </c>
      <c r="AP269">
        <f t="shared" si="162"/>
        <v>9.9960162796460956</v>
      </c>
      <c r="AQ269">
        <f t="shared" si="163"/>
        <v>273648.51163673645</v>
      </c>
    </row>
    <row r="270" spans="1:43" x14ac:dyDescent="0.25">
      <c r="A270">
        <v>269</v>
      </c>
      <c r="B270" t="s">
        <v>733</v>
      </c>
      <c r="C270" t="s">
        <v>731</v>
      </c>
      <c r="D270" t="s">
        <v>732</v>
      </c>
      <c r="E270" t="str">
        <f t="shared" si="132"/>
        <v>175.837</v>
      </c>
      <c r="F270" t="str">
        <f t="shared" si="133"/>
        <v>34.54994</v>
      </c>
      <c r="G270" t="str">
        <f t="shared" si="134"/>
        <v>-86.44906</v>
      </c>
      <c r="H270">
        <f t="shared" si="135"/>
        <v>0.60301143109696609</v>
      </c>
      <c r="I270">
        <f t="shared" si="136"/>
        <v>0.60301020936648964</v>
      </c>
      <c r="J270">
        <f t="shared" si="137"/>
        <v>-1.5088113074761682</v>
      </c>
      <c r="K270">
        <f t="shared" si="138"/>
        <v>-1.5088207322541292</v>
      </c>
      <c r="L270">
        <f t="shared" si="139"/>
        <v>-7.7625472102620658E-6</v>
      </c>
      <c r="M270">
        <f t="shared" si="140"/>
        <v>-1.2217304764527981E-6</v>
      </c>
      <c r="N270">
        <f t="shared" si="141"/>
        <v>164.26198900218142</v>
      </c>
      <c r="O270">
        <f t="shared" si="142"/>
        <v>-0.25300000000001432</v>
      </c>
      <c r="P270" s="1">
        <f t="shared" si="143"/>
        <v>-1.5402224308671585E-3</v>
      </c>
      <c r="Q270" s="3">
        <v>9.81</v>
      </c>
      <c r="R270" s="3">
        <v>20</v>
      </c>
      <c r="S270" s="3">
        <v>68</v>
      </c>
      <c r="T270" s="3">
        <f t="shared" si="144"/>
        <v>88</v>
      </c>
      <c r="U270" s="5">
        <v>2.4750000000000002E-3</v>
      </c>
      <c r="V270" s="5">
        <v>0.32</v>
      </c>
      <c r="W270" s="5">
        <v>1.29</v>
      </c>
      <c r="X270" s="4">
        <f t="shared" si="145"/>
        <v>2.1366180000000004</v>
      </c>
      <c r="Y270" s="4">
        <f t="shared" si="146"/>
        <v>-1.3296416429753828</v>
      </c>
      <c r="Z270" s="3">
        <f t="shared" si="147"/>
        <v>20.736644661203137</v>
      </c>
      <c r="AA270" s="3">
        <f t="shared" si="148"/>
        <v>21.543621018227753</v>
      </c>
      <c r="AB270" s="3">
        <f t="shared" si="149"/>
        <v>0.2064</v>
      </c>
      <c r="AC270" s="3">
        <f t="shared" si="150"/>
        <v>0.80697635702461745</v>
      </c>
      <c r="AD270" s="2">
        <f t="shared" si="164"/>
        <v>215.94</v>
      </c>
      <c r="AE270" s="2">
        <f t="shared" si="151"/>
        <v>10.023384639811649</v>
      </c>
      <c r="AF270" s="2">
        <f t="shared" si="152"/>
        <v>1007.031809972557</v>
      </c>
      <c r="AG270" s="2">
        <f t="shared" si="153"/>
        <v>39.189120260134267</v>
      </c>
      <c r="AH270" s="2">
        <f t="shared" si="154"/>
        <v>-1046.2209302325582</v>
      </c>
      <c r="AI270" s="2">
        <f t="shared" si="155"/>
        <v>1.3301360013429075E-10</v>
      </c>
      <c r="AJ270" s="2">
        <f t="shared" si="156"/>
        <v>22.421665933287855</v>
      </c>
      <c r="AK270">
        <f t="shared" si="157"/>
        <v>1.3875073013027077E-3</v>
      </c>
      <c r="AL270">
        <f t="shared" si="158"/>
        <v>3.9097691716308987</v>
      </c>
      <c r="AM270">
        <f t="shared" si="159"/>
        <v>-1046.2209302325582</v>
      </c>
      <c r="AN270">
        <f t="shared" si="160"/>
        <v>1046.2230459872235</v>
      </c>
      <c r="AO270">
        <f t="shared" si="161"/>
        <v>-2.1157546652830206E-3</v>
      </c>
      <c r="AP270">
        <f t="shared" si="162"/>
        <v>10.023384639811649</v>
      </c>
      <c r="AQ270">
        <f t="shared" si="163"/>
        <v>273646.77226546034</v>
      </c>
    </row>
    <row r="271" spans="1:43" x14ac:dyDescent="0.25">
      <c r="A271">
        <v>270</v>
      </c>
      <c r="B271" t="s">
        <v>736</v>
      </c>
      <c r="C271" t="s">
        <v>734</v>
      </c>
      <c r="D271" t="s">
        <v>735</v>
      </c>
      <c r="E271" t="str">
        <f t="shared" si="132"/>
        <v>175.511</v>
      </c>
      <c r="F271" t="str">
        <f t="shared" si="133"/>
        <v>34.54991</v>
      </c>
      <c r="G271" t="str">
        <f t="shared" si="134"/>
        <v>-86.4497</v>
      </c>
      <c r="H271">
        <f t="shared" si="135"/>
        <v>0.60301020936648964</v>
      </c>
      <c r="I271">
        <f t="shared" si="136"/>
        <v>0.60300968576771397</v>
      </c>
      <c r="J271">
        <f t="shared" si="137"/>
        <v>-1.5088207322541292</v>
      </c>
      <c r="K271">
        <f t="shared" si="138"/>
        <v>-1.5088319023613419</v>
      </c>
      <c r="L271">
        <f t="shared" si="139"/>
        <v>-9.2000614808987073E-6</v>
      </c>
      <c r="M271">
        <f t="shared" si="140"/>
        <v>-5.2359877567020874E-7</v>
      </c>
      <c r="N271">
        <f t="shared" si="141"/>
        <v>192.62487282740136</v>
      </c>
      <c r="O271">
        <f t="shared" si="142"/>
        <v>-0.32599999999999341</v>
      </c>
      <c r="P271" s="1">
        <f t="shared" si="143"/>
        <v>-1.6924086449214731E-3</v>
      </c>
      <c r="Q271" s="3">
        <v>9.81</v>
      </c>
      <c r="R271" s="3">
        <v>20</v>
      </c>
      <c r="S271" s="3">
        <v>68</v>
      </c>
      <c r="T271" s="3">
        <f t="shared" si="144"/>
        <v>88</v>
      </c>
      <c r="U271" s="5">
        <v>2.4750000000000002E-3</v>
      </c>
      <c r="V271" s="5">
        <v>0.32</v>
      </c>
      <c r="W271" s="5">
        <v>1.29</v>
      </c>
      <c r="X271" s="4">
        <f t="shared" si="145"/>
        <v>2.1366180000000004</v>
      </c>
      <c r="Y271" s="4">
        <f t="shared" si="146"/>
        <v>-1.4610204426275821</v>
      </c>
      <c r="Z271" s="3">
        <f t="shared" si="147"/>
        <v>20.823201244293397</v>
      </c>
      <c r="AA271" s="3">
        <f t="shared" si="148"/>
        <v>21.498798801665814</v>
      </c>
      <c r="AB271" s="3">
        <f t="shared" si="149"/>
        <v>0.2064</v>
      </c>
      <c r="AC271" s="3">
        <f t="shared" si="150"/>
        <v>0.67559755737241833</v>
      </c>
      <c r="AD271" s="2">
        <f t="shared" si="164"/>
        <v>215.94</v>
      </c>
      <c r="AE271" s="2">
        <f t="shared" si="151"/>
        <v>10.044282101164725</v>
      </c>
      <c r="AF271" s="2">
        <f t="shared" si="152"/>
        <v>1013.3435443168953</v>
      </c>
      <c r="AG271" s="2">
        <f t="shared" si="153"/>
        <v>32.877385916213129</v>
      </c>
      <c r="AH271" s="2">
        <f t="shared" si="154"/>
        <v>-1046.2209302325582</v>
      </c>
      <c r="AI271" s="2">
        <f t="shared" si="155"/>
        <v>5.5024429457262158E-10</v>
      </c>
      <c r="AJ271" s="2">
        <f t="shared" si="156"/>
        <v>22.468412208538176</v>
      </c>
      <c r="AK271">
        <f t="shared" si="157"/>
        <v>1.6237010052795227E-3</v>
      </c>
      <c r="AL271">
        <f t="shared" si="158"/>
        <v>3.2732439795175305</v>
      </c>
      <c r="AM271">
        <f t="shared" si="159"/>
        <v>-1046.2209302325582</v>
      </c>
      <c r="AN271">
        <f t="shared" si="160"/>
        <v>1046.2221717346329</v>
      </c>
      <c r="AO271">
        <f t="shared" si="161"/>
        <v>-1.2415020746630034E-3</v>
      </c>
      <c r="AP271">
        <f t="shared" si="162"/>
        <v>10.044282101164725</v>
      </c>
      <c r="AQ271">
        <f t="shared" si="163"/>
        <v>273645.85760116664</v>
      </c>
    </row>
    <row r="272" spans="1:43" x14ac:dyDescent="0.25">
      <c r="A272">
        <v>271</v>
      </c>
      <c r="B272" t="s">
        <v>590</v>
      </c>
      <c r="C272" t="s">
        <v>588</v>
      </c>
      <c r="D272" t="s">
        <v>589</v>
      </c>
      <c r="E272" t="str">
        <f t="shared" si="132"/>
        <v>175.394</v>
      </c>
      <c r="F272" t="str">
        <f t="shared" si="133"/>
        <v>34.54988</v>
      </c>
      <c r="G272" t="str">
        <f t="shared" si="134"/>
        <v>-86.44993</v>
      </c>
      <c r="H272">
        <f t="shared" si="135"/>
        <v>0.60300968576771397</v>
      </c>
      <c r="I272">
        <f t="shared" si="136"/>
        <v>0.60300916216893852</v>
      </c>
      <c r="J272">
        <f t="shared" si="137"/>
        <v>-1.5088319023613419</v>
      </c>
      <c r="K272">
        <f t="shared" si="138"/>
        <v>-1.5088359166186214</v>
      </c>
      <c r="L272">
        <f t="shared" si="139"/>
        <v>-3.3062732866245681E-6</v>
      </c>
      <c r="M272">
        <f t="shared" si="140"/>
        <v>-5.2359877544816413E-7</v>
      </c>
      <c r="N272">
        <f t="shared" si="141"/>
        <v>69.974041359827226</v>
      </c>
      <c r="O272">
        <f t="shared" si="142"/>
        <v>-0.11699999999999022</v>
      </c>
      <c r="P272" s="1">
        <f t="shared" si="143"/>
        <v>-1.6720486301247286E-3</v>
      </c>
      <c r="Q272" s="3">
        <v>9.81</v>
      </c>
      <c r="R272" s="3">
        <v>20</v>
      </c>
      <c r="S272" s="3">
        <v>68</v>
      </c>
      <c r="T272" s="3">
        <f t="shared" si="144"/>
        <v>88</v>
      </c>
      <c r="U272" s="5">
        <v>2.4750000000000002E-3</v>
      </c>
      <c r="V272" s="5">
        <v>0.32</v>
      </c>
      <c r="W272" s="5">
        <v>1.29</v>
      </c>
      <c r="X272" s="4">
        <f t="shared" si="145"/>
        <v>2.1366180000000004</v>
      </c>
      <c r="Y272" s="4">
        <f t="shared" si="146"/>
        <v>-1.4434441236634699</v>
      </c>
      <c r="Z272" s="3">
        <f t="shared" si="147"/>
        <v>20.811610713789836</v>
      </c>
      <c r="AA272" s="3">
        <f t="shared" si="148"/>
        <v>21.504784590126366</v>
      </c>
      <c r="AB272" s="3">
        <f t="shared" si="149"/>
        <v>0.2064</v>
      </c>
      <c r="AC272" s="3">
        <f t="shared" si="150"/>
        <v>0.69317387633653038</v>
      </c>
      <c r="AD272" s="2">
        <f t="shared" si="164"/>
        <v>215.94</v>
      </c>
      <c r="AE272" s="2">
        <f t="shared" si="151"/>
        <v>10.041486307152628</v>
      </c>
      <c r="AF272" s="2">
        <f t="shared" si="152"/>
        <v>1012.4975969588739</v>
      </c>
      <c r="AG272" s="2">
        <f t="shared" si="153"/>
        <v>33.723333273784782</v>
      </c>
      <c r="AH272" s="2">
        <f t="shared" si="154"/>
        <v>-1046.2209302325582</v>
      </c>
      <c r="AI272" s="2">
        <f t="shared" si="155"/>
        <v>1.0049916454590857E-10</v>
      </c>
      <c r="AJ272" s="2">
        <f t="shared" si="156"/>
        <v>22.462158197382248</v>
      </c>
      <c r="AK272">
        <f t="shared" si="157"/>
        <v>5.8999937726360589E-4</v>
      </c>
      <c r="AL272">
        <f t="shared" si="158"/>
        <v>3.3584005636459806</v>
      </c>
      <c r="AM272">
        <f t="shared" si="159"/>
        <v>-1046.2209302325582</v>
      </c>
      <c r="AN272">
        <f t="shared" si="160"/>
        <v>1046.2222711738291</v>
      </c>
      <c r="AO272">
        <f t="shared" si="161"/>
        <v>-1.3409412708824675E-3</v>
      </c>
      <c r="AP272">
        <f t="shared" si="162"/>
        <v>10.041486307152628</v>
      </c>
      <c r="AQ272">
        <f t="shared" si="163"/>
        <v>273645.96163679176</v>
      </c>
    </row>
    <row r="273" spans="1:43" x14ac:dyDescent="0.25">
      <c r="A273">
        <v>272</v>
      </c>
      <c r="B273" t="s">
        <v>739</v>
      </c>
      <c r="C273" t="s">
        <v>737</v>
      </c>
      <c r="D273" t="s">
        <v>738</v>
      </c>
      <c r="E273" t="str">
        <f t="shared" si="132"/>
        <v>175.288</v>
      </c>
      <c r="F273" t="str">
        <f t="shared" si="133"/>
        <v>34.54983</v>
      </c>
      <c r="G273" t="str">
        <f t="shared" si="134"/>
        <v>-86.45014</v>
      </c>
      <c r="H273">
        <f t="shared" si="135"/>
        <v>0.60300916216893852</v>
      </c>
      <c r="I273">
        <f t="shared" si="136"/>
        <v>0.60300828950431251</v>
      </c>
      <c r="J273">
        <f t="shared" si="137"/>
        <v>-1.5088359166186214</v>
      </c>
      <c r="K273">
        <f t="shared" si="138"/>
        <v>-1.5088395818100508</v>
      </c>
      <c r="L273">
        <f t="shared" si="139"/>
        <v>-3.018772713166377E-6</v>
      </c>
      <c r="M273">
        <f t="shared" si="140"/>
        <v>-8.7266462600599226E-7</v>
      </c>
      <c r="N273">
        <f t="shared" si="141"/>
        <v>65.686737251101462</v>
      </c>
      <c r="O273">
        <f t="shared" si="142"/>
        <v>-0.10599999999999454</v>
      </c>
      <c r="P273" s="1">
        <f t="shared" si="143"/>
        <v>-1.6137199750809223E-3</v>
      </c>
      <c r="Q273" s="3">
        <v>9.81</v>
      </c>
      <c r="R273" s="3">
        <v>20</v>
      </c>
      <c r="S273" s="3">
        <v>68</v>
      </c>
      <c r="T273" s="3">
        <f t="shared" si="144"/>
        <v>88</v>
      </c>
      <c r="U273" s="5">
        <v>2.4750000000000002E-3</v>
      </c>
      <c r="V273" s="5">
        <v>0.32</v>
      </c>
      <c r="W273" s="5">
        <v>1.29</v>
      </c>
      <c r="X273" s="4">
        <f t="shared" si="145"/>
        <v>2.1366180000000004</v>
      </c>
      <c r="Y273" s="4">
        <f t="shared" si="146"/>
        <v>-1.3930903662211906</v>
      </c>
      <c r="Z273" s="3">
        <f t="shared" si="147"/>
        <v>20.778423685635172</v>
      </c>
      <c r="AA273" s="3">
        <f t="shared" si="148"/>
        <v>21.521951319413983</v>
      </c>
      <c r="AB273" s="3">
        <f t="shared" si="149"/>
        <v>0.2064</v>
      </c>
      <c r="AC273" s="3">
        <f t="shared" si="150"/>
        <v>0.74352763377880982</v>
      </c>
      <c r="AD273" s="2">
        <f t="shared" si="164"/>
        <v>215.94</v>
      </c>
      <c r="AE273" s="2">
        <f t="shared" si="151"/>
        <v>10.033476834659224</v>
      </c>
      <c r="AF273" s="2">
        <f t="shared" si="152"/>
        <v>1010.0767088689681</v>
      </c>
      <c r="AG273" s="2">
        <f t="shared" si="153"/>
        <v>36.144221363607926</v>
      </c>
      <c r="AH273" s="2">
        <f t="shared" si="154"/>
        <v>-1046.2209302325582</v>
      </c>
      <c r="AI273" s="2">
        <f t="shared" si="155"/>
        <v>1.7735146684572101E-11</v>
      </c>
      <c r="AJ273" s="2">
        <f t="shared" si="156"/>
        <v>22.444241523224534</v>
      </c>
      <c r="AK273">
        <f t="shared" si="157"/>
        <v>5.5429228566479082E-4</v>
      </c>
      <c r="AL273">
        <f t="shared" si="158"/>
        <v>3.6023625667577996</v>
      </c>
      <c r="AM273">
        <f t="shared" si="159"/>
        <v>-1046.2209302325582</v>
      </c>
      <c r="AN273">
        <f t="shared" si="160"/>
        <v>1046.2225851426642</v>
      </c>
      <c r="AO273">
        <f t="shared" si="161"/>
        <v>-1.6549101060263638E-3</v>
      </c>
      <c r="AP273">
        <f t="shared" si="162"/>
        <v>10.033476834659224</v>
      </c>
      <c r="AQ273">
        <f t="shared" si="163"/>
        <v>273646.29011849914</v>
      </c>
    </row>
    <row r="274" spans="1:43" x14ac:dyDescent="0.25">
      <c r="A274">
        <v>273</v>
      </c>
      <c r="B274" t="s">
        <v>587</v>
      </c>
      <c r="C274" t="s">
        <v>585</v>
      </c>
      <c r="D274" t="s">
        <v>586</v>
      </c>
      <c r="E274" t="str">
        <f t="shared" si="132"/>
        <v>175.159</v>
      </c>
      <c r="F274" t="str">
        <f t="shared" si="133"/>
        <v>34.54974</v>
      </c>
      <c r="G274" t="str">
        <f t="shared" si="134"/>
        <v>-86.45041</v>
      </c>
      <c r="H274">
        <f t="shared" si="135"/>
        <v>0.60300828950431251</v>
      </c>
      <c r="I274">
        <f t="shared" si="136"/>
        <v>0.60300671870798561</v>
      </c>
      <c r="J274">
        <f t="shared" si="137"/>
        <v>-1.5088395818100508</v>
      </c>
      <c r="K274">
        <f t="shared" si="138"/>
        <v>-1.5088442941990312</v>
      </c>
      <c r="L274">
        <f t="shared" si="139"/>
        <v>-3.8812824674065797E-6</v>
      </c>
      <c r="M274">
        <f t="shared" si="140"/>
        <v>-1.5707963268996039E-6</v>
      </c>
      <c r="N274">
        <f t="shared" si="141"/>
        <v>87.524999495405197</v>
      </c>
      <c r="O274">
        <f t="shared" si="142"/>
        <v>-0.1290000000000191</v>
      </c>
      <c r="P274" s="1">
        <f t="shared" si="143"/>
        <v>-1.4738646186086663E-3</v>
      </c>
      <c r="Q274" s="3">
        <v>9.81</v>
      </c>
      <c r="R274" s="3">
        <v>20</v>
      </c>
      <c r="S274" s="3">
        <v>68</v>
      </c>
      <c r="T274" s="3">
        <f t="shared" si="144"/>
        <v>88</v>
      </c>
      <c r="U274" s="5">
        <v>2.4750000000000002E-3</v>
      </c>
      <c r="V274" s="5">
        <v>0.32</v>
      </c>
      <c r="W274" s="5">
        <v>1.29</v>
      </c>
      <c r="X274" s="4">
        <f t="shared" si="145"/>
        <v>2.1366180000000004</v>
      </c>
      <c r="Y274" s="4">
        <f t="shared" si="146"/>
        <v>-1.2723564659979512</v>
      </c>
      <c r="Z274" s="3">
        <f t="shared" si="147"/>
        <v>20.698961179936916</v>
      </c>
      <c r="AA274" s="3">
        <f t="shared" si="148"/>
        <v>21.563222713938966</v>
      </c>
      <c r="AB274" s="3">
        <f t="shared" si="149"/>
        <v>0.2064</v>
      </c>
      <c r="AC274" s="3">
        <f t="shared" si="150"/>
        <v>0.86426153400204908</v>
      </c>
      <c r="AD274" s="2">
        <f t="shared" si="164"/>
        <v>215.94</v>
      </c>
      <c r="AE274" s="2">
        <f t="shared" si="151"/>
        <v>10.014273045582355</v>
      </c>
      <c r="AF274" s="2">
        <f t="shared" si="152"/>
        <v>1004.2880281773147</v>
      </c>
      <c r="AG274" s="2">
        <f t="shared" si="153"/>
        <v>41.932902055670432</v>
      </c>
      <c r="AH274" s="2">
        <f t="shared" si="154"/>
        <v>-1046.2209302325582</v>
      </c>
      <c r="AI274" s="2">
        <f t="shared" si="155"/>
        <v>4.2700776248238981E-10</v>
      </c>
      <c r="AJ274" s="2">
        <f t="shared" si="156"/>
        <v>22.401283883783591</v>
      </c>
      <c r="AK274">
        <f t="shared" si="157"/>
        <v>7.3998903526629166E-4</v>
      </c>
      <c r="AL274">
        <f t="shared" si="158"/>
        <v>4.1873136337308576</v>
      </c>
      <c r="AM274">
        <f t="shared" si="159"/>
        <v>-1046.2209302325582</v>
      </c>
      <c r="AN274">
        <f t="shared" si="160"/>
        <v>1046.2235293040544</v>
      </c>
      <c r="AO274">
        <f t="shared" si="161"/>
        <v>-2.5990714960926198E-3</v>
      </c>
      <c r="AP274">
        <f t="shared" si="162"/>
        <v>10.014273045582355</v>
      </c>
      <c r="AQ274">
        <f t="shared" si="163"/>
        <v>273647.27792392345</v>
      </c>
    </row>
    <row r="275" spans="1:43" x14ac:dyDescent="0.25">
      <c r="A275">
        <v>274</v>
      </c>
      <c r="B275" t="s">
        <v>584</v>
      </c>
      <c r="C275" t="s">
        <v>582</v>
      </c>
      <c r="D275" t="s">
        <v>583</v>
      </c>
      <c r="E275" t="str">
        <f t="shared" si="132"/>
        <v>174.98</v>
      </c>
      <c r="F275" t="str">
        <f t="shared" si="133"/>
        <v>34.54955</v>
      </c>
      <c r="G275" t="str">
        <f t="shared" si="134"/>
        <v>-86.45088</v>
      </c>
      <c r="H275">
        <f t="shared" si="135"/>
        <v>0.60300671870798561</v>
      </c>
      <c r="I275">
        <f t="shared" si="136"/>
        <v>0.60300340258240692</v>
      </c>
      <c r="J275">
        <f t="shared" si="137"/>
        <v>-1.5088442941990312</v>
      </c>
      <c r="K275">
        <f t="shared" si="138"/>
        <v>-1.5088524972465154</v>
      </c>
      <c r="L275">
        <f t="shared" si="139"/>
        <v>-6.7563178844721125E-6</v>
      </c>
      <c r="M275">
        <f t="shared" si="140"/>
        <v>-3.3161255786895438E-6</v>
      </c>
      <c r="N275">
        <f t="shared" si="141"/>
        <v>157.32523008965455</v>
      </c>
      <c r="O275">
        <f t="shared" si="142"/>
        <v>-0.17900000000000205</v>
      </c>
      <c r="P275" s="1">
        <f t="shared" si="143"/>
        <v>-1.1377704637583923E-3</v>
      </c>
      <c r="Q275" s="3">
        <v>9.81</v>
      </c>
      <c r="R275" s="3">
        <v>20</v>
      </c>
      <c r="S275" s="3">
        <v>68</v>
      </c>
      <c r="T275" s="3">
        <f t="shared" si="144"/>
        <v>88</v>
      </c>
      <c r="U275" s="5">
        <v>2.4750000000000002E-3</v>
      </c>
      <c r="V275" s="5">
        <v>0.32</v>
      </c>
      <c r="W275" s="5">
        <v>1.29</v>
      </c>
      <c r="X275" s="4">
        <f t="shared" si="145"/>
        <v>2.1366180000000004</v>
      </c>
      <c r="Y275" s="4">
        <f t="shared" si="146"/>
        <v>-0.9822138502050145</v>
      </c>
      <c r="Z275" s="3">
        <f t="shared" si="147"/>
        <v>20.508640908466838</v>
      </c>
      <c r="AA275" s="3">
        <f t="shared" si="148"/>
        <v>21.663045058261822</v>
      </c>
      <c r="AB275" s="3">
        <f t="shared" si="149"/>
        <v>0.2064</v>
      </c>
      <c r="AC275" s="3">
        <f t="shared" si="150"/>
        <v>1.154404149794986</v>
      </c>
      <c r="AD275" s="2">
        <f t="shared" si="164"/>
        <v>215.94</v>
      </c>
      <c r="AE275" s="2">
        <f t="shared" si="151"/>
        <v>9.9681277225444642</v>
      </c>
      <c r="AF275" s="2">
        <f t="shared" si="152"/>
        <v>990.46875964824494</v>
      </c>
      <c r="AG275" s="2">
        <f t="shared" si="153"/>
        <v>55.752170584262458</v>
      </c>
      <c r="AH275" s="2">
        <f t="shared" si="154"/>
        <v>-1046.2209302325582</v>
      </c>
      <c r="AI275" s="2">
        <f t="shared" si="155"/>
        <v>-5.0704329623840749E-11</v>
      </c>
      <c r="AJ275" s="2">
        <f t="shared" si="156"/>
        <v>22.298059767906636</v>
      </c>
      <c r="AK275">
        <f t="shared" si="157"/>
        <v>1.3362797213246022E-3</v>
      </c>
      <c r="AL275">
        <f t="shared" si="158"/>
        <v>5.5930433614098156</v>
      </c>
      <c r="AM275">
        <f t="shared" si="159"/>
        <v>-1046.2209302325582</v>
      </c>
      <c r="AN275">
        <f t="shared" si="160"/>
        <v>1046.2271239989277</v>
      </c>
      <c r="AO275">
        <f t="shared" si="161"/>
        <v>-6.1937663695061929E-3</v>
      </c>
      <c r="AP275">
        <f t="shared" si="162"/>
        <v>9.9681277225444642</v>
      </c>
      <c r="AQ275">
        <f t="shared" si="163"/>
        <v>273651.03880054533</v>
      </c>
    </row>
    <row r="276" spans="1:43" x14ac:dyDescent="0.25">
      <c r="A276">
        <v>275</v>
      </c>
      <c r="B276" t="s">
        <v>581</v>
      </c>
      <c r="C276" t="s">
        <v>579</v>
      </c>
      <c r="D276" t="s">
        <v>580</v>
      </c>
      <c r="E276" t="str">
        <f t="shared" si="132"/>
        <v>174.55</v>
      </c>
      <c r="F276" t="str">
        <f t="shared" si="133"/>
        <v>34.54923</v>
      </c>
      <c r="G276" t="str">
        <f t="shared" si="134"/>
        <v>-86.45159</v>
      </c>
      <c r="H276">
        <f t="shared" si="135"/>
        <v>0.60300340258240692</v>
      </c>
      <c r="I276">
        <f t="shared" si="136"/>
        <v>0.60299781752880044</v>
      </c>
      <c r="J276">
        <f t="shared" si="137"/>
        <v>-1.5088524972465154</v>
      </c>
      <c r="K276">
        <f t="shared" si="138"/>
        <v>-1.5088648890842045</v>
      </c>
      <c r="L276">
        <f t="shared" si="139"/>
        <v>-1.0206383826208564E-5</v>
      </c>
      <c r="M276">
        <f t="shared" si="140"/>
        <v>-5.5850536064827594E-6</v>
      </c>
      <c r="N276">
        <f t="shared" si="141"/>
        <v>243.20335485270115</v>
      </c>
      <c r="O276">
        <f t="shared" si="142"/>
        <v>-0.4299999999999784</v>
      </c>
      <c r="P276" s="1">
        <f t="shared" si="143"/>
        <v>-1.7680677154326787E-3</v>
      </c>
      <c r="Q276" s="3">
        <v>9.81</v>
      </c>
      <c r="R276" s="3">
        <v>20</v>
      </c>
      <c r="S276" s="3">
        <v>68</v>
      </c>
      <c r="T276" s="3">
        <f t="shared" si="144"/>
        <v>88</v>
      </c>
      <c r="U276" s="5">
        <v>2.4750000000000002E-3</v>
      </c>
      <c r="V276" s="5">
        <v>0.32</v>
      </c>
      <c r="W276" s="5">
        <v>1.29</v>
      </c>
      <c r="X276" s="4">
        <f t="shared" si="145"/>
        <v>2.1366180000000004</v>
      </c>
      <c r="Y276" s="4">
        <f t="shared" si="146"/>
        <v>-1.5263351116703876</v>
      </c>
      <c r="Z276" s="3">
        <f t="shared" si="147"/>
        <v>20.866301224522463</v>
      </c>
      <c r="AA276" s="3">
        <f t="shared" si="148"/>
        <v>21.476584112852077</v>
      </c>
      <c r="AB276" s="3">
        <f t="shared" si="149"/>
        <v>0.2064</v>
      </c>
      <c r="AC276" s="3">
        <f t="shared" si="150"/>
        <v>0.61028288832961264</v>
      </c>
      <c r="AD276" s="2">
        <f t="shared" si="164"/>
        <v>215.94</v>
      </c>
      <c r="AE276" s="2">
        <f t="shared" si="151"/>
        <v>10.054671583967625</v>
      </c>
      <c r="AF276" s="2">
        <f t="shared" si="152"/>
        <v>1016.491308065479</v>
      </c>
      <c r="AG276" s="2">
        <f t="shared" si="153"/>
        <v>29.72962216797211</v>
      </c>
      <c r="AH276" s="2">
        <f t="shared" si="154"/>
        <v>-1046.2209302325582</v>
      </c>
      <c r="AI276" s="2">
        <f t="shared" si="155"/>
        <v>8.928964234655723E-10</v>
      </c>
      <c r="AJ276" s="2">
        <f t="shared" si="156"/>
        <v>22.491652812485572</v>
      </c>
      <c r="AK276">
        <f t="shared" si="157"/>
        <v>2.0479260387571735E-3</v>
      </c>
      <c r="AL276">
        <f t="shared" si="158"/>
        <v>2.9567969395814564</v>
      </c>
      <c r="AM276">
        <f t="shared" si="159"/>
        <v>-1046.2209302325582</v>
      </c>
      <c r="AN276">
        <f t="shared" si="160"/>
        <v>1046.2218453502508</v>
      </c>
      <c r="AO276">
        <f t="shared" si="161"/>
        <v>-9.1511769255703257E-4</v>
      </c>
      <c r="AP276">
        <f t="shared" si="162"/>
        <v>10.054671583967625</v>
      </c>
      <c r="AQ276">
        <f t="shared" si="163"/>
        <v>273645.51613029093</v>
      </c>
    </row>
    <row r="277" spans="1:43" x14ac:dyDescent="0.25">
      <c r="A277">
        <v>276</v>
      </c>
      <c r="B277" t="s">
        <v>578</v>
      </c>
      <c r="C277" t="s">
        <v>576</v>
      </c>
      <c r="D277" t="s">
        <v>577</v>
      </c>
      <c r="E277" t="str">
        <f t="shared" si="132"/>
        <v>175.177</v>
      </c>
      <c r="F277" t="str">
        <f t="shared" si="133"/>
        <v>34.54848</v>
      </c>
      <c r="G277" t="str">
        <f t="shared" si="134"/>
        <v>-86.45316</v>
      </c>
      <c r="H277">
        <f t="shared" si="135"/>
        <v>0.60299781752880044</v>
      </c>
      <c r="I277">
        <f t="shared" si="136"/>
        <v>0.60298472755941046</v>
      </c>
      <c r="J277">
        <f t="shared" si="137"/>
        <v>-1.5088648890842045</v>
      </c>
      <c r="K277">
        <f t="shared" si="138"/>
        <v>-1.5088922907534608</v>
      </c>
      <c r="L277">
        <f t="shared" si="139"/>
        <v>-2.256919102904315E-5</v>
      </c>
      <c r="M277">
        <f t="shared" si="140"/>
        <v>-1.3089969389978862E-5</v>
      </c>
      <c r="N277">
        <f t="shared" si="141"/>
        <v>545.38388628394125</v>
      </c>
      <c r="O277">
        <f t="shared" si="142"/>
        <v>0.62699999999998113</v>
      </c>
      <c r="P277" s="1">
        <f t="shared" si="143"/>
        <v>1.1496489276061016E-3</v>
      </c>
      <c r="Q277" s="3">
        <v>9.81</v>
      </c>
      <c r="R277" s="3">
        <v>20</v>
      </c>
      <c r="S277" s="3">
        <v>68</v>
      </c>
      <c r="T277" s="3">
        <f t="shared" si="144"/>
        <v>88</v>
      </c>
      <c r="U277" s="5">
        <v>2.4750000000000002E-3</v>
      </c>
      <c r="V277" s="5">
        <v>0.32</v>
      </c>
      <c r="W277" s="5">
        <v>1.29</v>
      </c>
      <c r="X277" s="4">
        <f t="shared" si="145"/>
        <v>2.1366180000000004</v>
      </c>
      <c r="Y277" s="4">
        <f t="shared" si="146"/>
        <v>0.99246827035499974</v>
      </c>
      <c r="Z277" s="3">
        <f t="shared" si="147"/>
        <v>19.237953442080588</v>
      </c>
      <c r="AA277" s="3">
        <f t="shared" si="148"/>
        <v>22.367039712435588</v>
      </c>
      <c r="AB277" s="3">
        <f t="shared" si="149"/>
        <v>0.2064</v>
      </c>
      <c r="AC277" s="3">
        <f t="shared" si="150"/>
        <v>3.1290862703549998</v>
      </c>
      <c r="AD277" s="2">
        <f t="shared" si="164"/>
        <v>215.94</v>
      </c>
      <c r="AE277" s="2">
        <f t="shared" si="151"/>
        <v>9.6543844324622938</v>
      </c>
      <c r="AF277" s="2">
        <f t="shared" si="152"/>
        <v>899.85754953322294</v>
      </c>
      <c r="AG277" s="2">
        <f t="shared" si="153"/>
        <v>146.36338069935471</v>
      </c>
      <c r="AH277" s="2">
        <f t="shared" si="154"/>
        <v>-1046.2209302325582</v>
      </c>
      <c r="AI277" s="2">
        <f t="shared" si="155"/>
        <v>1.9554136088117957E-11</v>
      </c>
      <c r="AJ277" s="2">
        <f t="shared" si="156"/>
        <v>21.596236233060701</v>
      </c>
      <c r="AK277">
        <f t="shared" si="157"/>
        <v>4.7828890919041824E-3</v>
      </c>
      <c r="AL277">
        <f t="shared" si="158"/>
        <v>15.160301697456394</v>
      </c>
      <c r="AM277">
        <f t="shared" si="159"/>
        <v>-1046.2209302325582</v>
      </c>
      <c r="AN277">
        <f t="shared" si="160"/>
        <v>1046.3442649007477</v>
      </c>
      <c r="AO277">
        <f t="shared" si="161"/>
        <v>-0.12333466818950001</v>
      </c>
      <c r="AP277">
        <f t="shared" si="162"/>
        <v>9.6543844324622938</v>
      </c>
      <c r="AQ277">
        <f t="shared" si="163"/>
        <v>273773.60923689342</v>
      </c>
    </row>
    <row r="278" spans="1:43" x14ac:dyDescent="0.25">
      <c r="A278">
        <v>277</v>
      </c>
      <c r="B278" t="s">
        <v>575</v>
      </c>
      <c r="C278" t="s">
        <v>573</v>
      </c>
      <c r="D278" t="s">
        <v>574</v>
      </c>
      <c r="E278" t="str">
        <f t="shared" si="132"/>
        <v>175.554</v>
      </c>
      <c r="F278" t="str">
        <f t="shared" si="133"/>
        <v>34.54833</v>
      </c>
      <c r="G278" t="str">
        <f t="shared" si="134"/>
        <v>-86.45361</v>
      </c>
      <c r="H278">
        <f t="shared" si="135"/>
        <v>0.60298472755941046</v>
      </c>
      <c r="I278">
        <f t="shared" si="136"/>
        <v>0.60298210956553255</v>
      </c>
      <c r="J278">
        <f t="shared" si="137"/>
        <v>-1.5088922907534608</v>
      </c>
      <c r="K278">
        <f t="shared" si="138"/>
        <v>-1.5089001447350947</v>
      </c>
      <c r="L278">
        <f t="shared" si="139"/>
        <v>-6.4689113914942204E-6</v>
      </c>
      <c r="M278">
        <f t="shared" si="140"/>
        <v>-2.6179938779069545E-6</v>
      </c>
      <c r="N278">
        <f t="shared" si="141"/>
        <v>145.87707788567837</v>
      </c>
      <c r="O278">
        <f t="shared" si="142"/>
        <v>0.37700000000000955</v>
      </c>
      <c r="P278" s="1">
        <f t="shared" si="143"/>
        <v>2.5843676433898589E-3</v>
      </c>
      <c r="Q278" s="3">
        <v>9.81</v>
      </c>
      <c r="R278" s="3">
        <v>20</v>
      </c>
      <c r="S278" s="3">
        <v>68</v>
      </c>
      <c r="T278" s="3">
        <f t="shared" si="144"/>
        <v>88</v>
      </c>
      <c r="U278" s="5">
        <v>2.4750000000000002E-3</v>
      </c>
      <c r="V278" s="5">
        <v>0.32</v>
      </c>
      <c r="W278" s="5">
        <v>1.29</v>
      </c>
      <c r="X278" s="4">
        <f t="shared" si="145"/>
        <v>2.1366180000000004</v>
      </c>
      <c r="Y278" s="4">
        <f t="shared" si="146"/>
        <v>2.2310254487375047</v>
      </c>
      <c r="Z278" s="3">
        <f t="shared" si="147"/>
        <v>18.463606078682496</v>
      </c>
      <c r="AA278" s="3">
        <f t="shared" si="148"/>
        <v>22.831249527419999</v>
      </c>
      <c r="AB278" s="3">
        <f t="shared" si="149"/>
        <v>0.2064</v>
      </c>
      <c r="AC278" s="3">
        <f t="shared" si="150"/>
        <v>4.3676434487375051</v>
      </c>
      <c r="AD278" s="2">
        <f t="shared" si="164"/>
        <v>215.94</v>
      </c>
      <c r="AE278" s="2">
        <f t="shared" si="151"/>
        <v>9.4580894374905462</v>
      </c>
      <c r="AF278" s="2">
        <f t="shared" si="152"/>
        <v>846.0777016994823</v>
      </c>
      <c r="AG278" s="2">
        <f t="shared" si="153"/>
        <v>200.14322853308613</v>
      </c>
      <c r="AH278" s="2">
        <f t="shared" si="154"/>
        <v>-1046.2209302325582</v>
      </c>
      <c r="AI278" s="2">
        <f t="shared" si="155"/>
        <v>1.0231815394945443E-11</v>
      </c>
      <c r="AJ278" s="2">
        <f t="shared" si="156"/>
        <v>21.157136970706581</v>
      </c>
      <c r="AK278">
        <f t="shared" si="157"/>
        <v>1.3058588449986507E-3</v>
      </c>
      <c r="AL278">
        <f t="shared" si="158"/>
        <v>21.161063220627447</v>
      </c>
      <c r="AM278">
        <f t="shared" si="159"/>
        <v>-1046.2209302325582</v>
      </c>
      <c r="AN278">
        <f t="shared" si="160"/>
        <v>1046.5562708083021</v>
      </c>
      <c r="AO278">
        <f t="shared" si="161"/>
        <v>-0.33534057574388498</v>
      </c>
      <c r="AP278">
        <f t="shared" si="162"/>
        <v>9.4580894374905462</v>
      </c>
      <c r="AQ278">
        <f t="shared" si="163"/>
        <v>273995.51149657113</v>
      </c>
    </row>
    <row r="279" spans="1:43" x14ac:dyDescent="0.25">
      <c r="A279">
        <v>278</v>
      </c>
      <c r="B279" t="s">
        <v>572</v>
      </c>
      <c r="C279" t="s">
        <v>570</v>
      </c>
      <c r="D279" t="s">
        <v>571</v>
      </c>
      <c r="E279" t="str">
        <f t="shared" si="132"/>
        <v>175.847</v>
      </c>
      <c r="F279" t="str">
        <f t="shared" si="133"/>
        <v>34.54825</v>
      </c>
      <c r="G279" t="str">
        <f t="shared" si="134"/>
        <v>-86.45409</v>
      </c>
      <c r="H279">
        <f t="shared" si="135"/>
        <v>0.60298210956553255</v>
      </c>
      <c r="I279">
        <f t="shared" si="136"/>
        <v>0.60298071330213099</v>
      </c>
      <c r="J279">
        <f t="shared" si="137"/>
        <v>-1.5089001447350947</v>
      </c>
      <c r="K279">
        <f t="shared" si="138"/>
        <v>-1.5089085223155043</v>
      </c>
      <c r="L279">
        <f t="shared" si="139"/>
        <v>-6.9001816867318833E-6</v>
      </c>
      <c r="M279">
        <f t="shared" si="140"/>
        <v>-1.3962634015651787E-6</v>
      </c>
      <c r="N279">
        <f t="shared" si="141"/>
        <v>147.16146193911874</v>
      </c>
      <c r="O279">
        <f t="shared" si="142"/>
        <v>0.29300000000000637</v>
      </c>
      <c r="P279" s="1">
        <f t="shared" si="143"/>
        <v>1.9910103918458055E-3</v>
      </c>
      <c r="Q279" s="3">
        <v>9.81</v>
      </c>
      <c r="R279" s="3">
        <v>20</v>
      </c>
      <c r="S279" s="3">
        <v>68</v>
      </c>
      <c r="T279" s="3">
        <f t="shared" si="144"/>
        <v>88</v>
      </c>
      <c r="U279" s="5">
        <v>2.4750000000000002E-3</v>
      </c>
      <c r="V279" s="5">
        <v>0.32</v>
      </c>
      <c r="W279" s="5">
        <v>1.29</v>
      </c>
      <c r="X279" s="4">
        <f t="shared" si="145"/>
        <v>2.1366180000000004</v>
      </c>
      <c r="Y279" s="4">
        <f t="shared" si="146"/>
        <v>1.7187960443170902</v>
      </c>
      <c r="Z279" s="3">
        <f t="shared" si="147"/>
        <v>18.781681626394555</v>
      </c>
      <c r="AA279" s="3">
        <f t="shared" si="148"/>
        <v>22.637095670711645</v>
      </c>
      <c r="AB279" s="3">
        <f t="shared" si="149"/>
        <v>0.2064</v>
      </c>
      <c r="AC279" s="3">
        <f t="shared" si="150"/>
        <v>3.8554140443170906</v>
      </c>
      <c r="AD279" s="2">
        <f t="shared" si="164"/>
        <v>215.94</v>
      </c>
      <c r="AE279" s="2">
        <f t="shared" si="151"/>
        <v>9.5392095850613092</v>
      </c>
      <c r="AF279" s="2">
        <f t="shared" si="152"/>
        <v>868.03487109531397</v>
      </c>
      <c r="AG279" s="2">
        <f t="shared" si="153"/>
        <v>178.18605913725571</v>
      </c>
      <c r="AH279" s="2">
        <f t="shared" si="154"/>
        <v>-1046.2209302325582</v>
      </c>
      <c r="AI279" s="2">
        <f t="shared" si="155"/>
        <v>1.1368683772161603E-11</v>
      </c>
      <c r="AJ279" s="2">
        <f t="shared" si="156"/>
        <v>21.338597516684871</v>
      </c>
      <c r="AK279">
        <f t="shared" si="157"/>
        <v>1.3061537423829268E-3</v>
      </c>
      <c r="AL279">
        <f t="shared" si="158"/>
        <v>18.679331610063425</v>
      </c>
      <c r="AM279">
        <f t="shared" si="159"/>
        <v>-1046.2209302325582</v>
      </c>
      <c r="AN279">
        <f t="shared" si="160"/>
        <v>1046.4516055269369</v>
      </c>
      <c r="AO279">
        <f t="shared" si="161"/>
        <v>-0.2306752943787842</v>
      </c>
      <c r="AP279">
        <f t="shared" si="162"/>
        <v>9.5392095850613092</v>
      </c>
      <c r="AQ279">
        <f t="shared" si="163"/>
        <v>273885.94924632797</v>
      </c>
    </row>
    <row r="280" spans="1:43" x14ac:dyDescent="0.25">
      <c r="A280">
        <v>279</v>
      </c>
      <c r="B280" t="s">
        <v>569</v>
      </c>
      <c r="C280" t="s">
        <v>567</v>
      </c>
      <c r="D280" t="s">
        <v>568</v>
      </c>
      <c r="E280" t="str">
        <f t="shared" si="132"/>
        <v>177.793</v>
      </c>
      <c r="F280" t="str">
        <f t="shared" si="133"/>
        <v>34.54812</v>
      </c>
      <c r="G280" t="str">
        <f t="shared" si="134"/>
        <v>-86.45562</v>
      </c>
      <c r="H280">
        <f t="shared" si="135"/>
        <v>0.60298071330213099</v>
      </c>
      <c r="I280">
        <f t="shared" si="136"/>
        <v>0.60297844437410331</v>
      </c>
      <c r="J280">
        <f t="shared" si="137"/>
        <v>-1.5089085223155043</v>
      </c>
      <c r="K280">
        <f t="shared" si="138"/>
        <v>-1.5089352258530599</v>
      </c>
      <c r="L280">
        <f t="shared" si="139"/>
        <v>-2.1994356878492866E-5</v>
      </c>
      <c r="M280">
        <f t="shared" si="140"/>
        <v>-2.2689280276821933E-6</v>
      </c>
      <c r="N280">
        <f t="shared" si="141"/>
        <v>462.19936051918722</v>
      </c>
      <c r="O280">
        <f t="shared" si="142"/>
        <v>1.945999999999998</v>
      </c>
      <c r="P280" s="1">
        <f t="shared" si="143"/>
        <v>4.2103043972498396E-3</v>
      </c>
      <c r="Q280" s="3">
        <v>9.81</v>
      </c>
      <c r="R280" s="3">
        <v>20</v>
      </c>
      <c r="S280" s="3">
        <v>68</v>
      </c>
      <c r="T280" s="3">
        <f t="shared" si="144"/>
        <v>88</v>
      </c>
      <c r="U280" s="5">
        <v>2.4750000000000002E-3</v>
      </c>
      <c r="V280" s="5">
        <v>0.32</v>
      </c>
      <c r="W280" s="5">
        <v>1.29</v>
      </c>
      <c r="X280" s="4">
        <f t="shared" si="145"/>
        <v>2.1366180000000004</v>
      </c>
      <c r="Y280" s="4">
        <f t="shared" si="146"/>
        <v>3.6346393651868167</v>
      </c>
      <c r="Z280" s="3">
        <f t="shared" si="147"/>
        <v>17.608071725859713</v>
      </c>
      <c r="AA280" s="3">
        <f t="shared" si="148"/>
        <v>23.379329091046529</v>
      </c>
      <c r="AB280" s="3">
        <f t="shared" si="149"/>
        <v>0.2064</v>
      </c>
      <c r="AC280" s="3">
        <f t="shared" si="150"/>
        <v>5.771257365186818</v>
      </c>
      <c r="AD280" s="2">
        <f t="shared" si="164"/>
        <v>215.94</v>
      </c>
      <c r="AE280" s="2">
        <f t="shared" si="151"/>
        <v>9.2363642754273219</v>
      </c>
      <c r="AF280" s="2">
        <f t="shared" si="152"/>
        <v>787.95816205374297</v>
      </c>
      <c r="AG280" s="2">
        <f t="shared" si="153"/>
        <v>258.26276817881944</v>
      </c>
      <c r="AH280" s="2">
        <f t="shared" si="154"/>
        <v>-1046.2209302325582</v>
      </c>
      <c r="AI280" s="2">
        <f t="shared" si="155"/>
        <v>4.0927261579781771E-12</v>
      </c>
      <c r="AJ280" s="2">
        <f t="shared" si="156"/>
        <v>20.661152062271583</v>
      </c>
      <c r="AK280">
        <f t="shared" si="157"/>
        <v>4.2368284890530053E-3</v>
      </c>
      <c r="AL280">
        <f t="shared" si="158"/>
        <v>27.961518242184194</v>
      </c>
      <c r="AM280">
        <f t="shared" si="159"/>
        <v>-1046.2209302325582</v>
      </c>
      <c r="AN280">
        <f t="shared" si="160"/>
        <v>1046.9942768221676</v>
      </c>
      <c r="AO280">
        <f t="shared" si="161"/>
        <v>-0.7733465896094458</v>
      </c>
      <c r="AP280">
        <f t="shared" si="162"/>
        <v>9.2363642754273219</v>
      </c>
      <c r="AQ280">
        <f t="shared" si="163"/>
        <v>274454.24816749094</v>
      </c>
    </row>
    <row r="281" spans="1:43" x14ac:dyDescent="0.25">
      <c r="A281">
        <v>280</v>
      </c>
      <c r="B281" t="s">
        <v>566</v>
      </c>
      <c r="C281" t="s">
        <v>564</v>
      </c>
      <c r="D281" t="s">
        <v>565</v>
      </c>
      <c r="E281" t="str">
        <f t="shared" si="132"/>
        <v>178.953</v>
      </c>
      <c r="F281" t="str">
        <f t="shared" si="133"/>
        <v>34.54803</v>
      </c>
      <c r="G281" t="str">
        <f t="shared" si="134"/>
        <v>-86.4562</v>
      </c>
      <c r="H281">
        <f t="shared" si="135"/>
        <v>0.60297844437410331</v>
      </c>
      <c r="I281">
        <f t="shared" si="136"/>
        <v>0.60297687357777652</v>
      </c>
      <c r="J281">
        <f t="shared" si="137"/>
        <v>-1.5089352258530599</v>
      </c>
      <c r="K281">
        <f t="shared" si="138"/>
        <v>-1.5089453487627216</v>
      </c>
      <c r="L281">
        <f t="shared" si="139"/>
        <v>-8.3377410798498132E-6</v>
      </c>
      <c r="M281">
        <f t="shared" si="140"/>
        <v>-1.5707963267885816E-6</v>
      </c>
      <c r="N281">
        <f t="shared" si="141"/>
        <v>177.35417500907568</v>
      </c>
      <c r="O281">
        <f t="shared" si="142"/>
        <v>1.1599999999999966</v>
      </c>
      <c r="P281" s="1">
        <f t="shared" si="143"/>
        <v>6.5405846800090069E-3</v>
      </c>
      <c r="Q281" s="3">
        <v>9.81</v>
      </c>
      <c r="R281" s="3">
        <v>20</v>
      </c>
      <c r="S281" s="3">
        <v>68</v>
      </c>
      <c r="T281" s="3">
        <f t="shared" si="144"/>
        <v>88</v>
      </c>
      <c r="U281" s="5">
        <v>2.4750000000000002E-3</v>
      </c>
      <c r="V281" s="5">
        <v>0.32</v>
      </c>
      <c r="W281" s="5">
        <v>1.29</v>
      </c>
      <c r="X281" s="4">
        <f t="shared" si="145"/>
        <v>2.1366180000000004</v>
      </c>
      <c r="Y281" s="4">
        <f t="shared" si="146"/>
        <v>5.6462351730025269</v>
      </c>
      <c r="Z281" s="3">
        <f t="shared" si="147"/>
        <v>16.424325375102338</v>
      </c>
      <c r="AA281" s="3">
        <f t="shared" si="148"/>
        <v>24.207178548104864</v>
      </c>
      <c r="AB281" s="3">
        <f t="shared" si="149"/>
        <v>0.2064</v>
      </c>
      <c r="AC281" s="3">
        <f t="shared" si="150"/>
        <v>7.7828531730025272</v>
      </c>
      <c r="AD281" s="2">
        <f t="shared" si="164"/>
        <v>215.94</v>
      </c>
      <c r="AE281" s="2">
        <f t="shared" si="151"/>
        <v>8.9204943719847787</v>
      </c>
      <c r="AF281" s="2">
        <f t="shared" si="152"/>
        <v>709.85030073763176</v>
      </c>
      <c r="AG281" s="2">
        <f t="shared" si="153"/>
        <v>336.3706294949269</v>
      </c>
      <c r="AH281" s="2">
        <f t="shared" si="154"/>
        <v>-1046.2209302325582</v>
      </c>
      <c r="AI281" s="2">
        <f t="shared" si="155"/>
        <v>0</v>
      </c>
      <c r="AJ281" s="2">
        <f t="shared" si="156"/>
        <v>19.954571430292393</v>
      </c>
      <c r="AK281">
        <f t="shared" si="157"/>
        <v>1.6833138206085146E-3</v>
      </c>
      <c r="AL281">
        <f t="shared" si="158"/>
        <v>37.707621962221545</v>
      </c>
      <c r="AM281">
        <f t="shared" si="159"/>
        <v>-1046.2209302325582</v>
      </c>
      <c r="AN281">
        <f t="shared" si="160"/>
        <v>1048.1155170817269</v>
      </c>
      <c r="AO281">
        <f t="shared" si="161"/>
        <v>-1.8945868491688316</v>
      </c>
      <c r="AP281">
        <f t="shared" si="162"/>
        <v>8.9204943719847787</v>
      </c>
      <c r="AQ281">
        <f t="shared" si="163"/>
        <v>275630.30458924267</v>
      </c>
    </row>
    <row r="282" spans="1:43" x14ac:dyDescent="0.25">
      <c r="A282">
        <v>281</v>
      </c>
      <c r="B282" t="s">
        <v>563</v>
      </c>
      <c r="C282" t="s">
        <v>561</v>
      </c>
      <c r="D282" t="s">
        <v>562</v>
      </c>
      <c r="E282" t="str">
        <f t="shared" si="132"/>
        <v>179.324</v>
      </c>
      <c r="F282" t="str">
        <f t="shared" si="133"/>
        <v>34.54796</v>
      </c>
      <c r="G282" t="str">
        <f t="shared" si="134"/>
        <v>-86.45645</v>
      </c>
      <c r="H282">
        <f t="shared" si="135"/>
        <v>0.60297687357777652</v>
      </c>
      <c r="I282">
        <f t="shared" si="136"/>
        <v>0.60297565184730018</v>
      </c>
      <c r="J282">
        <f t="shared" si="137"/>
        <v>-1.5089453487627216</v>
      </c>
      <c r="K282">
        <f t="shared" si="138"/>
        <v>-1.5089497120858517</v>
      </c>
      <c r="L282">
        <f t="shared" si="139"/>
        <v>-3.5938573687878295E-6</v>
      </c>
      <c r="M282">
        <f t="shared" si="140"/>
        <v>-1.2217304763417758E-6</v>
      </c>
      <c r="N282">
        <f t="shared" si="141"/>
        <v>79.346513283527713</v>
      </c>
      <c r="O282">
        <f t="shared" si="142"/>
        <v>0.37100000000000932</v>
      </c>
      <c r="P282" s="1">
        <f t="shared" si="143"/>
        <v>4.6756937973357511E-3</v>
      </c>
      <c r="Q282" s="3">
        <v>9.81</v>
      </c>
      <c r="R282" s="3">
        <v>20</v>
      </c>
      <c r="S282" s="3">
        <v>68</v>
      </c>
      <c r="T282" s="3">
        <f t="shared" si="144"/>
        <v>88</v>
      </c>
      <c r="U282" s="5">
        <v>2.4750000000000002E-3</v>
      </c>
      <c r="V282" s="5">
        <v>0.32</v>
      </c>
      <c r="W282" s="5">
        <v>1.29</v>
      </c>
      <c r="X282" s="4">
        <f t="shared" si="145"/>
        <v>2.1366180000000004</v>
      </c>
      <c r="Y282" s="4">
        <f t="shared" si="146"/>
        <v>4.0363888196119486</v>
      </c>
      <c r="Z282" s="3">
        <f t="shared" si="147"/>
        <v>17.367612462271911</v>
      </c>
      <c r="AA282" s="3">
        <f t="shared" si="148"/>
        <v>23.54061928188386</v>
      </c>
      <c r="AB282" s="3">
        <f t="shared" si="149"/>
        <v>0.2064</v>
      </c>
      <c r="AC282" s="3">
        <f t="shared" si="150"/>
        <v>6.173006819611949</v>
      </c>
      <c r="AD282" s="2">
        <f t="shared" si="164"/>
        <v>215.94</v>
      </c>
      <c r="AE282" s="2">
        <f t="shared" si="151"/>
        <v>9.1730806829785205</v>
      </c>
      <c r="AF282" s="2">
        <f t="shared" si="152"/>
        <v>771.87262784459051</v>
      </c>
      <c r="AG282" s="2">
        <f t="shared" si="153"/>
        <v>274.34830238797019</v>
      </c>
      <c r="AH282" s="2">
        <f t="shared" si="154"/>
        <v>-1046.2209302325582</v>
      </c>
      <c r="AI282" s="2">
        <f t="shared" si="155"/>
        <v>2.5011104298755527E-12</v>
      </c>
      <c r="AJ282" s="2">
        <f t="shared" si="156"/>
        <v>20.51959074142697</v>
      </c>
      <c r="AK282">
        <f t="shared" si="157"/>
        <v>7.3236103571994518E-4</v>
      </c>
      <c r="AL282">
        <f t="shared" si="158"/>
        <v>29.907978777189676</v>
      </c>
      <c r="AM282">
        <f t="shared" si="159"/>
        <v>-1046.2209302325582</v>
      </c>
      <c r="AN282">
        <f t="shared" si="160"/>
        <v>1047.1671269281294</v>
      </c>
      <c r="AO282">
        <f t="shared" si="161"/>
        <v>-0.94619669557118868</v>
      </c>
      <c r="AP282">
        <f t="shared" si="162"/>
        <v>9.1730806829785205</v>
      </c>
      <c r="AQ282">
        <f t="shared" si="163"/>
        <v>274635.38478938001</v>
      </c>
    </row>
    <row r="283" spans="1:43" x14ac:dyDescent="0.25">
      <c r="A283">
        <v>282</v>
      </c>
      <c r="B283" t="s">
        <v>560</v>
      </c>
      <c r="C283" t="s">
        <v>558</v>
      </c>
      <c r="D283" t="s">
        <v>559</v>
      </c>
      <c r="E283" t="str">
        <f t="shared" si="132"/>
        <v>179.892</v>
      </c>
      <c r="F283" t="str">
        <f t="shared" si="133"/>
        <v>34.54786</v>
      </c>
      <c r="G283" t="str">
        <f t="shared" si="134"/>
        <v>-86.45666</v>
      </c>
      <c r="H283">
        <f t="shared" si="135"/>
        <v>0.60297565184730018</v>
      </c>
      <c r="I283">
        <f t="shared" si="136"/>
        <v>0.60297390651804816</v>
      </c>
      <c r="J283">
        <f t="shared" si="137"/>
        <v>-1.5089497120858517</v>
      </c>
      <c r="K283">
        <f t="shared" si="138"/>
        <v>-1.5089533772772805</v>
      </c>
      <c r="L283">
        <f t="shared" si="139"/>
        <v>-3.018843272895914E-6</v>
      </c>
      <c r="M283">
        <f t="shared" si="140"/>
        <v>-1.7453292520119845E-6</v>
      </c>
      <c r="N283">
        <f t="shared" si="141"/>
        <v>72.891832829166958</v>
      </c>
      <c r="O283">
        <f t="shared" si="142"/>
        <v>0.56799999999998363</v>
      </c>
      <c r="P283" s="1">
        <f t="shared" si="143"/>
        <v>7.7923681975616884E-3</v>
      </c>
      <c r="Q283" s="3">
        <v>9.81</v>
      </c>
      <c r="R283" s="3">
        <v>20</v>
      </c>
      <c r="S283" s="3">
        <v>68</v>
      </c>
      <c r="T283" s="3">
        <f t="shared" si="144"/>
        <v>88</v>
      </c>
      <c r="U283" s="5">
        <v>2.4750000000000002E-3</v>
      </c>
      <c r="V283" s="5">
        <v>0.32</v>
      </c>
      <c r="W283" s="5">
        <v>1.29</v>
      </c>
      <c r="X283" s="4">
        <f t="shared" si="145"/>
        <v>2.1366180000000004</v>
      </c>
      <c r="Y283" s="4">
        <f t="shared" si="146"/>
        <v>6.7267913919339977</v>
      </c>
      <c r="Z283" s="3">
        <f t="shared" si="147"/>
        <v>15.809771633436219</v>
      </c>
      <c r="AA283" s="3">
        <f t="shared" si="148"/>
        <v>24.673181025370219</v>
      </c>
      <c r="AB283" s="3">
        <f t="shared" si="149"/>
        <v>0.2064</v>
      </c>
      <c r="AC283" s="3">
        <f t="shared" si="150"/>
        <v>8.8634093919339989</v>
      </c>
      <c r="AD283" s="2">
        <f t="shared" si="164"/>
        <v>215.94</v>
      </c>
      <c r="AE283" s="2">
        <f t="shared" si="151"/>
        <v>8.7520129560091622</v>
      </c>
      <c r="AF283" s="2">
        <f t="shared" si="152"/>
        <v>670.38433220629815</v>
      </c>
      <c r="AG283" s="2">
        <f t="shared" si="153"/>
        <v>375.83659802625795</v>
      </c>
      <c r="AH283" s="2">
        <f t="shared" si="154"/>
        <v>-1046.2209302325582</v>
      </c>
      <c r="AI283" s="2">
        <f t="shared" si="155"/>
        <v>-2.0463630789890885E-12</v>
      </c>
      <c r="AJ283" s="2">
        <f t="shared" si="156"/>
        <v>19.577689352958132</v>
      </c>
      <c r="AK283">
        <f t="shared" si="157"/>
        <v>7.0515325482342845E-4</v>
      </c>
      <c r="AL283">
        <f t="shared" si="158"/>
        <v>42.942874960920534</v>
      </c>
      <c r="AM283">
        <f t="shared" si="159"/>
        <v>-1046.2209302325582</v>
      </c>
      <c r="AN283">
        <f t="shared" si="160"/>
        <v>1049.0168655148968</v>
      </c>
      <c r="AO283">
        <f t="shared" si="161"/>
        <v>-2.7959352823385188</v>
      </c>
      <c r="AP283">
        <f t="shared" si="162"/>
        <v>8.7520129560091622</v>
      </c>
      <c r="AQ283">
        <f t="shared" si="163"/>
        <v>276577.54198023106</v>
      </c>
    </row>
    <row r="284" spans="1:43" x14ac:dyDescent="0.25">
      <c r="A284">
        <v>283</v>
      </c>
      <c r="B284" t="s">
        <v>557</v>
      </c>
      <c r="C284" t="s">
        <v>555</v>
      </c>
      <c r="D284" t="s">
        <v>556</v>
      </c>
      <c r="E284" t="str">
        <f t="shared" si="132"/>
        <v>179.404</v>
      </c>
      <c r="F284" t="str">
        <f t="shared" si="133"/>
        <v>34.54749</v>
      </c>
      <c r="G284" t="str">
        <f t="shared" si="134"/>
        <v>-86.45729</v>
      </c>
      <c r="H284">
        <f t="shared" si="135"/>
        <v>0.60297390651804816</v>
      </c>
      <c r="I284">
        <f t="shared" si="136"/>
        <v>0.60296744879981579</v>
      </c>
      <c r="J284">
        <f t="shared" si="137"/>
        <v>-1.5089533772772805</v>
      </c>
      <c r="K284">
        <f t="shared" si="138"/>
        <v>-1.5089643728515683</v>
      </c>
      <c r="L284">
        <f t="shared" si="139"/>
        <v>-9.0565553949118941E-6</v>
      </c>
      <c r="M284">
        <f t="shared" si="140"/>
        <v>-6.4577182323777294E-6</v>
      </c>
      <c r="N284">
        <f t="shared" si="141"/>
        <v>232.51191209690484</v>
      </c>
      <c r="O284">
        <f t="shared" si="142"/>
        <v>-0.48799999999999955</v>
      </c>
      <c r="P284" s="1">
        <f t="shared" si="143"/>
        <v>-2.0988171986500805E-3</v>
      </c>
      <c r="Q284" s="3">
        <v>9.81</v>
      </c>
      <c r="R284" s="3">
        <v>20</v>
      </c>
      <c r="S284" s="3">
        <v>68</v>
      </c>
      <c r="T284" s="3">
        <f t="shared" si="144"/>
        <v>88</v>
      </c>
      <c r="U284" s="5">
        <v>2.4750000000000002E-3</v>
      </c>
      <c r="V284" s="5">
        <v>0.32</v>
      </c>
      <c r="W284" s="5">
        <v>1.29</v>
      </c>
      <c r="X284" s="4">
        <f t="shared" si="145"/>
        <v>2.1366180000000004</v>
      </c>
      <c r="Y284" s="4">
        <f t="shared" si="146"/>
        <v>-1.8118629205964845</v>
      </c>
      <c r="Z284" s="3">
        <f t="shared" si="147"/>
        <v>21.055247984285923</v>
      </c>
      <c r="AA284" s="3">
        <f t="shared" si="148"/>
        <v>21.38000306368944</v>
      </c>
      <c r="AB284" s="3">
        <f t="shared" si="149"/>
        <v>0.2064</v>
      </c>
      <c r="AC284" s="3">
        <f t="shared" si="150"/>
        <v>0.32475507940351594</v>
      </c>
      <c r="AD284" s="2">
        <f t="shared" si="164"/>
        <v>215.94</v>
      </c>
      <c r="AE284" s="2">
        <f t="shared" si="151"/>
        <v>10.100092098044561</v>
      </c>
      <c r="AF284" s="2">
        <f t="shared" si="152"/>
        <v>1030.329185021584</v>
      </c>
      <c r="AG284" s="2">
        <f t="shared" si="153"/>
        <v>15.891745209705839</v>
      </c>
      <c r="AH284" s="2">
        <f t="shared" si="154"/>
        <v>-1046.2209302325582</v>
      </c>
      <c r="AI284" s="2">
        <f t="shared" si="155"/>
        <v>-1.2685177352977917E-9</v>
      </c>
      <c r="AJ284" s="2">
        <f t="shared" si="156"/>
        <v>22.593255577394569</v>
      </c>
      <c r="AK284">
        <f t="shared" si="157"/>
        <v>1.9490925881487499E-3</v>
      </c>
      <c r="AL284">
        <f t="shared" si="158"/>
        <v>1.5734257723038563</v>
      </c>
      <c r="AM284">
        <f t="shared" si="159"/>
        <v>-1046.2209302325582</v>
      </c>
      <c r="AN284">
        <f t="shared" si="160"/>
        <v>1046.2210681285214</v>
      </c>
      <c r="AO284">
        <f t="shared" si="161"/>
        <v>-1.3789596334845555E-4</v>
      </c>
      <c r="AP284">
        <f t="shared" si="162"/>
        <v>10.100092098044561</v>
      </c>
      <c r="AQ284">
        <f t="shared" si="163"/>
        <v>273644.70298383187</v>
      </c>
    </row>
    <row r="285" spans="1:43" x14ac:dyDescent="0.25">
      <c r="A285">
        <v>284</v>
      </c>
      <c r="B285" t="s">
        <v>742</v>
      </c>
      <c r="C285" t="s">
        <v>740</v>
      </c>
      <c r="D285" t="s">
        <v>741</v>
      </c>
      <c r="E285" t="str">
        <f t="shared" si="132"/>
        <v>179.663</v>
      </c>
      <c r="F285" t="str">
        <f t="shared" si="133"/>
        <v>34.54673</v>
      </c>
      <c r="G285" t="str">
        <f t="shared" si="134"/>
        <v>-86.45876</v>
      </c>
      <c r="H285">
        <f t="shared" si="135"/>
        <v>0.60296744879981579</v>
      </c>
      <c r="I285">
        <f t="shared" si="136"/>
        <v>0.60295418429750058</v>
      </c>
      <c r="J285">
        <f t="shared" si="137"/>
        <v>-1.5089643728515683</v>
      </c>
      <c r="K285">
        <f t="shared" si="138"/>
        <v>-1.5089900291915723</v>
      </c>
      <c r="L285">
        <f t="shared" si="139"/>
        <v>-2.1132106060771955E-5</v>
      </c>
      <c r="M285">
        <f t="shared" si="140"/>
        <v>-1.3264502315202265E-5</v>
      </c>
      <c r="N285">
        <f t="shared" si="141"/>
        <v>521.54719245449348</v>
      </c>
      <c r="O285">
        <f t="shared" si="142"/>
        <v>0.25900000000001455</v>
      </c>
      <c r="P285" s="1">
        <f t="shared" si="143"/>
        <v>4.9659935619845769E-4</v>
      </c>
      <c r="Q285" s="3">
        <v>9.81</v>
      </c>
      <c r="R285" s="3">
        <v>20</v>
      </c>
      <c r="S285" s="3">
        <v>68</v>
      </c>
      <c r="T285" s="3">
        <f t="shared" si="144"/>
        <v>88</v>
      </c>
      <c r="U285" s="5">
        <v>2.4750000000000002E-3</v>
      </c>
      <c r="V285" s="5">
        <v>0.32</v>
      </c>
      <c r="W285" s="5">
        <v>1.29</v>
      </c>
      <c r="X285" s="4">
        <f t="shared" si="145"/>
        <v>2.1366180000000004</v>
      </c>
      <c r="Y285" s="4">
        <f t="shared" si="146"/>
        <v>0.42870423935743429</v>
      </c>
      <c r="Z285" s="3">
        <f t="shared" si="147"/>
        <v>19.596279008947494</v>
      </c>
      <c r="AA285" s="3">
        <f t="shared" si="148"/>
        <v>22.16160124830493</v>
      </c>
      <c r="AB285" s="3">
        <f t="shared" si="149"/>
        <v>0.2064</v>
      </c>
      <c r="AC285" s="3">
        <f t="shared" si="150"/>
        <v>2.5653222393574344</v>
      </c>
      <c r="AD285" s="2">
        <f t="shared" si="164"/>
        <v>215.94</v>
      </c>
      <c r="AE285" s="2">
        <f t="shared" si="151"/>
        <v>9.7438807593613639</v>
      </c>
      <c r="AF285" s="2">
        <f t="shared" si="152"/>
        <v>925.11533910058358</v>
      </c>
      <c r="AG285" s="2">
        <f t="shared" si="153"/>
        <v>121.10559113196082</v>
      </c>
      <c r="AH285" s="2">
        <f t="shared" si="154"/>
        <v>-1046.2209302325582</v>
      </c>
      <c r="AI285" s="2">
        <f t="shared" si="155"/>
        <v>-1.3869794202037156E-11</v>
      </c>
      <c r="AJ285" s="2">
        <f t="shared" si="156"/>
        <v>21.796433752770469</v>
      </c>
      <c r="AK285">
        <f t="shared" si="157"/>
        <v>4.5318366517756725E-3</v>
      </c>
      <c r="AL285">
        <f t="shared" si="158"/>
        <v>12.428886818592222</v>
      </c>
      <c r="AM285">
        <f t="shared" si="159"/>
        <v>-1046.2209302325582</v>
      </c>
      <c r="AN285">
        <f t="shared" si="160"/>
        <v>1046.2888946063508</v>
      </c>
      <c r="AO285">
        <f t="shared" si="161"/>
        <v>-6.7964373792733568E-2</v>
      </c>
      <c r="AP285">
        <f t="shared" si="162"/>
        <v>9.7438807593613639</v>
      </c>
      <c r="AQ285">
        <f t="shared" si="163"/>
        <v>273715.66908369801</v>
      </c>
    </row>
    <row r="286" spans="1:43" x14ac:dyDescent="0.25">
      <c r="A286">
        <v>285</v>
      </c>
      <c r="B286" t="s">
        <v>551</v>
      </c>
      <c r="C286" t="s">
        <v>549</v>
      </c>
      <c r="D286" t="s">
        <v>550</v>
      </c>
      <c r="E286" t="str">
        <f t="shared" si="132"/>
        <v>184.953</v>
      </c>
      <c r="F286" t="str">
        <f t="shared" si="133"/>
        <v>34.54447</v>
      </c>
      <c r="G286" t="str">
        <f t="shared" si="134"/>
        <v>-86.4632</v>
      </c>
      <c r="H286">
        <f t="shared" si="135"/>
        <v>0.60295418429750058</v>
      </c>
      <c r="I286">
        <f t="shared" si="136"/>
        <v>0.60291473985640553</v>
      </c>
      <c r="J286">
        <f t="shared" si="137"/>
        <v>-1.5089900291915723</v>
      </c>
      <c r="K286">
        <f t="shared" si="138"/>
        <v>-1.5090675218103611</v>
      </c>
      <c r="L286">
        <f t="shared" si="139"/>
        <v>-6.3828743773509768E-5</v>
      </c>
      <c r="M286">
        <f t="shared" si="140"/>
        <v>-3.9444441095048965E-5</v>
      </c>
      <c r="N286">
        <f t="shared" si="141"/>
        <v>1568.4567937387119</v>
      </c>
      <c r="O286">
        <f t="shared" si="142"/>
        <v>5.289999999999992</v>
      </c>
      <c r="P286" s="1">
        <f t="shared" si="143"/>
        <v>3.3727419340575404E-3</v>
      </c>
      <c r="Q286" s="3">
        <v>9.81</v>
      </c>
      <c r="R286" s="3">
        <v>20</v>
      </c>
      <c r="S286" s="3">
        <v>68</v>
      </c>
      <c r="T286" s="3">
        <f t="shared" si="144"/>
        <v>88</v>
      </c>
      <c r="U286" s="5">
        <v>2.4750000000000002E-3</v>
      </c>
      <c r="V286" s="5">
        <v>0.32</v>
      </c>
      <c r="W286" s="5">
        <v>1.29</v>
      </c>
      <c r="X286" s="4">
        <f t="shared" si="145"/>
        <v>2.1366180000000004</v>
      </c>
      <c r="Y286" s="4">
        <f t="shared" si="146"/>
        <v>2.9116040965669141</v>
      </c>
      <c r="Z286" s="3">
        <f t="shared" si="147"/>
        <v>18.04580961759833</v>
      </c>
      <c r="AA286" s="3">
        <f t="shared" si="148"/>
        <v>23.094031714165244</v>
      </c>
      <c r="AB286" s="3">
        <f t="shared" si="149"/>
        <v>0.2064</v>
      </c>
      <c r="AC286" s="3">
        <f t="shared" si="150"/>
        <v>5.0482220965669145</v>
      </c>
      <c r="AD286" s="2">
        <f t="shared" si="164"/>
        <v>215.94</v>
      </c>
      <c r="AE286" s="2">
        <f t="shared" si="151"/>
        <v>9.3504678036598108</v>
      </c>
      <c r="AF286" s="2">
        <f t="shared" si="152"/>
        <v>817.52307083492121</v>
      </c>
      <c r="AG286" s="2">
        <f t="shared" si="153"/>
        <v>228.69785939764034</v>
      </c>
      <c r="AH286" s="2">
        <f t="shared" si="154"/>
        <v>-1046.2209302325582</v>
      </c>
      <c r="AI286" s="2">
        <f t="shared" si="155"/>
        <v>3.4106051316484809E-12</v>
      </c>
      <c r="AJ286" s="2">
        <f t="shared" si="156"/>
        <v>20.91639430666044</v>
      </c>
      <c r="AK286">
        <f t="shared" si="157"/>
        <v>1.4202075490648502E-2</v>
      </c>
      <c r="AL286">
        <f t="shared" si="158"/>
        <v>24.458440390343579</v>
      </c>
      <c r="AM286">
        <f t="shared" si="159"/>
        <v>-1046.2209302325582</v>
      </c>
      <c r="AN286">
        <f t="shared" si="160"/>
        <v>1046.7386375006108</v>
      </c>
      <c r="AO286">
        <f t="shared" si="161"/>
        <v>-0.51770726805273171</v>
      </c>
      <c r="AP286">
        <f t="shared" si="162"/>
        <v>9.3504678036598108</v>
      </c>
      <c r="AQ286">
        <f t="shared" si="163"/>
        <v>274186.46291455557</v>
      </c>
    </row>
    <row r="287" spans="1:43" x14ac:dyDescent="0.25">
      <c r="A287">
        <v>286</v>
      </c>
      <c r="B287" t="s">
        <v>548</v>
      </c>
      <c r="C287" t="s">
        <v>546</v>
      </c>
      <c r="D287" t="s">
        <v>547</v>
      </c>
      <c r="E287" t="str">
        <f t="shared" si="132"/>
        <v>185.655</v>
      </c>
      <c r="F287" t="str">
        <f t="shared" si="133"/>
        <v>34.54414</v>
      </c>
      <c r="G287" t="str">
        <f t="shared" si="134"/>
        <v>-86.46401</v>
      </c>
      <c r="H287">
        <f t="shared" si="135"/>
        <v>0.60291473985640553</v>
      </c>
      <c r="I287">
        <f t="shared" si="136"/>
        <v>0.60290898026987394</v>
      </c>
      <c r="J287">
        <f t="shared" si="137"/>
        <v>-1.5090675218103611</v>
      </c>
      <c r="K287">
        <f t="shared" si="138"/>
        <v>-1.5090816589773024</v>
      </c>
      <c r="L287">
        <f t="shared" si="139"/>
        <v>-1.1644614175261844E-5</v>
      </c>
      <c r="M287">
        <f t="shared" si="140"/>
        <v>-5.75958653159514E-6</v>
      </c>
      <c r="N287">
        <f t="shared" si="141"/>
        <v>271.56068177244202</v>
      </c>
      <c r="O287">
        <f t="shared" si="142"/>
        <v>0.70199999999999818</v>
      </c>
      <c r="P287" s="1">
        <f t="shared" si="143"/>
        <v>2.5850575842501699E-3</v>
      </c>
      <c r="Q287" s="3">
        <v>9.81</v>
      </c>
      <c r="R287" s="3">
        <v>20</v>
      </c>
      <c r="S287" s="3">
        <v>68</v>
      </c>
      <c r="T287" s="3">
        <f t="shared" si="144"/>
        <v>88</v>
      </c>
      <c r="U287" s="5">
        <v>2.4750000000000002E-3</v>
      </c>
      <c r="V287" s="5">
        <v>0.32</v>
      </c>
      <c r="W287" s="5">
        <v>1.29</v>
      </c>
      <c r="X287" s="4">
        <f t="shared" si="145"/>
        <v>2.1366180000000004</v>
      </c>
      <c r="Y287" s="4">
        <f t="shared" si="146"/>
        <v>2.2316210549147493</v>
      </c>
      <c r="Z287" s="3">
        <f t="shared" si="147"/>
        <v>18.46323803122235</v>
      </c>
      <c r="AA287" s="3">
        <f t="shared" si="148"/>
        <v>22.831477086137099</v>
      </c>
      <c r="AB287" s="3">
        <f t="shared" si="149"/>
        <v>0.2064</v>
      </c>
      <c r="AC287" s="3">
        <f t="shared" si="150"/>
        <v>4.3682390549147501</v>
      </c>
      <c r="AD287" s="2">
        <f t="shared" si="164"/>
        <v>215.94</v>
      </c>
      <c r="AE287" s="2">
        <f t="shared" si="151"/>
        <v>9.4579951697963569</v>
      </c>
      <c r="AF287" s="2">
        <f t="shared" si="152"/>
        <v>846.05240367297176</v>
      </c>
      <c r="AG287" s="2">
        <f t="shared" si="153"/>
        <v>200.16852655959062</v>
      </c>
      <c r="AH287" s="2">
        <f t="shared" si="154"/>
        <v>-1046.2209302325582</v>
      </c>
      <c r="AI287" s="2">
        <f t="shared" si="155"/>
        <v>4.0927261579781771E-12</v>
      </c>
      <c r="AJ287" s="2">
        <f t="shared" si="156"/>
        <v>21.156926099945515</v>
      </c>
      <c r="AK287">
        <f t="shared" si="157"/>
        <v>2.4309744743835544E-3</v>
      </c>
      <c r="AL287">
        <f t="shared" si="158"/>
        <v>21.163948909470687</v>
      </c>
      <c r="AM287">
        <f t="shared" si="159"/>
        <v>-1046.2209302325582</v>
      </c>
      <c r="AN287">
        <f t="shared" si="160"/>
        <v>1046.5564079720698</v>
      </c>
      <c r="AO287">
        <f t="shared" si="161"/>
        <v>-0.33547773951158888</v>
      </c>
      <c r="AP287">
        <f t="shared" si="162"/>
        <v>9.4579951697963569</v>
      </c>
      <c r="AQ287">
        <f t="shared" si="163"/>
        <v>273995.65509218769</v>
      </c>
    </row>
    <row r="288" spans="1:43" x14ac:dyDescent="0.25">
      <c r="A288">
        <v>287</v>
      </c>
      <c r="B288" t="s">
        <v>545</v>
      </c>
      <c r="C288" t="s">
        <v>543</v>
      </c>
      <c r="D288" t="s">
        <v>544</v>
      </c>
      <c r="E288" t="str">
        <f t="shared" si="132"/>
        <v>186.125</v>
      </c>
      <c r="F288" t="str">
        <f t="shared" si="133"/>
        <v>34.54404</v>
      </c>
      <c r="G288" t="str">
        <f t="shared" si="134"/>
        <v>-86.4642</v>
      </c>
      <c r="H288">
        <f t="shared" si="135"/>
        <v>0.60290898026987394</v>
      </c>
      <c r="I288">
        <f t="shared" si="136"/>
        <v>0.60290723494062204</v>
      </c>
      <c r="J288">
        <f t="shared" si="137"/>
        <v>-1.5090816589773024</v>
      </c>
      <c r="K288">
        <f t="shared" si="138"/>
        <v>-1.5090849751028812</v>
      </c>
      <c r="L288">
        <f t="shared" si="139"/>
        <v>-2.7314597638083873E-6</v>
      </c>
      <c r="M288">
        <f t="shared" si="140"/>
        <v>-1.7453292519009622E-6</v>
      </c>
      <c r="N288">
        <f t="shared" si="141"/>
        <v>67.757871404839733</v>
      </c>
      <c r="O288">
        <f t="shared" si="142"/>
        <v>0.46999999999999886</v>
      </c>
      <c r="P288" s="1">
        <f t="shared" si="143"/>
        <v>6.9364634728833622E-3</v>
      </c>
      <c r="Q288" s="3">
        <v>9.81</v>
      </c>
      <c r="R288" s="3">
        <v>20</v>
      </c>
      <c r="S288" s="3">
        <v>68</v>
      </c>
      <c r="T288" s="3">
        <f t="shared" si="144"/>
        <v>88</v>
      </c>
      <c r="U288" s="5">
        <v>2.4750000000000002E-3</v>
      </c>
      <c r="V288" s="5">
        <v>0.32</v>
      </c>
      <c r="W288" s="5">
        <v>1.29</v>
      </c>
      <c r="X288" s="4">
        <f t="shared" si="145"/>
        <v>2.1366180000000004</v>
      </c>
      <c r="Y288" s="4">
        <f t="shared" si="146"/>
        <v>5.9879661345288122</v>
      </c>
      <c r="Z288" s="3">
        <f t="shared" si="147"/>
        <v>16.22833290930285</v>
      </c>
      <c r="AA288" s="3">
        <f t="shared" si="148"/>
        <v>24.352917043831663</v>
      </c>
      <c r="AB288" s="3">
        <f t="shared" si="149"/>
        <v>0.2064</v>
      </c>
      <c r="AC288" s="3">
        <f t="shared" si="150"/>
        <v>8.1245841345288117</v>
      </c>
      <c r="AD288" s="2">
        <f t="shared" si="164"/>
        <v>215.94</v>
      </c>
      <c r="AE288" s="2">
        <f t="shared" si="151"/>
        <v>8.8671102361716905</v>
      </c>
      <c r="AF288" s="2">
        <f t="shared" si="152"/>
        <v>697.18225220969566</v>
      </c>
      <c r="AG288" s="2">
        <f t="shared" si="153"/>
        <v>349.03867802286118</v>
      </c>
      <c r="AH288" s="2">
        <f t="shared" si="154"/>
        <v>-1046.2209302325582</v>
      </c>
      <c r="AI288" s="2">
        <f t="shared" si="155"/>
        <v>0</v>
      </c>
      <c r="AJ288" s="2">
        <f t="shared" si="156"/>
        <v>19.835154556416864</v>
      </c>
      <c r="AK288">
        <f t="shared" si="157"/>
        <v>6.4697908724683866E-4</v>
      </c>
      <c r="AL288">
        <f t="shared" si="158"/>
        <v>39.363295225430292</v>
      </c>
      <c r="AM288">
        <f t="shared" si="159"/>
        <v>-1046.2209302325582</v>
      </c>
      <c r="AN288">
        <f t="shared" si="160"/>
        <v>1048.3756641455993</v>
      </c>
      <c r="AO288">
        <f t="shared" si="161"/>
        <v>-2.1547339130411274</v>
      </c>
      <c r="AP288">
        <f t="shared" si="162"/>
        <v>8.8671102361716905</v>
      </c>
      <c r="AQ288">
        <f t="shared" si="163"/>
        <v>275903.52931131137</v>
      </c>
    </row>
    <row r="289" spans="1:43" x14ac:dyDescent="0.25">
      <c r="A289">
        <v>288</v>
      </c>
      <c r="B289" t="s">
        <v>542</v>
      </c>
      <c r="C289" t="s">
        <v>540</v>
      </c>
      <c r="D289" t="s">
        <v>541</v>
      </c>
      <c r="E289" t="str">
        <f t="shared" si="132"/>
        <v>186.511</v>
      </c>
      <c r="F289" t="str">
        <f t="shared" si="133"/>
        <v>34.54341</v>
      </c>
      <c r="G289" t="str">
        <f t="shared" si="134"/>
        <v>-86.4651</v>
      </c>
      <c r="H289">
        <f t="shared" si="135"/>
        <v>0.60290723494062204</v>
      </c>
      <c r="I289">
        <f t="shared" si="136"/>
        <v>0.60289623936633441</v>
      </c>
      <c r="J289">
        <f t="shared" si="137"/>
        <v>-1.5090849751028812</v>
      </c>
      <c r="K289">
        <f t="shared" si="138"/>
        <v>-1.5091006830661491</v>
      </c>
      <c r="L289">
        <f t="shared" si="139"/>
        <v>-1.2938550359596638E-5</v>
      </c>
      <c r="M289">
        <f t="shared" si="140"/>
        <v>-1.0995574287631094E-5</v>
      </c>
      <c r="N289">
        <f t="shared" si="141"/>
        <v>354.93459198907141</v>
      </c>
      <c r="O289">
        <f t="shared" si="142"/>
        <v>0.38599999999999568</v>
      </c>
      <c r="P289" s="1">
        <f t="shared" si="143"/>
        <v>1.0875243177533983E-3</v>
      </c>
      <c r="Q289" s="3">
        <v>9.81</v>
      </c>
      <c r="R289" s="3">
        <v>20</v>
      </c>
      <c r="S289" s="3">
        <v>68</v>
      </c>
      <c r="T289" s="3">
        <f t="shared" si="144"/>
        <v>88</v>
      </c>
      <c r="U289" s="5">
        <v>2.4750000000000002E-3</v>
      </c>
      <c r="V289" s="5">
        <v>0.32</v>
      </c>
      <c r="W289" s="5">
        <v>1.29</v>
      </c>
      <c r="X289" s="4">
        <f t="shared" si="145"/>
        <v>2.1366180000000004</v>
      </c>
      <c r="Y289" s="4">
        <f t="shared" si="146"/>
        <v>0.93883743784450779</v>
      </c>
      <c r="Z289" s="3">
        <f t="shared" si="147"/>
        <v>19.271885023737006</v>
      </c>
      <c r="AA289" s="3">
        <f t="shared" si="148"/>
        <v>22.347340461581513</v>
      </c>
      <c r="AB289" s="3">
        <f t="shared" si="149"/>
        <v>0.2064</v>
      </c>
      <c r="AC289" s="3">
        <f t="shared" si="150"/>
        <v>3.075455437844508</v>
      </c>
      <c r="AD289" s="2">
        <f t="shared" si="164"/>
        <v>215.94</v>
      </c>
      <c r="AE289" s="2">
        <f t="shared" si="151"/>
        <v>9.6628948026829953</v>
      </c>
      <c r="AF289" s="2">
        <f t="shared" si="152"/>
        <v>902.23932962099104</v>
      </c>
      <c r="AG289" s="2">
        <f t="shared" si="153"/>
        <v>143.98160061158359</v>
      </c>
      <c r="AH289" s="2">
        <f t="shared" si="154"/>
        <v>-1046.2209302325582</v>
      </c>
      <c r="AI289" s="2">
        <f t="shared" si="155"/>
        <v>1.6370904631912708E-11</v>
      </c>
      <c r="AJ289" s="2">
        <f t="shared" si="156"/>
        <v>21.615273383176568</v>
      </c>
      <c r="AK289">
        <f t="shared" si="157"/>
        <v>3.1099519035605104E-3</v>
      </c>
      <c r="AL289">
        <f t="shared" si="158"/>
        <v>14.9004623926575</v>
      </c>
      <c r="AM289">
        <f t="shared" si="159"/>
        <v>-1046.2209302325582</v>
      </c>
      <c r="AN289">
        <f t="shared" si="160"/>
        <v>1046.3380320031479</v>
      </c>
      <c r="AO289">
        <f t="shared" si="161"/>
        <v>-0.1171017705896702</v>
      </c>
      <c r="AP289">
        <f t="shared" si="162"/>
        <v>9.6628948026829953</v>
      </c>
      <c r="AQ289">
        <f t="shared" si="163"/>
        <v>273767.08675035276</v>
      </c>
    </row>
    <row r="290" spans="1:43" x14ac:dyDescent="0.25">
      <c r="A290">
        <v>289</v>
      </c>
      <c r="B290" t="s">
        <v>539</v>
      </c>
      <c r="C290" t="s">
        <v>537</v>
      </c>
      <c r="D290" t="s">
        <v>538</v>
      </c>
      <c r="E290" t="str">
        <f t="shared" si="132"/>
        <v>184.929</v>
      </c>
      <c r="F290" t="str">
        <f t="shared" si="133"/>
        <v>34.54303</v>
      </c>
      <c r="G290" t="str">
        <f t="shared" si="134"/>
        <v>-86.46571</v>
      </c>
      <c r="H290">
        <f t="shared" si="135"/>
        <v>0.60289623936633441</v>
      </c>
      <c r="I290">
        <f t="shared" si="136"/>
        <v>0.60288960711517692</v>
      </c>
      <c r="J290">
        <f t="shared" si="137"/>
        <v>-1.5091006830661491</v>
      </c>
      <c r="K290">
        <f t="shared" si="138"/>
        <v>-1.5091113295745862</v>
      </c>
      <c r="L290">
        <f t="shared" si="139"/>
        <v>-8.7695151190999278E-6</v>
      </c>
      <c r="M290">
        <f t="shared" si="140"/>
        <v>-6.63225115749011E-6</v>
      </c>
      <c r="N290">
        <f t="shared" si="141"/>
        <v>229.83527261224756</v>
      </c>
      <c r="O290">
        <f t="shared" si="142"/>
        <v>-1.5819999999999936</v>
      </c>
      <c r="P290" s="1">
        <f t="shared" si="143"/>
        <v>-6.8831906522414752E-3</v>
      </c>
      <c r="Q290" s="3">
        <v>9.81</v>
      </c>
      <c r="R290" s="3">
        <v>20</v>
      </c>
      <c r="S290" s="3">
        <v>68</v>
      </c>
      <c r="T290" s="3">
        <f t="shared" si="144"/>
        <v>88</v>
      </c>
      <c r="U290" s="5">
        <v>2.4750000000000002E-3</v>
      </c>
      <c r="V290" s="5">
        <v>0.32</v>
      </c>
      <c r="W290" s="5">
        <v>1.29</v>
      </c>
      <c r="X290" s="4">
        <f t="shared" si="145"/>
        <v>2.1366180000000004</v>
      </c>
      <c r="Y290" s="4">
        <f t="shared" si="146"/>
        <v>-5.9419800674368437</v>
      </c>
      <c r="Z290" s="3">
        <f t="shared" si="147"/>
        <v>23.880750527067004</v>
      </c>
      <c r="AA290" s="3">
        <f t="shared" si="148"/>
        <v>20.075388459630162</v>
      </c>
      <c r="AB290" s="3">
        <f t="shared" si="149"/>
        <v>0.2064</v>
      </c>
      <c r="AC290" s="3">
        <f t="shared" si="150"/>
        <v>-3.8053620674368434</v>
      </c>
      <c r="AD290" s="2">
        <f t="shared" si="164"/>
        <v>215.94</v>
      </c>
      <c r="AE290" s="2">
        <f t="shared" si="151"/>
        <v>10.756454373684392</v>
      </c>
      <c r="AF290" s="2">
        <f t="shared" si="152"/>
        <v>1244.5358694463937</v>
      </c>
      <c r="AG290" s="2">
        <f t="shared" si="153"/>
        <v>-198.31493921382614</v>
      </c>
      <c r="AH290" s="2">
        <f t="shared" si="154"/>
        <v>-1046.2209302325582</v>
      </c>
      <c r="AI290" s="2">
        <f t="shared" si="155"/>
        <v>9.3223206931725144E-12</v>
      </c>
      <c r="AJ290" s="2">
        <f t="shared" si="156"/>
        <v>24.061495718270322</v>
      </c>
      <c r="AK290">
        <f t="shared" si="157"/>
        <v>1.8090898504975689E-3</v>
      </c>
      <c r="AL290">
        <f t="shared" si="158"/>
        <v>-18.436831722077731</v>
      </c>
      <c r="AM290">
        <f t="shared" si="159"/>
        <v>-1046.2209302325582</v>
      </c>
      <c r="AN290">
        <f t="shared" si="160"/>
        <v>1045.9990268968643</v>
      </c>
      <c r="AO290">
        <f t="shared" si="161"/>
        <v>0.22190333569392351</v>
      </c>
      <c r="AP290">
        <f t="shared" si="162"/>
        <v>10.756454373684392</v>
      </c>
      <c r="AQ290">
        <f t="shared" si="163"/>
        <v>273412.44804096885</v>
      </c>
    </row>
    <row r="291" spans="1:43" x14ac:dyDescent="0.25">
      <c r="A291">
        <v>290</v>
      </c>
      <c r="B291" t="s">
        <v>536</v>
      </c>
      <c r="C291" t="s">
        <v>534</v>
      </c>
      <c r="D291" t="s">
        <v>535</v>
      </c>
      <c r="E291" t="str">
        <f t="shared" si="132"/>
        <v>184.188</v>
      </c>
      <c r="F291" t="str">
        <f t="shared" si="133"/>
        <v>34.54294</v>
      </c>
      <c r="G291" t="str">
        <f t="shared" si="134"/>
        <v>-86.46592</v>
      </c>
      <c r="H291">
        <f t="shared" si="135"/>
        <v>0.60288960711517692</v>
      </c>
      <c r="I291">
        <f t="shared" si="136"/>
        <v>0.60288803631885002</v>
      </c>
      <c r="J291">
        <f t="shared" si="137"/>
        <v>-1.5091113295745862</v>
      </c>
      <c r="K291">
        <f t="shared" si="138"/>
        <v>-1.5091149947660152</v>
      </c>
      <c r="L291">
        <f t="shared" si="139"/>
        <v>-3.0190219255781297E-6</v>
      </c>
      <c r="M291">
        <f t="shared" si="140"/>
        <v>-1.5707963268996039E-6</v>
      </c>
      <c r="N291">
        <f t="shared" si="141"/>
        <v>71.139240847185263</v>
      </c>
      <c r="O291">
        <f t="shared" si="142"/>
        <v>-0.74100000000001387</v>
      </c>
      <c r="P291" s="1">
        <f t="shared" si="143"/>
        <v>-1.0416192120910618E-2</v>
      </c>
      <c r="Q291" s="3">
        <v>9.81</v>
      </c>
      <c r="R291" s="3">
        <v>20</v>
      </c>
      <c r="S291" s="3">
        <v>68</v>
      </c>
      <c r="T291" s="3">
        <f t="shared" si="144"/>
        <v>88</v>
      </c>
      <c r="U291" s="5">
        <v>2.4750000000000002E-3</v>
      </c>
      <c r="V291" s="5">
        <v>0.32</v>
      </c>
      <c r="W291" s="5">
        <v>1.29</v>
      </c>
      <c r="X291" s="4">
        <f t="shared" si="145"/>
        <v>2.1366180000000004</v>
      </c>
      <c r="Y291" s="4">
        <f t="shared" si="146"/>
        <v>-8.9916025661557946</v>
      </c>
      <c r="Z291" s="3">
        <f t="shared" si="147"/>
        <v>26.069246415795007</v>
      </c>
      <c r="AA291" s="3">
        <f t="shared" si="148"/>
        <v>19.214261849639215</v>
      </c>
      <c r="AB291" s="3">
        <f t="shared" si="149"/>
        <v>0.2064</v>
      </c>
      <c r="AC291" s="3">
        <f t="shared" si="150"/>
        <v>-6.8549845661557942</v>
      </c>
      <c r="AD291" s="2">
        <f t="shared" si="164"/>
        <v>215.94</v>
      </c>
      <c r="AE291" s="2">
        <f t="shared" si="151"/>
        <v>11.238526969697551</v>
      </c>
      <c r="AF291" s="2">
        <f t="shared" si="152"/>
        <v>1419.4763998236597</v>
      </c>
      <c r="AG291" s="2">
        <f t="shared" si="153"/>
        <v>-373.2554695910967</v>
      </c>
      <c r="AH291" s="2">
        <f t="shared" si="154"/>
        <v>-1046.2209302325582</v>
      </c>
      <c r="AI291" s="2">
        <f t="shared" si="155"/>
        <v>4.7748471843078732E-12</v>
      </c>
      <c r="AJ291" s="2">
        <f t="shared" si="156"/>
        <v>25.139861070076574</v>
      </c>
      <c r="AK291">
        <f t="shared" si="157"/>
        <v>5.3593538293573496E-4</v>
      </c>
      <c r="AL291">
        <f t="shared" si="158"/>
        <v>-33.212134525948613</v>
      </c>
      <c r="AM291">
        <f t="shared" si="159"/>
        <v>-1046.2209302325582</v>
      </c>
      <c r="AN291">
        <f t="shared" si="160"/>
        <v>1044.9224284508582</v>
      </c>
      <c r="AO291">
        <f t="shared" si="161"/>
        <v>1.2985017816999971</v>
      </c>
      <c r="AP291">
        <f t="shared" si="162"/>
        <v>11.238526969697551</v>
      </c>
      <c r="AQ291">
        <f t="shared" si="163"/>
        <v>272287.72507908818</v>
      </c>
    </row>
    <row r="292" spans="1:43" x14ac:dyDescent="0.25">
      <c r="A292">
        <v>291</v>
      </c>
      <c r="B292" t="s">
        <v>533</v>
      </c>
      <c r="C292" t="s">
        <v>517</v>
      </c>
      <c r="D292" t="s">
        <v>532</v>
      </c>
      <c r="E292" t="str">
        <f t="shared" si="132"/>
        <v>183.59</v>
      </c>
      <c r="F292" t="str">
        <f t="shared" si="133"/>
        <v>34.54289</v>
      </c>
      <c r="G292" t="str">
        <f t="shared" si="134"/>
        <v>-86.46607</v>
      </c>
      <c r="H292">
        <f t="shared" si="135"/>
        <v>0.60288803631885002</v>
      </c>
      <c r="I292">
        <f t="shared" si="136"/>
        <v>0.60288716365422401</v>
      </c>
      <c r="J292">
        <f t="shared" si="137"/>
        <v>-1.5091149947660152</v>
      </c>
      <c r="K292">
        <f t="shared" si="138"/>
        <v>-1.5091176127598933</v>
      </c>
      <c r="L292">
        <f t="shared" si="139"/>
        <v>-2.1564460463809524E-6</v>
      </c>
      <c r="M292">
        <f t="shared" si="140"/>
        <v>-8.7266462600599226E-7</v>
      </c>
      <c r="N292">
        <f t="shared" si="141"/>
        <v>48.628448982216803</v>
      </c>
      <c r="O292">
        <f t="shared" si="142"/>
        <v>-0.59799999999998477</v>
      </c>
      <c r="P292" s="1">
        <f t="shared" si="143"/>
        <v>-1.229732826187137E-2</v>
      </c>
      <c r="Q292" s="3">
        <v>9.81</v>
      </c>
      <c r="R292" s="3">
        <v>20</v>
      </c>
      <c r="S292" s="3">
        <v>68</v>
      </c>
      <c r="T292" s="3">
        <f t="shared" si="144"/>
        <v>88</v>
      </c>
      <c r="U292" s="5">
        <v>2.4750000000000002E-3</v>
      </c>
      <c r="V292" s="5">
        <v>0.32</v>
      </c>
      <c r="W292" s="5">
        <v>1.29</v>
      </c>
      <c r="X292" s="4">
        <f t="shared" si="145"/>
        <v>2.1366180000000004</v>
      </c>
      <c r="Y292" s="4">
        <f t="shared" si="146"/>
        <v>-10.615234931608297</v>
      </c>
      <c r="Z292" s="3">
        <f t="shared" si="147"/>
        <v>27.266351921859759</v>
      </c>
      <c r="AA292" s="3">
        <f t="shared" si="148"/>
        <v>18.787734990251462</v>
      </c>
      <c r="AB292" s="3">
        <f t="shared" si="149"/>
        <v>0.2064</v>
      </c>
      <c r="AC292" s="3">
        <f t="shared" si="150"/>
        <v>-8.4786169316082969</v>
      </c>
      <c r="AD292" s="2">
        <f t="shared" si="164"/>
        <v>215.94</v>
      </c>
      <c r="AE292" s="2">
        <f t="shared" si="151"/>
        <v>11.493668614766337</v>
      </c>
      <c r="AF292" s="2">
        <f t="shared" si="152"/>
        <v>1518.3644056368862</v>
      </c>
      <c r="AG292" s="2">
        <f t="shared" si="153"/>
        <v>-472.14347540432527</v>
      </c>
      <c r="AH292" s="2">
        <f t="shared" si="154"/>
        <v>-1046.2209302325582</v>
      </c>
      <c r="AI292" s="2">
        <f t="shared" si="155"/>
        <v>2.7284841053187847E-12</v>
      </c>
      <c r="AJ292" s="2">
        <f t="shared" si="156"/>
        <v>25.710596498973509</v>
      </c>
      <c r="AK292">
        <f t="shared" si="157"/>
        <v>3.5821547429780356E-4</v>
      </c>
      <c r="AL292">
        <f t="shared" si="158"/>
        <v>-41.078570405078956</v>
      </c>
      <c r="AM292">
        <f t="shared" si="159"/>
        <v>-1046.2209302325582</v>
      </c>
      <c r="AN292">
        <f t="shared" si="160"/>
        <v>1043.7612364957768</v>
      </c>
      <c r="AO292">
        <f t="shared" si="161"/>
        <v>2.4596937367814462</v>
      </c>
      <c r="AP292">
        <f t="shared" si="162"/>
        <v>11.493668614766337</v>
      </c>
      <c r="AQ292">
        <f t="shared" si="163"/>
        <v>271077.22573806596</v>
      </c>
    </row>
    <row r="293" spans="1:43" x14ac:dyDescent="0.25">
      <c r="A293">
        <v>292</v>
      </c>
      <c r="B293" t="s">
        <v>531</v>
      </c>
      <c r="C293" t="s">
        <v>529</v>
      </c>
      <c r="D293" t="s">
        <v>530</v>
      </c>
      <c r="E293" t="str">
        <f t="shared" si="132"/>
        <v>182.287</v>
      </c>
      <c r="F293" t="str">
        <f t="shared" si="133"/>
        <v>34.54281</v>
      </c>
      <c r="G293" t="str">
        <f t="shared" si="134"/>
        <v>-86.46648</v>
      </c>
      <c r="H293">
        <f t="shared" si="135"/>
        <v>0.60288716365422401</v>
      </c>
      <c r="I293">
        <f t="shared" si="136"/>
        <v>0.60288576739082245</v>
      </c>
      <c r="J293">
        <f t="shared" si="137"/>
        <v>-1.5091176127598933</v>
      </c>
      <c r="K293">
        <f t="shared" si="138"/>
        <v>-1.5091247686098266</v>
      </c>
      <c r="L293">
        <f t="shared" si="139"/>
        <v>-5.8942904629988238E-6</v>
      </c>
      <c r="M293">
        <f t="shared" si="140"/>
        <v>-1.3962634015651787E-6</v>
      </c>
      <c r="N293">
        <f t="shared" si="141"/>
        <v>126.62118356135666</v>
      </c>
      <c r="O293">
        <f t="shared" si="142"/>
        <v>-1.3029999999999973</v>
      </c>
      <c r="P293" s="1">
        <f t="shared" si="143"/>
        <v>-1.0290537202004625E-2</v>
      </c>
      <c r="Q293" s="3">
        <v>9.81</v>
      </c>
      <c r="R293" s="3">
        <v>20</v>
      </c>
      <c r="S293" s="3">
        <v>68</v>
      </c>
      <c r="T293" s="3">
        <f t="shared" si="144"/>
        <v>88</v>
      </c>
      <c r="U293" s="5">
        <v>2.4750000000000002E-3</v>
      </c>
      <c r="V293" s="5">
        <v>0.32</v>
      </c>
      <c r="W293" s="5">
        <v>1.29</v>
      </c>
      <c r="X293" s="4">
        <f t="shared" si="145"/>
        <v>2.1366180000000004</v>
      </c>
      <c r="Y293" s="4">
        <f t="shared" si="146"/>
        <v>-8.8831446272049863</v>
      </c>
      <c r="Z293" s="3">
        <f t="shared" si="147"/>
        <v>25.990043349241233</v>
      </c>
      <c r="AA293" s="3">
        <f t="shared" si="148"/>
        <v>19.243516722036247</v>
      </c>
      <c r="AB293" s="3">
        <f t="shared" si="149"/>
        <v>0.2064</v>
      </c>
      <c r="AC293" s="3">
        <f t="shared" si="150"/>
        <v>-6.7465266272049877</v>
      </c>
      <c r="AD293" s="2">
        <f t="shared" si="164"/>
        <v>215.94</v>
      </c>
      <c r="AE293" s="2">
        <f t="shared" si="151"/>
        <v>11.221441648070558</v>
      </c>
      <c r="AF293" s="2">
        <f t="shared" si="152"/>
        <v>1413.0123782671258</v>
      </c>
      <c r="AG293" s="2">
        <f t="shared" si="153"/>
        <v>-366.79144803456899</v>
      </c>
      <c r="AH293" s="2">
        <f t="shared" si="154"/>
        <v>-1046.2209302325582</v>
      </c>
      <c r="AI293" s="2">
        <f t="shared" si="155"/>
        <v>0</v>
      </c>
      <c r="AJ293" s="2">
        <f t="shared" si="156"/>
        <v>25.101642305891701</v>
      </c>
      <c r="AK293">
        <f t="shared" si="157"/>
        <v>9.5536716176453996E-4</v>
      </c>
      <c r="AL293">
        <f t="shared" si="158"/>
        <v>-32.686660015528041</v>
      </c>
      <c r="AM293">
        <f t="shared" si="159"/>
        <v>-1046.2209302325582</v>
      </c>
      <c r="AN293">
        <f t="shared" si="160"/>
        <v>1044.9831641447322</v>
      </c>
      <c r="AO293">
        <f t="shared" si="161"/>
        <v>1.2377660878260031</v>
      </c>
      <c r="AP293">
        <f t="shared" si="162"/>
        <v>11.221441648070558</v>
      </c>
      <c r="AQ293">
        <f t="shared" si="163"/>
        <v>272351.11399124237</v>
      </c>
    </row>
    <row r="294" spans="1:43" x14ac:dyDescent="0.25">
      <c r="A294">
        <v>293</v>
      </c>
      <c r="B294" t="s">
        <v>528</v>
      </c>
      <c r="C294" t="s">
        <v>526</v>
      </c>
      <c r="D294" t="s">
        <v>527</v>
      </c>
      <c r="E294" t="str">
        <f t="shared" si="132"/>
        <v>180.045</v>
      </c>
      <c r="F294" t="str">
        <f t="shared" si="133"/>
        <v>34.54277</v>
      </c>
      <c r="G294" t="str">
        <f t="shared" si="134"/>
        <v>-86.46796</v>
      </c>
      <c r="H294">
        <f t="shared" si="135"/>
        <v>0.60288576739082245</v>
      </c>
      <c r="I294">
        <f t="shared" si="136"/>
        <v>0.60288506925912166</v>
      </c>
      <c r="J294">
        <f t="shared" si="137"/>
        <v>-1.5091247686098266</v>
      </c>
      <c r="K294">
        <f t="shared" si="138"/>
        <v>-1.5091505994827561</v>
      </c>
      <c r="L294">
        <f t="shared" si="139"/>
        <v>-2.1276966277280061E-5</v>
      </c>
      <c r="M294">
        <f t="shared" si="140"/>
        <v>-6.9813170078258935E-7</v>
      </c>
      <c r="N294">
        <f t="shared" si="141"/>
        <v>445.00284241240047</v>
      </c>
      <c r="O294">
        <f t="shared" si="142"/>
        <v>-2.2420000000000186</v>
      </c>
      <c r="P294" s="1">
        <f t="shared" si="143"/>
        <v>-5.0381700661639257E-3</v>
      </c>
      <c r="Q294" s="3">
        <v>9.81</v>
      </c>
      <c r="R294" s="3">
        <v>20</v>
      </c>
      <c r="S294" s="3">
        <v>68</v>
      </c>
      <c r="T294" s="3">
        <f t="shared" si="144"/>
        <v>88</v>
      </c>
      <c r="U294" s="5">
        <v>2.4750000000000002E-3</v>
      </c>
      <c r="V294" s="5">
        <v>0.32</v>
      </c>
      <c r="W294" s="5">
        <v>1.29</v>
      </c>
      <c r="X294" s="4">
        <f t="shared" si="145"/>
        <v>2.1366180000000004</v>
      </c>
      <c r="Y294" s="4">
        <f t="shared" si="146"/>
        <v>-4.3492962556320869</v>
      </c>
      <c r="Z294" s="3">
        <f t="shared" si="147"/>
        <v>22.77130114046577</v>
      </c>
      <c r="AA294" s="3">
        <f t="shared" si="148"/>
        <v>20.558622884833682</v>
      </c>
      <c r="AB294" s="3">
        <f t="shared" si="149"/>
        <v>0.2064</v>
      </c>
      <c r="AC294" s="3">
        <f t="shared" si="150"/>
        <v>-2.212678255632087</v>
      </c>
      <c r="AD294" s="2">
        <f t="shared" si="164"/>
        <v>215.94</v>
      </c>
      <c r="AE294" s="2">
        <f t="shared" si="151"/>
        <v>10.503621823779897</v>
      </c>
      <c r="AF294" s="2">
        <f t="shared" si="152"/>
        <v>1158.8233314673464</v>
      </c>
      <c r="AG294" s="2">
        <f t="shared" si="153"/>
        <v>-112.60240123478886</v>
      </c>
      <c r="AH294" s="2">
        <f t="shared" si="154"/>
        <v>-1046.2209302325582</v>
      </c>
      <c r="AI294" s="2">
        <f t="shared" si="155"/>
        <v>0</v>
      </c>
      <c r="AJ294" s="2">
        <f t="shared" si="156"/>
        <v>23.495925586550179</v>
      </c>
      <c r="AK294">
        <f t="shared" si="157"/>
        <v>3.5870407001216409E-3</v>
      </c>
      <c r="AL294">
        <f t="shared" si="158"/>
        <v>-10.720340385814374</v>
      </c>
      <c r="AM294">
        <f t="shared" si="159"/>
        <v>-1046.2209302325582</v>
      </c>
      <c r="AN294">
        <f t="shared" si="160"/>
        <v>1046.1773131450054</v>
      </c>
      <c r="AO294">
        <f t="shared" si="161"/>
        <v>4.3617087552775047E-2</v>
      </c>
      <c r="AP294">
        <f t="shared" si="162"/>
        <v>10.503621823779897</v>
      </c>
      <c r="AQ294">
        <f t="shared" si="163"/>
        <v>273598.92750670668</v>
      </c>
    </row>
    <row r="295" spans="1:43" x14ac:dyDescent="0.25">
      <c r="A295">
        <v>294</v>
      </c>
      <c r="B295" t="s">
        <v>525</v>
      </c>
      <c r="C295" t="s">
        <v>523</v>
      </c>
      <c r="D295" t="s">
        <v>524</v>
      </c>
      <c r="E295" t="str">
        <f t="shared" si="132"/>
        <v>180.0</v>
      </c>
      <c r="F295" t="str">
        <f t="shared" si="133"/>
        <v>34.54276</v>
      </c>
      <c r="G295" t="str">
        <f t="shared" si="134"/>
        <v>-86.46875</v>
      </c>
      <c r="H295">
        <f t="shared" si="135"/>
        <v>0.60288506925912166</v>
      </c>
      <c r="I295">
        <f t="shared" si="136"/>
        <v>0.60288489472619644</v>
      </c>
      <c r="J295">
        <f t="shared" si="137"/>
        <v>-1.5091505994827561</v>
      </c>
      <c r="K295">
        <f t="shared" si="138"/>
        <v>-1.5091643875838467</v>
      </c>
      <c r="L295">
        <f t="shared" si="139"/>
        <v>-1.1357302978153123E-5</v>
      </c>
      <c r="M295">
        <f t="shared" si="140"/>
        <v>-1.7453292522340291E-7</v>
      </c>
      <c r="N295">
        <f t="shared" si="141"/>
        <v>237.43564125469797</v>
      </c>
      <c r="O295">
        <f t="shared" si="142"/>
        <v>-4.4999999999987494E-2</v>
      </c>
      <c r="P295" s="1">
        <f t="shared" si="143"/>
        <v>-1.8952504250074171E-4</v>
      </c>
      <c r="Q295" s="3">
        <v>9.81</v>
      </c>
      <c r="R295" s="3">
        <v>20</v>
      </c>
      <c r="S295" s="3">
        <v>68</v>
      </c>
      <c r="T295" s="3">
        <f t="shared" si="144"/>
        <v>88</v>
      </c>
      <c r="U295" s="5">
        <v>2.4750000000000002E-3</v>
      </c>
      <c r="V295" s="5">
        <v>0.32</v>
      </c>
      <c r="W295" s="5">
        <v>1.29</v>
      </c>
      <c r="X295" s="4">
        <f t="shared" si="145"/>
        <v>2.1366180000000004</v>
      </c>
      <c r="Y295" s="4">
        <f t="shared" si="146"/>
        <v>-0.16361317575156886</v>
      </c>
      <c r="Z295" s="3">
        <f t="shared" si="147"/>
        <v>19.976614711230688</v>
      </c>
      <c r="AA295" s="3">
        <f t="shared" si="148"/>
        <v>21.949619535479119</v>
      </c>
      <c r="AB295" s="3">
        <f t="shared" si="149"/>
        <v>0.2064</v>
      </c>
      <c r="AC295" s="3">
        <f t="shared" si="150"/>
        <v>1.9730048242484315</v>
      </c>
      <c r="AD295" s="2">
        <f t="shared" si="164"/>
        <v>215.94</v>
      </c>
      <c r="AE295" s="2">
        <f t="shared" si="151"/>
        <v>9.8379837359349587</v>
      </c>
      <c r="AF295" s="2">
        <f t="shared" si="152"/>
        <v>952.17834606650445</v>
      </c>
      <c r="AG295" s="2">
        <f t="shared" si="153"/>
        <v>94.042584166072089</v>
      </c>
      <c r="AH295" s="2">
        <f t="shared" si="154"/>
        <v>-1046.2209302325582</v>
      </c>
      <c r="AI295" s="2">
        <f t="shared" si="155"/>
        <v>1.8417267710901797E-11</v>
      </c>
      <c r="AJ295" s="2">
        <f t="shared" si="156"/>
        <v>22.006936051133909</v>
      </c>
      <c r="AK295">
        <f t="shared" si="157"/>
        <v>2.0433953797687515E-3</v>
      </c>
      <c r="AL295">
        <f t="shared" si="158"/>
        <v>9.5591319004284472</v>
      </c>
      <c r="AM295">
        <f t="shared" si="159"/>
        <v>-1046.2209302325582</v>
      </c>
      <c r="AN295">
        <f t="shared" si="160"/>
        <v>1046.2518513627224</v>
      </c>
      <c r="AO295">
        <f t="shared" si="161"/>
        <v>-3.0921130164301758E-2</v>
      </c>
      <c r="AP295">
        <f t="shared" si="162"/>
        <v>9.8379837359349587</v>
      </c>
      <c r="AQ295">
        <f t="shared" si="163"/>
        <v>273676.91000385047</v>
      </c>
    </row>
    <row r="296" spans="1:43" x14ac:dyDescent="0.25">
      <c r="A296">
        <v>295</v>
      </c>
      <c r="B296" t="s">
        <v>522</v>
      </c>
      <c r="C296" t="s">
        <v>520</v>
      </c>
      <c r="D296" t="s">
        <v>521</v>
      </c>
      <c r="E296" t="str">
        <f t="shared" si="132"/>
        <v>177.996</v>
      </c>
      <c r="F296" t="str">
        <f t="shared" si="133"/>
        <v>34.5428</v>
      </c>
      <c r="G296" t="str">
        <f t="shared" si="134"/>
        <v>-86.4711</v>
      </c>
      <c r="H296">
        <f t="shared" si="135"/>
        <v>0.60288489472619644</v>
      </c>
      <c r="I296">
        <f t="shared" si="136"/>
        <v>0.60288559285789722</v>
      </c>
      <c r="J296">
        <f t="shared" si="137"/>
        <v>-1.5091643875838467</v>
      </c>
      <c r="K296">
        <f t="shared" si="138"/>
        <v>-1.5092054028212687</v>
      </c>
      <c r="L296">
        <f t="shared" si="139"/>
        <v>-3.3784376188567731E-5</v>
      </c>
      <c r="M296">
        <f t="shared" si="140"/>
        <v>6.9813170078258935E-7</v>
      </c>
      <c r="N296">
        <f t="shared" si="141"/>
        <v>706.36314881562737</v>
      </c>
      <c r="O296">
        <f t="shared" si="142"/>
        <v>-2.0039999999999907</v>
      </c>
      <c r="P296" s="1">
        <f t="shared" si="143"/>
        <v>-2.8370675952732469E-3</v>
      </c>
      <c r="Q296" s="3">
        <v>9.81</v>
      </c>
      <c r="R296" s="3">
        <v>20</v>
      </c>
      <c r="S296" s="3">
        <v>68</v>
      </c>
      <c r="T296" s="3">
        <f t="shared" si="144"/>
        <v>88</v>
      </c>
      <c r="U296" s="5">
        <v>2.4750000000000002E-3</v>
      </c>
      <c r="V296" s="5">
        <v>0.32</v>
      </c>
      <c r="W296" s="5">
        <v>1.29</v>
      </c>
      <c r="X296" s="4">
        <f t="shared" si="145"/>
        <v>2.1366180000000004</v>
      </c>
      <c r="Y296" s="4">
        <f t="shared" si="146"/>
        <v>-2.4491738570252539</v>
      </c>
      <c r="Z296" s="3">
        <f t="shared" si="147"/>
        <v>21.480077795158255</v>
      </c>
      <c r="AA296" s="3">
        <f t="shared" si="148"/>
        <v>21.167521938133003</v>
      </c>
      <c r="AB296" s="3">
        <f t="shared" si="149"/>
        <v>0.2064</v>
      </c>
      <c r="AC296" s="3">
        <f t="shared" si="150"/>
        <v>-0.31255585702525351</v>
      </c>
      <c r="AD296" s="2">
        <f t="shared" si="164"/>
        <v>215.94</v>
      </c>
      <c r="AE296" s="2">
        <f t="shared" si="151"/>
        <v>10.201477557510328</v>
      </c>
      <c r="AF296" s="2">
        <f t="shared" si="152"/>
        <v>1061.6692420585409</v>
      </c>
      <c r="AG296" s="2">
        <f t="shared" si="153"/>
        <v>-15.448311826121756</v>
      </c>
      <c r="AH296" s="2">
        <f t="shared" si="154"/>
        <v>-1046.2209302325582</v>
      </c>
      <c r="AI296" s="2">
        <f t="shared" si="155"/>
        <v>-1.3892531569581479E-10</v>
      </c>
      <c r="AJ296" s="2">
        <f t="shared" si="156"/>
        <v>22.820048320995902</v>
      </c>
      <c r="AK296">
        <f t="shared" si="157"/>
        <v>5.8624284013374401E-3</v>
      </c>
      <c r="AL296">
        <f t="shared" si="158"/>
        <v>-1.5143210127192515</v>
      </c>
      <c r="AM296">
        <f t="shared" si="159"/>
        <v>-1046.2209302325582</v>
      </c>
      <c r="AN296">
        <f t="shared" si="160"/>
        <v>1046.2208073000538</v>
      </c>
      <c r="AO296">
        <f t="shared" si="161"/>
        <v>1.2293250426864688E-4</v>
      </c>
      <c r="AP296">
        <f t="shared" si="162"/>
        <v>10.201477557510328</v>
      </c>
      <c r="AQ296">
        <f t="shared" si="163"/>
        <v>273644.43009962596</v>
      </c>
    </row>
    <row r="297" spans="1:43" x14ac:dyDescent="0.25">
      <c r="A297">
        <v>296</v>
      </c>
      <c r="B297" t="s">
        <v>745</v>
      </c>
      <c r="C297" t="s">
        <v>743</v>
      </c>
      <c r="D297" t="s">
        <v>744</v>
      </c>
      <c r="E297" t="str">
        <f t="shared" si="132"/>
        <v>178.193</v>
      </c>
      <c r="F297" t="str">
        <f t="shared" si="133"/>
        <v>34.54286</v>
      </c>
      <c r="G297" t="str">
        <f t="shared" si="134"/>
        <v>-86.47429</v>
      </c>
      <c r="H297">
        <f t="shared" si="135"/>
        <v>0.60288559285789722</v>
      </c>
      <c r="I297">
        <f t="shared" si="136"/>
        <v>0.60288664005544834</v>
      </c>
      <c r="J297">
        <f t="shared" si="137"/>
        <v>-1.5092054028212687</v>
      </c>
      <c r="K297">
        <f t="shared" si="138"/>
        <v>-1.5092610788244072</v>
      </c>
      <c r="L297">
        <f t="shared" si="139"/>
        <v>-4.5860466084908303E-5</v>
      </c>
      <c r="M297">
        <f t="shared" si="140"/>
        <v>1.0471975511183729E-6</v>
      </c>
      <c r="N297">
        <f t="shared" si="141"/>
        <v>958.89506158190477</v>
      </c>
      <c r="O297">
        <f t="shared" si="142"/>
        <v>0.19700000000000273</v>
      </c>
      <c r="P297" s="1">
        <f t="shared" si="143"/>
        <v>2.0544479567452211E-4</v>
      </c>
      <c r="Q297" s="3">
        <v>9.81</v>
      </c>
      <c r="R297" s="3">
        <v>20</v>
      </c>
      <c r="S297" s="3">
        <v>68</v>
      </c>
      <c r="T297" s="3">
        <f t="shared" si="144"/>
        <v>88</v>
      </c>
      <c r="U297" s="5">
        <v>2.4750000000000002E-3</v>
      </c>
      <c r="V297" s="5">
        <v>0.32</v>
      </c>
      <c r="W297" s="5">
        <v>1.29</v>
      </c>
      <c r="X297" s="4">
        <f t="shared" si="145"/>
        <v>2.1366180000000004</v>
      </c>
      <c r="Y297" s="4">
        <f t="shared" si="146"/>
        <v>0.17735637946701113</v>
      </c>
      <c r="Z297" s="3">
        <f t="shared" si="147"/>
        <v>19.757193588720298</v>
      </c>
      <c r="AA297" s="3">
        <f t="shared" si="148"/>
        <v>22.071167968187311</v>
      </c>
      <c r="AB297" s="3">
        <f t="shared" si="149"/>
        <v>0.2064</v>
      </c>
      <c r="AC297" s="3">
        <f t="shared" si="150"/>
        <v>2.3139743794670116</v>
      </c>
      <c r="AD297" s="2">
        <f t="shared" si="164"/>
        <v>215.94</v>
      </c>
      <c r="AE297" s="2">
        <f t="shared" si="151"/>
        <v>9.7838048403804851</v>
      </c>
      <c r="AF297" s="2">
        <f t="shared" si="152"/>
        <v>936.53355748864317</v>
      </c>
      <c r="AG297" s="2">
        <f t="shared" si="153"/>
        <v>109.68737274392335</v>
      </c>
      <c r="AH297" s="2">
        <f t="shared" si="154"/>
        <v>-1046.2209302325582</v>
      </c>
      <c r="AI297" s="2">
        <f t="shared" si="155"/>
        <v>8.4128259913995862E-12</v>
      </c>
      <c r="AJ297" s="2">
        <f t="shared" si="156"/>
        <v>21.885741350899426</v>
      </c>
      <c r="AK297">
        <f t="shared" si="157"/>
        <v>8.2980471287954598E-3</v>
      </c>
      <c r="AL297">
        <f t="shared" si="158"/>
        <v>11.211116179588235</v>
      </c>
      <c r="AM297">
        <f t="shared" si="159"/>
        <v>-1046.2209302325582</v>
      </c>
      <c r="AN297">
        <f t="shared" si="160"/>
        <v>1046.2708116384588</v>
      </c>
      <c r="AO297">
        <f t="shared" si="161"/>
        <v>-4.9881405900691789E-2</v>
      </c>
      <c r="AP297">
        <f t="shared" si="162"/>
        <v>9.7838048403804851</v>
      </c>
      <c r="AQ297">
        <f t="shared" si="163"/>
        <v>273696.74817320722</v>
      </c>
    </row>
    <row r="298" spans="1:43" x14ac:dyDescent="0.25">
      <c r="A298">
        <v>297</v>
      </c>
      <c r="B298" t="s">
        <v>519</v>
      </c>
      <c r="C298" t="s">
        <v>517</v>
      </c>
      <c r="D298" t="s">
        <v>518</v>
      </c>
      <c r="E298" t="str">
        <f t="shared" si="132"/>
        <v>177.162</v>
      </c>
      <c r="F298" t="str">
        <f t="shared" si="133"/>
        <v>34.54289</v>
      </c>
      <c r="G298" t="str">
        <f t="shared" si="134"/>
        <v>-86.47599</v>
      </c>
      <c r="H298">
        <f t="shared" si="135"/>
        <v>0.60288664005544834</v>
      </c>
      <c r="I298">
        <f t="shared" si="136"/>
        <v>0.60288716365422401</v>
      </c>
      <c r="J298">
        <f t="shared" si="137"/>
        <v>-1.5092610788244072</v>
      </c>
      <c r="K298">
        <f t="shared" si="138"/>
        <v>-1.5092907494216909</v>
      </c>
      <c r="L298">
        <f t="shared" si="139"/>
        <v>-2.4439733602888968E-5</v>
      </c>
      <c r="M298">
        <f t="shared" si="140"/>
        <v>5.2359877567020874E-7</v>
      </c>
      <c r="N298">
        <f t="shared" si="141"/>
        <v>510.99369059857725</v>
      </c>
      <c r="O298">
        <f t="shared" si="142"/>
        <v>-1.0310000000000059</v>
      </c>
      <c r="P298" s="1">
        <f t="shared" si="143"/>
        <v>-2.0176374365646161E-3</v>
      </c>
      <c r="Q298" s="3">
        <v>9.81</v>
      </c>
      <c r="R298" s="3">
        <v>20</v>
      </c>
      <c r="S298" s="3">
        <v>68</v>
      </c>
      <c r="T298" s="3">
        <f t="shared" si="144"/>
        <v>88</v>
      </c>
      <c r="U298" s="5">
        <v>2.4750000000000002E-3</v>
      </c>
      <c r="V298" s="5">
        <v>0.32</v>
      </c>
      <c r="W298" s="5">
        <v>1.29</v>
      </c>
      <c r="X298" s="4">
        <f t="shared" si="145"/>
        <v>2.1366180000000004</v>
      </c>
      <c r="Y298" s="4">
        <f t="shared" si="146"/>
        <v>-1.7417825009640355</v>
      </c>
      <c r="Z298" s="3">
        <f t="shared" si="147"/>
        <v>21.00879261375897</v>
      </c>
      <c r="AA298" s="3">
        <f t="shared" si="148"/>
        <v>21.403628112794934</v>
      </c>
      <c r="AB298" s="3">
        <f t="shared" si="149"/>
        <v>0.2064</v>
      </c>
      <c r="AC298" s="3">
        <f t="shared" si="150"/>
        <v>0.39483549903596488</v>
      </c>
      <c r="AD298" s="2">
        <f t="shared" si="164"/>
        <v>215.94</v>
      </c>
      <c r="AE298" s="2">
        <f t="shared" si="151"/>
        <v>10.088943746466963</v>
      </c>
      <c r="AF298" s="2">
        <f t="shared" si="152"/>
        <v>1026.9211572742483</v>
      </c>
      <c r="AG298" s="2">
        <f t="shared" si="153"/>
        <v>19.299772959699904</v>
      </c>
      <c r="AH298" s="2">
        <f t="shared" si="154"/>
        <v>-1046.2209302325582</v>
      </c>
      <c r="AI298" s="2">
        <f t="shared" si="155"/>
        <v>1.3899352779844776E-9</v>
      </c>
      <c r="AJ298" s="2">
        <f t="shared" si="156"/>
        <v>22.568317432869325</v>
      </c>
      <c r="AK298">
        <f t="shared" si="157"/>
        <v>4.288273078211835E-3</v>
      </c>
      <c r="AL298">
        <f t="shared" si="158"/>
        <v>1.9129626891277367</v>
      </c>
      <c r="AM298">
        <f t="shared" si="159"/>
        <v>-1046.2209302325582</v>
      </c>
      <c r="AN298">
        <f t="shared" si="160"/>
        <v>1046.2211780502043</v>
      </c>
      <c r="AO298">
        <f t="shared" si="161"/>
        <v>-2.4781764602721523E-4</v>
      </c>
      <c r="AP298">
        <f t="shared" si="162"/>
        <v>10.088943746466963</v>
      </c>
      <c r="AQ298">
        <f t="shared" si="163"/>
        <v>273644.81798623945</v>
      </c>
    </row>
    <row r="299" spans="1:43" x14ac:dyDescent="0.25">
      <c r="A299">
        <v>298</v>
      </c>
      <c r="B299" t="s">
        <v>516</v>
      </c>
      <c r="C299" t="s">
        <v>514</v>
      </c>
      <c r="D299" t="s">
        <v>515</v>
      </c>
      <c r="E299" t="str">
        <f t="shared" si="132"/>
        <v>177.081</v>
      </c>
      <c r="F299" t="str">
        <f t="shared" si="133"/>
        <v>34.54285</v>
      </c>
      <c r="G299" t="str">
        <f t="shared" si="134"/>
        <v>-86.47638</v>
      </c>
      <c r="H299">
        <f t="shared" si="135"/>
        <v>0.60288716365422401</v>
      </c>
      <c r="I299">
        <f t="shared" si="136"/>
        <v>0.60288646552252334</v>
      </c>
      <c r="J299">
        <f t="shared" si="137"/>
        <v>-1.5092907494216909</v>
      </c>
      <c r="K299">
        <f t="shared" si="138"/>
        <v>-1.5092975562057742</v>
      </c>
      <c r="L299">
        <f t="shared" si="139"/>
        <v>-5.6067627520255955E-6</v>
      </c>
      <c r="M299">
        <f t="shared" si="140"/>
        <v>-6.9813170067156705E-7</v>
      </c>
      <c r="N299">
        <f t="shared" si="141"/>
        <v>118.10613929839792</v>
      </c>
      <c r="O299">
        <f t="shared" si="142"/>
        <v>-8.100000000001728E-2</v>
      </c>
      <c r="P299" s="1">
        <f t="shared" si="143"/>
        <v>-6.8582378935754462E-4</v>
      </c>
      <c r="Q299" s="3">
        <v>9.81</v>
      </c>
      <c r="R299" s="3">
        <v>20</v>
      </c>
      <c r="S299" s="3">
        <v>68</v>
      </c>
      <c r="T299" s="3">
        <f t="shared" si="144"/>
        <v>88</v>
      </c>
      <c r="U299" s="5">
        <v>2.4750000000000002E-3</v>
      </c>
      <c r="V299" s="5">
        <v>0.32</v>
      </c>
      <c r="W299" s="5">
        <v>1.29</v>
      </c>
      <c r="X299" s="4">
        <f t="shared" si="145"/>
        <v>2.1366180000000004</v>
      </c>
      <c r="Y299" s="4">
        <f t="shared" si="146"/>
        <v>-0.59205782163813525</v>
      </c>
      <c r="Z299" s="3">
        <f t="shared" si="147"/>
        <v>20.254154411862856</v>
      </c>
      <c r="AA299" s="3">
        <f t="shared" si="148"/>
        <v>21.798714590224723</v>
      </c>
      <c r="AB299" s="3">
        <f t="shared" si="149"/>
        <v>0.2064</v>
      </c>
      <c r="AC299" s="3">
        <f t="shared" si="150"/>
        <v>1.5445601783618652</v>
      </c>
      <c r="AD299" s="2">
        <f t="shared" si="164"/>
        <v>215.94</v>
      </c>
      <c r="AE299" s="2">
        <f t="shared" si="151"/>
        <v>9.9060886873039298</v>
      </c>
      <c r="AF299" s="2">
        <f t="shared" si="152"/>
        <v>972.09035799545359</v>
      </c>
      <c r="AG299" s="2">
        <f t="shared" si="153"/>
        <v>74.130572237066914</v>
      </c>
      <c r="AH299" s="2">
        <f t="shared" si="154"/>
        <v>-1046.2209302325582</v>
      </c>
      <c r="AI299" s="2">
        <f t="shared" si="155"/>
        <v>-3.7744030123576522E-11</v>
      </c>
      <c r="AJ299" s="2">
        <f t="shared" si="156"/>
        <v>22.159282441387429</v>
      </c>
      <c r="AK299">
        <f t="shared" si="157"/>
        <v>1.0094454568869335E-3</v>
      </c>
      <c r="AL299">
        <f t="shared" si="158"/>
        <v>7.4833341974896568</v>
      </c>
      <c r="AM299">
        <f t="shared" si="159"/>
        <v>-1046.2209302325582</v>
      </c>
      <c r="AN299">
        <f t="shared" si="160"/>
        <v>1046.2357653878203</v>
      </c>
      <c r="AO299">
        <f t="shared" si="161"/>
        <v>-1.4835155262176158E-2</v>
      </c>
      <c r="AP299">
        <f t="shared" si="162"/>
        <v>9.9060886873039298</v>
      </c>
      <c r="AQ299">
        <f t="shared" si="163"/>
        <v>273660.07978419017</v>
      </c>
    </row>
    <row r="300" spans="1:43" x14ac:dyDescent="0.25">
      <c r="A300">
        <v>299</v>
      </c>
      <c r="B300" t="s">
        <v>513</v>
      </c>
      <c r="C300" t="s">
        <v>511</v>
      </c>
      <c r="D300" t="s">
        <v>512</v>
      </c>
      <c r="E300" t="str">
        <f t="shared" si="132"/>
        <v>176.798</v>
      </c>
      <c r="F300" t="str">
        <f t="shared" si="133"/>
        <v>34.54273</v>
      </c>
      <c r="G300" t="str">
        <f t="shared" si="134"/>
        <v>-86.47687</v>
      </c>
      <c r="H300">
        <f t="shared" si="135"/>
        <v>0.60288646552252334</v>
      </c>
      <c r="I300">
        <f t="shared" si="136"/>
        <v>0.60288437112742088</v>
      </c>
      <c r="J300">
        <f t="shared" si="137"/>
        <v>-1.5092975562057742</v>
      </c>
      <c r="K300">
        <f t="shared" si="138"/>
        <v>-1.5093061083191088</v>
      </c>
      <c r="L300">
        <f t="shared" si="139"/>
        <v>-7.0444009970790646E-6</v>
      </c>
      <c r="M300">
        <f t="shared" si="140"/>
        <v>-2.0943951024587903E-6</v>
      </c>
      <c r="N300">
        <f t="shared" si="141"/>
        <v>153.62320431430345</v>
      </c>
      <c r="O300">
        <f t="shared" si="142"/>
        <v>-0.28299999999998704</v>
      </c>
      <c r="P300" s="1">
        <f t="shared" si="143"/>
        <v>-1.842169620554111E-3</v>
      </c>
      <c r="Q300" s="3">
        <v>9.81</v>
      </c>
      <c r="R300" s="3">
        <v>20</v>
      </c>
      <c r="S300" s="3">
        <v>68</v>
      </c>
      <c r="T300" s="3">
        <f t="shared" si="144"/>
        <v>88</v>
      </c>
      <c r="U300" s="5">
        <v>2.4750000000000002E-3</v>
      </c>
      <c r="V300" s="5">
        <v>0.32</v>
      </c>
      <c r="W300" s="5">
        <v>1.29</v>
      </c>
      <c r="X300" s="4">
        <f t="shared" si="145"/>
        <v>2.1366180000000004</v>
      </c>
      <c r="Y300" s="4">
        <f t="shared" si="146"/>
        <v>-1.5903054916127015</v>
      </c>
      <c r="Z300" s="3">
        <f t="shared" si="147"/>
        <v>20.908558159983908</v>
      </c>
      <c r="AA300" s="3">
        <f t="shared" si="148"/>
        <v>21.454870668371207</v>
      </c>
      <c r="AB300" s="3">
        <f t="shared" si="149"/>
        <v>0.2064</v>
      </c>
      <c r="AC300" s="3">
        <f t="shared" si="150"/>
        <v>0.54631250838729872</v>
      </c>
      <c r="AD300" s="2">
        <f t="shared" si="164"/>
        <v>215.94</v>
      </c>
      <c r="AE300" s="2">
        <f t="shared" si="151"/>
        <v>10.064847434307737</v>
      </c>
      <c r="AF300" s="2">
        <f t="shared" si="152"/>
        <v>1019.5806586801751</v>
      </c>
      <c r="AG300" s="2">
        <f t="shared" si="153"/>
        <v>26.640271552190537</v>
      </c>
      <c r="AH300" s="2">
        <f t="shared" si="154"/>
        <v>-1046.2209302325582</v>
      </c>
      <c r="AI300" s="2">
        <f t="shared" si="155"/>
        <v>-1.9258550310041755E-10</v>
      </c>
      <c r="AJ300" s="2">
        <f t="shared" si="156"/>
        <v>22.51441553437164</v>
      </c>
      <c r="AK300">
        <f t="shared" si="157"/>
        <v>1.2922966533591602E-3</v>
      </c>
      <c r="AL300">
        <f t="shared" si="158"/>
        <v>2.6468629282330363</v>
      </c>
      <c r="AM300">
        <f t="shared" si="159"/>
        <v>-1046.2209302325582</v>
      </c>
      <c r="AN300">
        <f t="shared" si="160"/>
        <v>1046.2215866905096</v>
      </c>
      <c r="AO300">
        <f t="shared" si="161"/>
        <v>-6.5645795143609575E-4</v>
      </c>
      <c r="AP300">
        <f t="shared" si="162"/>
        <v>10.064847434307737</v>
      </c>
      <c r="AQ300">
        <f t="shared" si="163"/>
        <v>273645.24551464937</v>
      </c>
    </row>
    <row r="301" spans="1:43" x14ac:dyDescent="0.25">
      <c r="A301">
        <v>300</v>
      </c>
      <c r="B301" t="s">
        <v>510</v>
      </c>
      <c r="C301" t="s">
        <v>508</v>
      </c>
      <c r="D301" t="s">
        <v>509</v>
      </c>
      <c r="E301" t="str">
        <f t="shared" si="132"/>
        <v>176.749</v>
      </c>
      <c r="F301" t="str">
        <f t="shared" si="133"/>
        <v>34.54264</v>
      </c>
      <c r="G301" t="str">
        <f t="shared" si="134"/>
        <v>-86.47715</v>
      </c>
      <c r="H301">
        <f t="shared" si="135"/>
        <v>0.60288437112742088</v>
      </c>
      <c r="I301">
        <f t="shared" si="136"/>
        <v>0.60288280033109398</v>
      </c>
      <c r="J301">
        <f t="shared" si="137"/>
        <v>-1.5093061083191088</v>
      </c>
      <c r="K301">
        <f t="shared" si="138"/>
        <v>-1.5093109952410142</v>
      </c>
      <c r="L301">
        <f t="shared" si="139"/>
        <v>-4.0253770763241543E-6</v>
      </c>
      <c r="M301">
        <f t="shared" si="140"/>
        <v>-1.5707963268996039E-6</v>
      </c>
      <c r="N301">
        <f t="shared" si="141"/>
        <v>90.324160007154873</v>
      </c>
      <c r="O301">
        <f t="shared" si="142"/>
        <v>-4.9000000000006594E-2</v>
      </c>
      <c r="P301" s="1">
        <f t="shared" si="143"/>
        <v>-5.4249051412296715E-4</v>
      </c>
      <c r="Q301" s="3">
        <v>9.81</v>
      </c>
      <c r="R301" s="3">
        <v>20</v>
      </c>
      <c r="S301" s="3">
        <v>68</v>
      </c>
      <c r="T301" s="3">
        <f t="shared" si="144"/>
        <v>88</v>
      </c>
      <c r="U301" s="5">
        <v>2.4750000000000002E-3</v>
      </c>
      <c r="V301" s="5">
        <v>0.32</v>
      </c>
      <c r="W301" s="5">
        <v>1.29</v>
      </c>
      <c r="X301" s="4">
        <f t="shared" si="145"/>
        <v>2.1366180000000004</v>
      </c>
      <c r="Y301" s="4">
        <f t="shared" si="146"/>
        <v>-0.4683211421195706</v>
      </c>
      <c r="Z301" s="3">
        <f t="shared" si="147"/>
        <v>20.173792148979992</v>
      </c>
      <c r="AA301" s="3">
        <f t="shared" si="148"/>
        <v>21.842089006860423</v>
      </c>
      <c r="AB301" s="3">
        <f t="shared" si="149"/>
        <v>0.2064</v>
      </c>
      <c r="AC301" s="3">
        <f t="shared" si="150"/>
        <v>1.6682968578804298</v>
      </c>
      <c r="AD301" s="2">
        <f t="shared" si="164"/>
        <v>215.94</v>
      </c>
      <c r="AE301" s="2">
        <f t="shared" si="151"/>
        <v>9.8864169966616213</v>
      </c>
      <c r="AF301" s="2">
        <f t="shared" si="152"/>
        <v>966.31066661237662</v>
      </c>
      <c r="AG301" s="2">
        <f t="shared" si="153"/>
        <v>79.910263620282265</v>
      </c>
      <c r="AH301" s="2">
        <f t="shared" si="154"/>
        <v>-1046.2209302325582</v>
      </c>
      <c r="AI301" s="2">
        <f t="shared" si="155"/>
        <v>1.007265382213518E-10</v>
      </c>
      <c r="AJ301" s="2">
        <f t="shared" si="156"/>
        <v>22.11527813627746</v>
      </c>
      <c r="AK301">
        <f t="shared" si="157"/>
        <v>7.7353078630930004E-4</v>
      </c>
      <c r="AL301">
        <f t="shared" si="158"/>
        <v>8.0828336137617729</v>
      </c>
      <c r="AM301">
        <f t="shared" si="159"/>
        <v>-1046.2209302325582</v>
      </c>
      <c r="AN301">
        <f t="shared" si="160"/>
        <v>1046.2396239635405</v>
      </c>
      <c r="AO301">
        <f t="shared" si="161"/>
        <v>-1.8693730982136003E-2</v>
      </c>
      <c r="AP301">
        <f t="shared" si="162"/>
        <v>9.8864169966616213</v>
      </c>
      <c r="AQ301">
        <f t="shared" si="163"/>
        <v>273664.11683624313</v>
      </c>
    </row>
    <row r="302" spans="1:43" x14ac:dyDescent="0.25">
      <c r="A302">
        <v>301</v>
      </c>
      <c r="B302" t="s">
        <v>507</v>
      </c>
      <c r="C302" t="s">
        <v>505</v>
      </c>
      <c r="D302" t="s">
        <v>506</v>
      </c>
      <c r="E302" t="str">
        <f t="shared" si="132"/>
        <v>176.836</v>
      </c>
      <c r="F302" t="str">
        <f t="shared" si="133"/>
        <v>34.54251</v>
      </c>
      <c r="G302" t="str">
        <f t="shared" si="134"/>
        <v>-86.47744</v>
      </c>
      <c r="H302">
        <f t="shared" si="135"/>
        <v>0.60288280033109398</v>
      </c>
      <c r="I302">
        <f t="shared" si="136"/>
        <v>0.60288053140306641</v>
      </c>
      <c r="J302">
        <f t="shared" si="137"/>
        <v>-1.5093109952410142</v>
      </c>
      <c r="K302">
        <f t="shared" si="138"/>
        <v>-1.509316056695845</v>
      </c>
      <c r="L302">
        <f t="shared" si="139"/>
        <v>-4.1691460534385502E-6</v>
      </c>
      <c r="M302">
        <f t="shared" si="140"/>
        <v>-2.268928027571171E-6</v>
      </c>
      <c r="N302">
        <f t="shared" si="141"/>
        <v>99.21977088091117</v>
      </c>
      <c r="O302">
        <f t="shared" si="142"/>
        <v>8.7000000000017508E-2</v>
      </c>
      <c r="P302" s="1">
        <f t="shared" si="143"/>
        <v>8.768413717104781E-4</v>
      </c>
      <c r="Q302" s="3">
        <v>9.81</v>
      </c>
      <c r="R302" s="3">
        <v>20</v>
      </c>
      <c r="S302" s="3">
        <v>68</v>
      </c>
      <c r="T302" s="3">
        <f t="shared" si="144"/>
        <v>88</v>
      </c>
      <c r="U302" s="5">
        <v>2.4750000000000002E-3</v>
      </c>
      <c r="V302" s="5">
        <v>0.32</v>
      </c>
      <c r="W302" s="5">
        <v>1.29</v>
      </c>
      <c r="X302" s="4">
        <f t="shared" si="145"/>
        <v>2.1366180000000004</v>
      </c>
      <c r="Y302" s="4">
        <f t="shared" si="146"/>
        <v>0.7569593283758882</v>
      </c>
      <c r="Z302" s="3">
        <f t="shared" si="147"/>
        <v>19.387201950819815</v>
      </c>
      <c r="AA302" s="3">
        <f t="shared" si="148"/>
        <v>22.280779279195706</v>
      </c>
      <c r="AB302" s="3">
        <f t="shared" si="149"/>
        <v>0.2064</v>
      </c>
      <c r="AC302" s="3">
        <f t="shared" si="150"/>
        <v>2.8935773283758883</v>
      </c>
      <c r="AD302" s="2">
        <f t="shared" si="164"/>
        <v>215.94</v>
      </c>
      <c r="AE302" s="2">
        <f t="shared" si="151"/>
        <v>9.6917615534940769</v>
      </c>
      <c r="AF302" s="2">
        <f t="shared" si="152"/>
        <v>910.34950822083749</v>
      </c>
      <c r="AG302" s="2">
        <f t="shared" si="153"/>
        <v>135.8714220117032</v>
      </c>
      <c r="AH302" s="2">
        <f t="shared" si="154"/>
        <v>-1046.2209302325582</v>
      </c>
      <c r="AI302" s="2">
        <f t="shared" si="155"/>
        <v>-1.7507773009128869E-11</v>
      </c>
      <c r="AJ302" s="2">
        <f t="shared" si="156"/>
        <v>21.679846445722205</v>
      </c>
      <c r="AK302">
        <f t="shared" si="157"/>
        <v>8.6677843037065157E-4</v>
      </c>
      <c r="AL302">
        <f t="shared" si="158"/>
        <v>14.019270001821164</v>
      </c>
      <c r="AM302">
        <f t="shared" si="159"/>
        <v>-1046.2209302325582</v>
      </c>
      <c r="AN302">
        <f t="shared" si="160"/>
        <v>1046.3184625508663</v>
      </c>
      <c r="AO302">
        <f t="shared" si="161"/>
        <v>-9.753231830814002E-2</v>
      </c>
      <c r="AP302">
        <f t="shared" si="162"/>
        <v>9.6917615534940769</v>
      </c>
      <c r="AQ302">
        <f t="shared" si="163"/>
        <v>273746.608579511</v>
      </c>
    </row>
    <row r="303" spans="1:43" x14ac:dyDescent="0.25">
      <c r="A303">
        <v>302</v>
      </c>
      <c r="B303" t="s">
        <v>504</v>
      </c>
      <c r="C303" t="s">
        <v>502</v>
      </c>
      <c r="D303" t="s">
        <v>503</v>
      </c>
      <c r="E303" t="str">
        <f t="shared" si="132"/>
        <v>176.638</v>
      </c>
      <c r="F303" t="str">
        <f t="shared" si="133"/>
        <v>34.54227</v>
      </c>
      <c r="G303" t="str">
        <f t="shared" si="134"/>
        <v>-86.4779</v>
      </c>
      <c r="H303">
        <f t="shared" si="135"/>
        <v>0.60288053140306641</v>
      </c>
      <c r="I303">
        <f t="shared" si="136"/>
        <v>0.60287634261286172</v>
      </c>
      <c r="J303">
        <f t="shared" si="137"/>
        <v>-1.509316056695845</v>
      </c>
      <c r="K303">
        <f t="shared" si="138"/>
        <v>-1.5093240852104044</v>
      </c>
      <c r="L303">
        <f t="shared" si="139"/>
        <v>-6.6131429215869883E-6</v>
      </c>
      <c r="M303">
        <f t="shared" si="140"/>
        <v>-4.1887902046955361E-6</v>
      </c>
      <c r="N303">
        <f t="shared" si="141"/>
        <v>163.63547653494618</v>
      </c>
      <c r="O303">
        <f t="shared" si="142"/>
        <v>-0.1980000000000075</v>
      </c>
      <c r="P303" s="1">
        <f t="shared" si="143"/>
        <v>-1.2100065596577548E-3</v>
      </c>
      <c r="Q303" s="3">
        <v>9.81</v>
      </c>
      <c r="R303" s="3">
        <v>20</v>
      </c>
      <c r="S303" s="3">
        <v>68</v>
      </c>
      <c r="T303" s="3">
        <f t="shared" si="144"/>
        <v>88</v>
      </c>
      <c r="U303" s="5">
        <v>2.4750000000000002E-3</v>
      </c>
      <c r="V303" s="5">
        <v>0.32</v>
      </c>
      <c r="W303" s="5">
        <v>1.29</v>
      </c>
      <c r="X303" s="4">
        <f t="shared" si="145"/>
        <v>2.1366180000000004</v>
      </c>
      <c r="Y303" s="4">
        <f t="shared" si="146"/>
        <v>-1.0445736981331597</v>
      </c>
      <c r="Z303" s="3">
        <f t="shared" si="147"/>
        <v>20.54946950655879</v>
      </c>
      <c r="AA303" s="3">
        <f t="shared" si="148"/>
        <v>21.641513808425632</v>
      </c>
      <c r="AB303" s="3">
        <f t="shared" si="149"/>
        <v>0.2064</v>
      </c>
      <c r="AC303" s="3">
        <f t="shared" si="150"/>
        <v>1.0920443018668406</v>
      </c>
      <c r="AD303" s="2">
        <f t="shared" si="164"/>
        <v>215.94</v>
      </c>
      <c r="AE303" s="2">
        <f t="shared" si="151"/>
        <v>9.9780450624464105</v>
      </c>
      <c r="AF303" s="2">
        <f t="shared" si="152"/>
        <v>993.42796872970928</v>
      </c>
      <c r="AG303" s="2">
        <f t="shared" si="153"/>
        <v>52.792961502980461</v>
      </c>
      <c r="AH303" s="2">
        <f t="shared" si="154"/>
        <v>-1046.2209302325582</v>
      </c>
      <c r="AI303" s="2">
        <f t="shared" si="155"/>
        <v>1.3142198440618813E-10</v>
      </c>
      <c r="AJ303" s="2">
        <f t="shared" si="156"/>
        <v>22.320244218590599</v>
      </c>
      <c r="AK303">
        <f t="shared" si="157"/>
        <v>1.3884958973587314E-3</v>
      </c>
      <c r="AL303">
        <f t="shared" si="158"/>
        <v>5.2909123152463211</v>
      </c>
      <c r="AM303">
        <f t="shared" si="159"/>
        <v>-1046.2209302325582</v>
      </c>
      <c r="AN303">
        <f t="shared" si="160"/>
        <v>1046.2261735040747</v>
      </c>
      <c r="AO303">
        <f t="shared" si="161"/>
        <v>-5.2432715164059118E-3</v>
      </c>
      <c r="AP303">
        <f t="shared" si="162"/>
        <v>9.9780450624464105</v>
      </c>
      <c r="AQ303">
        <f t="shared" si="163"/>
        <v>273650.04436206515</v>
      </c>
    </row>
    <row r="304" spans="1:43" x14ac:dyDescent="0.25">
      <c r="A304">
        <v>303</v>
      </c>
      <c r="B304" t="s">
        <v>501</v>
      </c>
      <c r="C304" t="s">
        <v>499</v>
      </c>
      <c r="D304" t="s">
        <v>500</v>
      </c>
      <c r="E304" t="str">
        <f t="shared" si="132"/>
        <v>175.824</v>
      </c>
      <c r="F304" t="str">
        <f t="shared" si="133"/>
        <v>34.54197</v>
      </c>
      <c r="G304" t="str">
        <f t="shared" si="134"/>
        <v>-86.47856</v>
      </c>
      <c r="H304">
        <f t="shared" si="135"/>
        <v>0.60287634261286172</v>
      </c>
      <c r="I304">
        <f t="shared" si="136"/>
        <v>0.60287110662510568</v>
      </c>
      <c r="J304">
        <f t="shared" si="137"/>
        <v>-1.5093240852104044</v>
      </c>
      <c r="K304">
        <f t="shared" si="138"/>
        <v>-1.5093356043834676</v>
      </c>
      <c r="L304">
        <f t="shared" si="139"/>
        <v>-9.4884532315952034E-6</v>
      </c>
      <c r="M304">
        <f t="shared" si="140"/>
        <v>-5.2359877560359536E-6</v>
      </c>
      <c r="N304">
        <f t="shared" si="141"/>
        <v>226.53698550817495</v>
      </c>
      <c r="O304">
        <f t="shared" si="142"/>
        <v>-0.81399999999999295</v>
      </c>
      <c r="P304" s="1">
        <f t="shared" si="143"/>
        <v>-3.5932322405279752E-3</v>
      </c>
      <c r="Q304" s="3">
        <v>9.81</v>
      </c>
      <c r="R304" s="3">
        <v>20</v>
      </c>
      <c r="S304" s="3">
        <v>68</v>
      </c>
      <c r="T304" s="3">
        <f t="shared" si="144"/>
        <v>88</v>
      </c>
      <c r="U304" s="5">
        <v>2.4750000000000002E-3</v>
      </c>
      <c r="V304" s="5">
        <v>0.32</v>
      </c>
      <c r="W304" s="5">
        <v>1.29</v>
      </c>
      <c r="X304" s="4">
        <f t="shared" si="145"/>
        <v>2.1366180000000004</v>
      </c>
      <c r="Y304" s="4">
        <f t="shared" si="146"/>
        <v>-3.1019455035653221</v>
      </c>
      <c r="Z304" s="3">
        <f t="shared" si="147"/>
        <v>21.919568786670752</v>
      </c>
      <c r="AA304" s="3">
        <f t="shared" si="148"/>
        <v>20.954241283105429</v>
      </c>
      <c r="AB304" s="3">
        <f t="shared" si="149"/>
        <v>0.2064</v>
      </c>
      <c r="AC304" s="3">
        <f t="shared" si="150"/>
        <v>-0.96532750356532182</v>
      </c>
      <c r="AD304" s="2">
        <f t="shared" si="164"/>
        <v>215.94</v>
      </c>
      <c r="AE304" s="2">
        <f t="shared" si="151"/>
        <v>10.305312279389227</v>
      </c>
      <c r="AF304" s="2">
        <f t="shared" si="152"/>
        <v>1094.4186113187739</v>
      </c>
      <c r="AG304" s="2">
        <f t="shared" si="153"/>
        <v>-48.197681085871409</v>
      </c>
      <c r="AH304" s="2">
        <f t="shared" si="154"/>
        <v>-1046.2209302325582</v>
      </c>
      <c r="AI304" s="2">
        <f t="shared" si="155"/>
        <v>3.4424374462105334E-10</v>
      </c>
      <c r="AJ304" s="2">
        <f t="shared" si="156"/>
        <v>23.052319906882907</v>
      </c>
      <c r="AK304">
        <f t="shared" si="157"/>
        <v>1.8611893413387267E-3</v>
      </c>
      <c r="AL304">
        <f t="shared" si="158"/>
        <v>-4.6769743389792726</v>
      </c>
      <c r="AM304">
        <f t="shared" si="159"/>
        <v>-1046.2209302325582</v>
      </c>
      <c r="AN304">
        <f t="shared" si="160"/>
        <v>1046.2173085590493</v>
      </c>
      <c r="AO304">
        <f t="shared" si="161"/>
        <v>3.6216735087464258E-3</v>
      </c>
      <c r="AP304">
        <f t="shared" si="162"/>
        <v>10.305312279389227</v>
      </c>
      <c r="AQ304">
        <f t="shared" si="163"/>
        <v>273640.7696566591</v>
      </c>
    </row>
    <row r="305" spans="1:43" x14ac:dyDescent="0.25">
      <c r="A305">
        <v>304</v>
      </c>
      <c r="B305" t="s">
        <v>498</v>
      </c>
      <c r="C305" t="s">
        <v>496</v>
      </c>
      <c r="D305" t="s">
        <v>497</v>
      </c>
      <c r="E305" t="str">
        <f t="shared" si="132"/>
        <v>174.839</v>
      </c>
      <c r="F305" t="str">
        <f t="shared" si="133"/>
        <v>34.54172</v>
      </c>
      <c r="G305" t="str">
        <f t="shared" si="134"/>
        <v>-86.47923</v>
      </c>
      <c r="H305">
        <f t="shared" si="135"/>
        <v>0.60287110662510568</v>
      </c>
      <c r="I305">
        <f t="shared" si="136"/>
        <v>0.60286674330197576</v>
      </c>
      <c r="J305">
        <f t="shared" si="137"/>
        <v>-1.5093356043834676</v>
      </c>
      <c r="K305">
        <f t="shared" si="138"/>
        <v>-1.5093472980894558</v>
      </c>
      <c r="L305">
        <f t="shared" si="139"/>
        <v>-9.6322494981987534E-6</v>
      </c>
      <c r="M305">
        <f t="shared" si="140"/>
        <v>-4.363323129918939E-6</v>
      </c>
      <c r="N305">
        <f t="shared" si="141"/>
        <v>221.0430554080844</v>
      </c>
      <c r="O305">
        <f t="shared" si="142"/>
        <v>-0.98500000000001364</v>
      </c>
      <c r="P305" s="1">
        <f t="shared" si="143"/>
        <v>-4.4561454246166213E-3</v>
      </c>
      <c r="Q305" s="3">
        <v>9.81</v>
      </c>
      <c r="R305" s="3">
        <v>20</v>
      </c>
      <c r="S305" s="3">
        <v>68</v>
      </c>
      <c r="T305" s="3">
        <f t="shared" si="144"/>
        <v>88</v>
      </c>
      <c r="U305" s="5">
        <v>2.4750000000000002E-3</v>
      </c>
      <c r="V305" s="5">
        <v>0.32</v>
      </c>
      <c r="W305" s="5">
        <v>1.29</v>
      </c>
      <c r="X305" s="4">
        <f t="shared" si="145"/>
        <v>2.1366180000000004</v>
      </c>
      <c r="Y305" s="4">
        <f t="shared" si="146"/>
        <v>-3.8468630283267418</v>
      </c>
      <c r="Z305" s="3">
        <f t="shared" si="147"/>
        <v>22.426367706675958</v>
      </c>
      <c r="AA305" s="3">
        <f t="shared" si="148"/>
        <v>20.716122678349215</v>
      </c>
      <c r="AB305" s="3">
        <f t="shared" si="149"/>
        <v>0.2064</v>
      </c>
      <c r="AC305" s="3">
        <f t="shared" si="150"/>
        <v>-1.7102450283267419</v>
      </c>
      <c r="AD305" s="2">
        <f t="shared" si="164"/>
        <v>215.94</v>
      </c>
      <c r="AE305" s="2">
        <f t="shared" si="151"/>
        <v>10.423765264998373</v>
      </c>
      <c r="AF305" s="2">
        <f t="shared" si="152"/>
        <v>1132.5929879890023</v>
      </c>
      <c r="AG305" s="2">
        <f t="shared" si="153"/>
        <v>-86.372057756339387</v>
      </c>
      <c r="AH305" s="2">
        <f t="shared" si="154"/>
        <v>-1046.2209302325582</v>
      </c>
      <c r="AI305" s="2">
        <f t="shared" si="155"/>
        <v>1.0459189070388675E-10</v>
      </c>
      <c r="AJ305" s="2">
        <f t="shared" si="156"/>
        <v>23.317291607318296</v>
      </c>
      <c r="AK305">
        <f t="shared" si="157"/>
        <v>1.7954149969231651E-3</v>
      </c>
      <c r="AL305">
        <f t="shared" si="158"/>
        <v>-8.2860708736760742</v>
      </c>
      <c r="AM305">
        <f t="shared" si="159"/>
        <v>-1046.2209302325582</v>
      </c>
      <c r="AN305">
        <f t="shared" si="160"/>
        <v>1046.2007898774691</v>
      </c>
      <c r="AO305">
        <f t="shared" si="161"/>
        <v>2.0140355089210971E-2</v>
      </c>
      <c r="AP305">
        <f t="shared" si="162"/>
        <v>10.423765264998373</v>
      </c>
      <c r="AQ305">
        <f t="shared" si="163"/>
        <v>273623.48785876716</v>
      </c>
    </row>
    <row r="306" spans="1:43" x14ac:dyDescent="0.25">
      <c r="A306">
        <v>305</v>
      </c>
      <c r="B306" t="s">
        <v>495</v>
      </c>
      <c r="C306" t="s">
        <v>493</v>
      </c>
      <c r="D306" t="s">
        <v>494</v>
      </c>
      <c r="E306" t="str">
        <f t="shared" si="132"/>
        <v>174.258</v>
      </c>
      <c r="F306" t="str">
        <f t="shared" si="133"/>
        <v>34.54158</v>
      </c>
      <c r="G306" t="str">
        <f t="shared" si="134"/>
        <v>-86.47975</v>
      </c>
      <c r="H306">
        <f t="shared" si="135"/>
        <v>0.60286674330197576</v>
      </c>
      <c r="I306">
        <f t="shared" si="136"/>
        <v>0.60286429984102297</v>
      </c>
      <c r="J306">
        <f t="shared" si="137"/>
        <v>-1.5093472980894558</v>
      </c>
      <c r="K306">
        <f t="shared" si="138"/>
        <v>-1.5093563738015661</v>
      </c>
      <c r="L306">
        <f t="shared" si="139"/>
        <v>-7.4757932437994846E-6</v>
      </c>
      <c r="M306">
        <f t="shared" si="140"/>
        <v>-2.4434609527945739E-6</v>
      </c>
      <c r="N306">
        <f t="shared" si="141"/>
        <v>164.40586726269279</v>
      </c>
      <c r="O306">
        <f t="shared" si="142"/>
        <v>-0.58099999999998886</v>
      </c>
      <c r="P306" s="1">
        <f t="shared" si="143"/>
        <v>-3.5339371378495213E-3</v>
      </c>
      <c r="Q306" s="3">
        <v>9.81</v>
      </c>
      <c r="R306" s="3">
        <v>20</v>
      </c>
      <c r="S306" s="3">
        <v>68</v>
      </c>
      <c r="T306" s="3">
        <f t="shared" si="144"/>
        <v>88</v>
      </c>
      <c r="U306" s="5">
        <v>2.4750000000000002E-3</v>
      </c>
      <c r="V306" s="5">
        <v>0.32</v>
      </c>
      <c r="W306" s="5">
        <v>1.29</v>
      </c>
      <c r="X306" s="4">
        <f t="shared" si="145"/>
        <v>2.1366180000000004</v>
      </c>
      <c r="Y306" s="4">
        <f t="shared" si="146"/>
        <v>-3.0507582024023931</v>
      </c>
      <c r="Z306" s="3">
        <f t="shared" si="147"/>
        <v>21.884948788079374</v>
      </c>
      <c r="AA306" s="3">
        <f t="shared" si="148"/>
        <v>20.970808585676981</v>
      </c>
      <c r="AB306" s="3">
        <f t="shared" si="149"/>
        <v>0.2064</v>
      </c>
      <c r="AC306" s="3">
        <f t="shared" si="150"/>
        <v>-0.91414020240239258</v>
      </c>
      <c r="AD306" s="2">
        <f t="shared" si="164"/>
        <v>215.94</v>
      </c>
      <c r="AE306" s="2">
        <f t="shared" si="151"/>
        <v>10.297170903914122</v>
      </c>
      <c r="AF306" s="2">
        <f t="shared" si="152"/>
        <v>1091.82683088305</v>
      </c>
      <c r="AG306" s="2">
        <f t="shared" si="153"/>
        <v>-45.605900650562418</v>
      </c>
      <c r="AH306" s="2">
        <f t="shared" si="154"/>
        <v>-1046.2209302325582</v>
      </c>
      <c r="AI306" s="2">
        <f t="shared" si="155"/>
        <v>-7.071321306284517E-11</v>
      </c>
      <c r="AJ306" s="2">
        <f t="shared" si="156"/>
        <v>23.034108174249681</v>
      </c>
      <c r="AK306">
        <f t="shared" si="157"/>
        <v>1.3517985860276426E-3</v>
      </c>
      <c r="AL306">
        <f t="shared" si="158"/>
        <v>-4.4289738488488011</v>
      </c>
      <c r="AM306">
        <f t="shared" si="159"/>
        <v>-1046.2209302325582</v>
      </c>
      <c r="AN306">
        <f t="shared" si="160"/>
        <v>1046.2178546778523</v>
      </c>
      <c r="AO306">
        <f t="shared" si="161"/>
        <v>3.0755547059015953E-3</v>
      </c>
      <c r="AP306">
        <f t="shared" si="162"/>
        <v>10.297170903914122</v>
      </c>
      <c r="AQ306">
        <f t="shared" si="163"/>
        <v>273641.34101392346</v>
      </c>
    </row>
    <row r="307" spans="1:43" x14ac:dyDescent="0.25">
      <c r="A307">
        <v>306</v>
      </c>
      <c r="B307" t="s">
        <v>492</v>
      </c>
      <c r="C307" t="s">
        <v>490</v>
      </c>
      <c r="D307" t="s">
        <v>491</v>
      </c>
      <c r="E307" t="str">
        <f t="shared" si="132"/>
        <v>173.641</v>
      </c>
      <c r="F307" t="str">
        <f t="shared" si="133"/>
        <v>34.54145</v>
      </c>
      <c r="G307" t="str">
        <f t="shared" si="134"/>
        <v>-86.48042</v>
      </c>
      <c r="H307">
        <f t="shared" si="135"/>
        <v>0.60286429984102297</v>
      </c>
      <c r="I307">
        <f t="shared" si="136"/>
        <v>0.60286203091299528</v>
      </c>
      <c r="J307">
        <f t="shared" si="137"/>
        <v>-1.5093563738015661</v>
      </c>
      <c r="K307">
        <f t="shared" si="138"/>
        <v>-1.5093680675075543</v>
      </c>
      <c r="L307">
        <f t="shared" si="139"/>
        <v>-9.632287686542764E-6</v>
      </c>
      <c r="M307">
        <f t="shared" si="140"/>
        <v>-2.2689280276821933E-6</v>
      </c>
      <c r="N307">
        <f t="shared" si="141"/>
        <v>206.85931642201902</v>
      </c>
      <c r="O307">
        <f t="shared" si="142"/>
        <v>-0.61700000000001864</v>
      </c>
      <c r="P307" s="1">
        <f t="shared" si="143"/>
        <v>-2.9827034656793559E-3</v>
      </c>
      <c r="Q307" s="3">
        <v>9.81</v>
      </c>
      <c r="R307" s="3">
        <v>20</v>
      </c>
      <c r="S307" s="3">
        <v>68</v>
      </c>
      <c r="T307" s="3">
        <f t="shared" si="144"/>
        <v>88</v>
      </c>
      <c r="U307" s="5">
        <v>2.4750000000000002E-3</v>
      </c>
      <c r="V307" s="5">
        <v>0.32</v>
      </c>
      <c r="W307" s="5">
        <v>1.29</v>
      </c>
      <c r="X307" s="4">
        <f t="shared" si="145"/>
        <v>2.1366180000000004</v>
      </c>
      <c r="Y307" s="4">
        <f t="shared" si="146"/>
        <v>-2.574896794066782</v>
      </c>
      <c r="Z307" s="3">
        <f t="shared" si="147"/>
        <v>21.564383246658892</v>
      </c>
      <c r="AA307" s="3">
        <f t="shared" si="148"/>
        <v>21.126104452592109</v>
      </c>
      <c r="AB307" s="3">
        <f t="shared" si="149"/>
        <v>0.2064</v>
      </c>
      <c r="AC307" s="3">
        <f t="shared" si="150"/>
        <v>-0.43827879406678166</v>
      </c>
      <c r="AD307" s="2">
        <f t="shared" si="164"/>
        <v>215.94</v>
      </c>
      <c r="AE307" s="2">
        <f t="shared" si="151"/>
        <v>10.221477437301044</v>
      </c>
      <c r="AF307" s="2">
        <f t="shared" si="152"/>
        <v>1067.925662815099</v>
      </c>
      <c r="AG307" s="2">
        <f t="shared" si="153"/>
        <v>-21.704732581400773</v>
      </c>
      <c r="AH307" s="2">
        <f t="shared" si="154"/>
        <v>-1046.2209302325582</v>
      </c>
      <c r="AI307" s="2">
        <f t="shared" si="155"/>
        <v>1.1400516086723655E-9</v>
      </c>
      <c r="AJ307" s="2">
        <f t="shared" si="156"/>
        <v>22.864786764095474</v>
      </c>
      <c r="AK307">
        <f t="shared" si="157"/>
        <v>1.713460144707082E-3</v>
      </c>
      <c r="AL307">
        <f t="shared" si="158"/>
        <v>-2.1234437697033997</v>
      </c>
      <c r="AM307">
        <f t="shared" si="159"/>
        <v>-1046.2209302325582</v>
      </c>
      <c r="AN307">
        <f t="shared" si="160"/>
        <v>1046.2205912828474</v>
      </c>
      <c r="AO307">
        <f t="shared" si="161"/>
        <v>3.3894971079462266E-4</v>
      </c>
      <c r="AP307">
        <f t="shared" si="162"/>
        <v>10.221477437301044</v>
      </c>
      <c r="AQ307">
        <f t="shared" si="163"/>
        <v>273644.20409800304</v>
      </c>
    </row>
    <row r="308" spans="1:43" x14ac:dyDescent="0.25">
      <c r="A308">
        <v>307</v>
      </c>
      <c r="B308" t="s">
        <v>489</v>
      </c>
      <c r="C308" t="s">
        <v>487</v>
      </c>
      <c r="D308" t="s">
        <v>488</v>
      </c>
      <c r="E308" t="str">
        <f t="shared" si="132"/>
        <v>172.113</v>
      </c>
      <c r="F308" t="str">
        <f t="shared" si="133"/>
        <v>34.54106</v>
      </c>
      <c r="G308" t="str">
        <f t="shared" si="134"/>
        <v>-86.48306</v>
      </c>
      <c r="H308">
        <f t="shared" si="135"/>
        <v>0.60286203091299528</v>
      </c>
      <c r="I308">
        <f t="shared" si="136"/>
        <v>0.60285522412891257</v>
      </c>
      <c r="J308">
        <f t="shared" si="137"/>
        <v>-1.5093680675075543</v>
      </c>
      <c r="K308">
        <f t="shared" si="138"/>
        <v>-1.509414144199807</v>
      </c>
      <c r="L308">
        <f t="shared" si="139"/>
        <v>-3.7954207349352175E-5</v>
      </c>
      <c r="M308">
        <f t="shared" si="140"/>
        <v>-6.8067840827135129E-6</v>
      </c>
      <c r="N308">
        <f t="shared" si="141"/>
        <v>806.03446330771737</v>
      </c>
      <c r="O308">
        <f t="shared" si="142"/>
        <v>-1.5279999999999916</v>
      </c>
      <c r="P308" s="1">
        <f t="shared" si="143"/>
        <v>-1.8957005805056398E-3</v>
      </c>
      <c r="Q308" s="3">
        <v>9.81</v>
      </c>
      <c r="R308" s="3">
        <v>20</v>
      </c>
      <c r="S308" s="3">
        <v>68</v>
      </c>
      <c r="T308" s="3">
        <f t="shared" si="144"/>
        <v>88</v>
      </c>
      <c r="U308" s="5">
        <v>2.4750000000000002E-3</v>
      </c>
      <c r="V308" s="5">
        <v>0.32</v>
      </c>
      <c r="W308" s="5">
        <v>1.29</v>
      </c>
      <c r="X308" s="4">
        <f t="shared" si="145"/>
        <v>2.1366180000000004</v>
      </c>
      <c r="Y308" s="4">
        <f t="shared" si="146"/>
        <v>-1.6365174565809586</v>
      </c>
      <c r="Z308" s="3">
        <f t="shared" si="147"/>
        <v>20.939111470471644</v>
      </c>
      <c r="AA308" s="3">
        <f t="shared" si="148"/>
        <v>21.439212013890685</v>
      </c>
      <c r="AB308" s="3">
        <f t="shared" si="149"/>
        <v>0.2064</v>
      </c>
      <c r="AC308" s="3">
        <f t="shared" si="150"/>
        <v>0.50010054341904175</v>
      </c>
      <c r="AD308" s="2">
        <f t="shared" si="164"/>
        <v>215.94</v>
      </c>
      <c r="AE308" s="2">
        <f t="shared" si="151"/>
        <v>10.072198542570895</v>
      </c>
      <c r="AF308" s="2">
        <f t="shared" si="152"/>
        <v>1021.8163180020058</v>
      </c>
      <c r="AG308" s="2">
        <f t="shared" si="153"/>
        <v>24.404612231415623</v>
      </c>
      <c r="AH308" s="2">
        <f t="shared" si="154"/>
        <v>-1046.2209302325582</v>
      </c>
      <c r="AI308" s="2">
        <f t="shared" si="155"/>
        <v>8.631104719825089E-10</v>
      </c>
      <c r="AJ308" s="2">
        <f t="shared" si="156"/>
        <v>22.530859490144952</v>
      </c>
      <c r="AK308">
        <f t="shared" si="157"/>
        <v>6.775509046155175E-3</v>
      </c>
      <c r="AL308">
        <f t="shared" si="158"/>
        <v>2.4229677491232642</v>
      </c>
      <c r="AM308">
        <f t="shared" si="159"/>
        <v>-1046.2209302325582</v>
      </c>
      <c r="AN308">
        <f t="shared" si="160"/>
        <v>1046.221433797542</v>
      </c>
      <c r="AO308">
        <f t="shared" si="161"/>
        <v>-5.0356498388737236E-4</v>
      </c>
      <c r="AP308">
        <f t="shared" si="162"/>
        <v>10.072198542570895</v>
      </c>
      <c r="AQ308">
        <f t="shared" si="163"/>
        <v>273645.08555464935</v>
      </c>
    </row>
    <row r="309" spans="1:43" x14ac:dyDescent="0.25">
      <c r="A309">
        <v>308</v>
      </c>
      <c r="B309" t="s">
        <v>486</v>
      </c>
      <c r="C309" t="s">
        <v>484</v>
      </c>
      <c r="D309" t="s">
        <v>485</v>
      </c>
      <c r="E309" t="str">
        <f t="shared" si="132"/>
        <v>171.807</v>
      </c>
      <c r="F309" t="str">
        <f t="shared" si="133"/>
        <v>34.53935</v>
      </c>
      <c r="G309" t="str">
        <f t="shared" si="134"/>
        <v>-86.49472</v>
      </c>
      <c r="H309">
        <f t="shared" si="135"/>
        <v>0.60285522412891257</v>
      </c>
      <c r="I309">
        <f t="shared" si="136"/>
        <v>0.60282537899870348</v>
      </c>
      <c r="J309">
        <f t="shared" si="137"/>
        <v>-1.509414144199807</v>
      </c>
      <c r="K309">
        <f t="shared" si="138"/>
        <v>-1.5096176495905897</v>
      </c>
      <c r="L309">
        <f t="shared" si="139"/>
        <v>-1.6763319701676191E-4</v>
      </c>
      <c r="M309">
        <f t="shared" si="140"/>
        <v>-2.9845130209094073E-5</v>
      </c>
      <c r="N309">
        <f t="shared" si="141"/>
        <v>3559.226859593366</v>
      </c>
      <c r="O309">
        <f t="shared" si="142"/>
        <v>-0.3060000000000116</v>
      </c>
      <c r="P309" s="1">
        <f t="shared" si="143"/>
        <v>-8.5973727461410377E-5</v>
      </c>
      <c r="Q309" s="3">
        <v>9.81</v>
      </c>
      <c r="R309" s="3">
        <v>20</v>
      </c>
      <c r="S309" s="3">
        <v>68</v>
      </c>
      <c r="T309" s="3">
        <f t="shared" si="144"/>
        <v>88</v>
      </c>
      <c r="U309" s="5">
        <v>2.4750000000000002E-3</v>
      </c>
      <c r="V309" s="5">
        <v>0.32</v>
      </c>
      <c r="W309" s="5">
        <v>1.29</v>
      </c>
      <c r="X309" s="4">
        <f t="shared" si="145"/>
        <v>2.1366180000000004</v>
      </c>
      <c r="Y309" s="4">
        <f t="shared" si="146"/>
        <v>-7.4219399168590688E-2</v>
      </c>
      <c r="Z309" s="3">
        <f t="shared" si="147"/>
        <v>19.918962688759084</v>
      </c>
      <c r="AA309" s="3">
        <f t="shared" si="148"/>
        <v>21.981361289590495</v>
      </c>
      <c r="AB309" s="3">
        <f t="shared" si="149"/>
        <v>0.2064</v>
      </c>
      <c r="AC309" s="3">
        <f t="shared" si="150"/>
        <v>2.0623986008314095</v>
      </c>
      <c r="AD309" s="2">
        <f t="shared" si="164"/>
        <v>215.94</v>
      </c>
      <c r="AE309" s="2">
        <f t="shared" si="151"/>
        <v>9.8237773882667128</v>
      </c>
      <c r="AF309" s="2">
        <f t="shared" si="152"/>
        <v>948.05937625755712</v>
      </c>
      <c r="AG309" s="2">
        <f t="shared" si="153"/>
        <v>98.161553975002462</v>
      </c>
      <c r="AH309" s="2">
        <f t="shared" si="154"/>
        <v>-1046.2209302325582</v>
      </c>
      <c r="AI309" s="2">
        <f t="shared" si="155"/>
        <v>0</v>
      </c>
      <c r="AJ309" s="2">
        <f t="shared" si="156"/>
        <v>21.975157366288833</v>
      </c>
      <c r="AK309">
        <f t="shared" si="157"/>
        <v>3.0675366046261383E-2</v>
      </c>
      <c r="AL309">
        <f t="shared" si="158"/>
        <v>9.9922412830979148</v>
      </c>
      <c r="AM309">
        <f t="shared" si="159"/>
        <v>-1046.2209302325582</v>
      </c>
      <c r="AN309">
        <f t="shared" si="160"/>
        <v>1046.2562474849324</v>
      </c>
      <c r="AO309">
        <f t="shared" si="161"/>
        <v>-3.5317252374170494E-2</v>
      </c>
      <c r="AP309">
        <f t="shared" si="162"/>
        <v>9.8237773882667128</v>
      </c>
      <c r="AQ309">
        <f t="shared" si="163"/>
        <v>273681.50961011031</v>
      </c>
    </row>
    <row r="310" spans="1:43" x14ac:dyDescent="0.25">
      <c r="A310">
        <v>309</v>
      </c>
      <c r="B310" t="s">
        <v>483</v>
      </c>
      <c r="C310" t="s">
        <v>481</v>
      </c>
      <c r="D310" t="s">
        <v>482</v>
      </c>
      <c r="E310" t="str">
        <f t="shared" si="132"/>
        <v>177.068</v>
      </c>
      <c r="F310" t="str">
        <f t="shared" si="133"/>
        <v>34.53859</v>
      </c>
      <c r="G310" t="str">
        <f t="shared" si="134"/>
        <v>-86.49987</v>
      </c>
      <c r="H310">
        <f t="shared" si="135"/>
        <v>0.60282537899870348</v>
      </c>
      <c r="I310">
        <f t="shared" si="136"/>
        <v>0.60281211449638827</v>
      </c>
      <c r="J310">
        <f t="shared" si="137"/>
        <v>-1.5096176495905897</v>
      </c>
      <c r="K310">
        <f t="shared" si="138"/>
        <v>-1.5097075340470674</v>
      </c>
      <c r="L310">
        <f t="shared" si="139"/>
        <v>-7.404148996081437E-5</v>
      </c>
      <c r="M310">
        <f t="shared" si="140"/>
        <v>-1.3264502315202265E-5</v>
      </c>
      <c r="N310">
        <f t="shared" si="141"/>
        <v>1572.368451477786</v>
      </c>
      <c r="O310">
        <f t="shared" si="142"/>
        <v>5.2610000000000241</v>
      </c>
      <c r="P310" s="1">
        <f t="shared" si="143"/>
        <v>3.345907885047864E-3</v>
      </c>
      <c r="Q310" s="3">
        <v>9.81</v>
      </c>
      <c r="R310" s="3">
        <v>20</v>
      </c>
      <c r="S310" s="3">
        <v>68</v>
      </c>
      <c r="T310" s="3">
        <f t="shared" si="144"/>
        <v>88</v>
      </c>
      <c r="U310" s="5">
        <v>2.4750000000000002E-3</v>
      </c>
      <c r="V310" s="5">
        <v>0.32</v>
      </c>
      <c r="W310" s="5">
        <v>1.29</v>
      </c>
      <c r="X310" s="4">
        <f t="shared" si="145"/>
        <v>2.1366180000000004</v>
      </c>
      <c r="Y310" s="4">
        <f t="shared" si="146"/>
        <v>2.8884391908671914</v>
      </c>
      <c r="Z310" s="3">
        <f t="shared" si="147"/>
        <v>18.059938894383976</v>
      </c>
      <c r="AA310" s="3">
        <f t="shared" si="148"/>
        <v>23.084996085251166</v>
      </c>
      <c r="AB310" s="3">
        <f t="shared" si="149"/>
        <v>0.2064</v>
      </c>
      <c r="AC310" s="3">
        <f t="shared" si="150"/>
        <v>5.0250571908671926</v>
      </c>
      <c r="AD310" s="2">
        <f t="shared" si="164"/>
        <v>215.94</v>
      </c>
      <c r="AE310" s="2">
        <f t="shared" si="151"/>
        <v>9.3541276421512869</v>
      </c>
      <c r="AF310" s="2">
        <f t="shared" si="152"/>
        <v>818.4833993581409</v>
      </c>
      <c r="AG310" s="2">
        <f t="shared" si="153"/>
        <v>227.73753087442782</v>
      </c>
      <c r="AH310" s="2">
        <f t="shared" si="154"/>
        <v>-1046.2209302325582</v>
      </c>
      <c r="AI310" s="2">
        <f t="shared" si="155"/>
        <v>1.0459189070388675E-11</v>
      </c>
      <c r="AJ310" s="2">
        <f t="shared" si="156"/>
        <v>20.924581129672276</v>
      </c>
      <c r="AK310">
        <f t="shared" si="157"/>
        <v>1.423192432663957E-2</v>
      </c>
      <c r="AL310">
        <f t="shared" si="158"/>
        <v>24.346207320092986</v>
      </c>
      <c r="AM310">
        <f t="shared" si="159"/>
        <v>-1046.2209302325582</v>
      </c>
      <c r="AN310">
        <f t="shared" si="160"/>
        <v>1046.7315467630262</v>
      </c>
      <c r="AO310">
        <f t="shared" si="161"/>
        <v>-0.51061653046804167</v>
      </c>
      <c r="AP310">
        <f t="shared" si="162"/>
        <v>9.3541276421512869</v>
      </c>
      <c r="AQ310">
        <f t="shared" si="163"/>
        <v>274179.0371449095</v>
      </c>
    </row>
    <row r="311" spans="1:43" x14ac:dyDescent="0.25">
      <c r="A311">
        <v>310</v>
      </c>
      <c r="B311" t="s">
        <v>480</v>
      </c>
      <c r="C311" t="s">
        <v>478</v>
      </c>
      <c r="D311" t="s">
        <v>479</v>
      </c>
      <c r="E311" t="str">
        <f t="shared" si="132"/>
        <v>176.767</v>
      </c>
      <c r="F311" t="str">
        <f t="shared" si="133"/>
        <v>34.53846</v>
      </c>
      <c r="G311" t="str">
        <f t="shared" si="134"/>
        <v>-86.50036</v>
      </c>
      <c r="H311">
        <f t="shared" si="135"/>
        <v>0.60281211449638827</v>
      </c>
      <c r="I311">
        <f t="shared" si="136"/>
        <v>0.6028098455683607</v>
      </c>
      <c r="J311">
        <f t="shared" si="137"/>
        <v>-1.5097075340470674</v>
      </c>
      <c r="K311">
        <f t="shared" si="138"/>
        <v>-1.5097160861604022</v>
      </c>
      <c r="L311">
        <f t="shared" si="139"/>
        <v>-7.0447619463421544E-6</v>
      </c>
      <c r="M311">
        <f t="shared" si="140"/>
        <v>-2.268928027571171E-6</v>
      </c>
      <c r="N311">
        <f t="shared" si="141"/>
        <v>154.7096407311262</v>
      </c>
      <c r="O311">
        <f t="shared" si="142"/>
        <v>-0.30100000000001614</v>
      </c>
      <c r="P311" s="1">
        <f t="shared" si="143"/>
        <v>-1.9455801110877871E-3</v>
      </c>
      <c r="Q311" s="3">
        <v>9.81</v>
      </c>
      <c r="R311" s="3">
        <v>20</v>
      </c>
      <c r="S311" s="3">
        <v>68</v>
      </c>
      <c r="T311" s="3">
        <f t="shared" si="144"/>
        <v>88</v>
      </c>
      <c r="U311" s="5">
        <v>2.4750000000000002E-3</v>
      </c>
      <c r="V311" s="5">
        <v>0.32</v>
      </c>
      <c r="W311" s="5">
        <v>1.29</v>
      </c>
      <c r="X311" s="4">
        <f t="shared" si="145"/>
        <v>2.1366180000000004</v>
      </c>
      <c r="Y311" s="4">
        <f t="shared" si="146"/>
        <v>-1.6795772194661913</v>
      </c>
      <c r="Z311" s="3">
        <f t="shared" si="147"/>
        <v>20.967601078872544</v>
      </c>
      <c r="AA311" s="3">
        <f t="shared" si="148"/>
        <v>21.424641859406353</v>
      </c>
      <c r="AB311" s="3">
        <f t="shared" si="149"/>
        <v>0.2064</v>
      </c>
      <c r="AC311" s="3">
        <f t="shared" si="150"/>
        <v>0.45704078053380914</v>
      </c>
      <c r="AD311" s="2">
        <f t="shared" si="164"/>
        <v>215.94</v>
      </c>
      <c r="AE311" s="2">
        <f t="shared" si="151"/>
        <v>10.079048294825322</v>
      </c>
      <c r="AF311" s="2">
        <f t="shared" si="152"/>
        <v>1023.9024413788172</v>
      </c>
      <c r="AG311" s="2">
        <f t="shared" si="153"/>
        <v>22.318488855159512</v>
      </c>
      <c r="AH311" s="2">
        <f t="shared" si="154"/>
        <v>-1046.2209302325582</v>
      </c>
      <c r="AI311" s="2">
        <f t="shared" si="155"/>
        <v>1.4185843610903248E-9</v>
      </c>
      <c r="AJ311" s="2">
        <f t="shared" si="156"/>
        <v>22.546181944814059</v>
      </c>
      <c r="AK311">
        <f t="shared" si="157"/>
        <v>1.2996022294155536E-3</v>
      </c>
      <c r="AL311">
        <f t="shared" si="158"/>
        <v>2.21434486692737</v>
      </c>
      <c r="AM311">
        <f t="shared" si="159"/>
        <v>-1046.2209302325582</v>
      </c>
      <c r="AN311">
        <f t="shared" si="160"/>
        <v>1046.2213146016447</v>
      </c>
      <c r="AO311">
        <f t="shared" si="161"/>
        <v>-3.8436908641870104E-4</v>
      </c>
      <c r="AP311">
        <f t="shared" si="162"/>
        <v>10.079048294825322</v>
      </c>
      <c r="AQ311">
        <f t="shared" si="163"/>
        <v>273644.96084930078</v>
      </c>
    </row>
    <row r="312" spans="1:43" x14ac:dyDescent="0.25">
      <c r="A312">
        <v>311</v>
      </c>
      <c r="B312" t="s">
        <v>477</v>
      </c>
      <c r="C312" t="s">
        <v>475</v>
      </c>
      <c r="D312" t="s">
        <v>476</v>
      </c>
      <c r="E312" t="str">
        <f t="shared" si="132"/>
        <v>176.655</v>
      </c>
      <c r="F312" t="str">
        <f t="shared" si="133"/>
        <v>34.53839</v>
      </c>
      <c r="G312" t="str">
        <f t="shared" si="134"/>
        <v>-86.50055</v>
      </c>
      <c r="H312">
        <f t="shared" si="135"/>
        <v>0.6028098455683607</v>
      </c>
      <c r="I312">
        <f t="shared" si="136"/>
        <v>0.60280862383788425</v>
      </c>
      <c r="J312">
        <f t="shared" si="137"/>
        <v>-1.5097160861604022</v>
      </c>
      <c r="K312">
        <f t="shared" si="138"/>
        <v>-1.509719402285981</v>
      </c>
      <c r="L312">
        <f t="shared" si="139"/>
        <v>-2.7316456687551547E-6</v>
      </c>
      <c r="M312">
        <f t="shared" si="140"/>
        <v>-1.2217304764527981E-6</v>
      </c>
      <c r="N312">
        <f t="shared" si="141"/>
        <v>62.551887643736116</v>
      </c>
      <c r="O312">
        <f t="shared" si="142"/>
        <v>-0.11199999999999477</v>
      </c>
      <c r="P312" s="1">
        <f t="shared" si="143"/>
        <v>-1.7905135115648318E-3</v>
      </c>
      <c r="Q312" s="3">
        <v>9.81</v>
      </c>
      <c r="R312" s="3">
        <v>20</v>
      </c>
      <c r="S312" s="3">
        <v>68</v>
      </c>
      <c r="T312" s="3">
        <f t="shared" si="144"/>
        <v>88</v>
      </c>
      <c r="U312" s="5">
        <v>2.4750000000000002E-3</v>
      </c>
      <c r="V312" s="5">
        <v>0.32</v>
      </c>
      <c r="W312" s="5">
        <v>1.29</v>
      </c>
      <c r="X312" s="4">
        <f t="shared" si="145"/>
        <v>2.1366180000000004</v>
      </c>
      <c r="Y312" s="4">
        <f t="shared" si="146"/>
        <v>-1.5457120265367217</v>
      </c>
      <c r="Z312" s="3">
        <f t="shared" si="147"/>
        <v>20.879096443739837</v>
      </c>
      <c r="AA312" s="3">
        <f t="shared" si="148"/>
        <v>21.470002417203116</v>
      </c>
      <c r="AB312" s="3">
        <f t="shared" si="149"/>
        <v>0.2064</v>
      </c>
      <c r="AC312" s="3">
        <f t="shared" si="150"/>
        <v>0.59090597346327867</v>
      </c>
      <c r="AD312" s="2">
        <f t="shared" si="164"/>
        <v>215.94</v>
      </c>
      <c r="AE312" s="2">
        <f t="shared" si="151"/>
        <v>10.057753874629041</v>
      </c>
      <c r="AF312" s="2">
        <f t="shared" si="152"/>
        <v>1017.4264203283807</v>
      </c>
      <c r="AG312" s="2">
        <f t="shared" si="153"/>
        <v>28.794509903787482</v>
      </c>
      <c r="AH312" s="2">
        <f t="shared" si="154"/>
        <v>-1046.2209302325582</v>
      </c>
      <c r="AI312" s="2">
        <f t="shared" si="155"/>
        <v>-3.8994585338514298E-10</v>
      </c>
      <c r="AJ312" s="2">
        <f t="shared" si="156"/>
        <v>22.49854769819564</v>
      </c>
      <c r="AK312">
        <f t="shared" si="157"/>
        <v>5.2656502883181107E-4</v>
      </c>
      <c r="AL312">
        <f t="shared" si="158"/>
        <v>2.8629165380972803</v>
      </c>
      <c r="AM312">
        <f t="shared" si="159"/>
        <v>-1046.2209302325582</v>
      </c>
      <c r="AN312">
        <f t="shared" si="160"/>
        <v>1046.2217609217291</v>
      </c>
      <c r="AO312">
        <f t="shared" si="161"/>
        <v>-8.3068917092532502E-4</v>
      </c>
      <c r="AP312">
        <f t="shared" si="162"/>
        <v>10.057753874629041</v>
      </c>
      <c r="AQ312">
        <f t="shared" si="163"/>
        <v>273645.42779925698</v>
      </c>
    </row>
    <row r="313" spans="1:43" x14ac:dyDescent="0.25">
      <c r="A313">
        <v>312</v>
      </c>
      <c r="B313" t="s">
        <v>474</v>
      </c>
      <c r="C313" t="s">
        <v>472</v>
      </c>
      <c r="D313" t="s">
        <v>473</v>
      </c>
      <c r="E313" t="str">
        <f t="shared" si="132"/>
        <v>176.63</v>
      </c>
      <c r="F313" t="str">
        <f t="shared" si="133"/>
        <v>34.53821</v>
      </c>
      <c r="G313" t="str">
        <f t="shared" si="134"/>
        <v>-86.50096</v>
      </c>
      <c r="H313">
        <f t="shared" si="135"/>
        <v>0.60280862383788425</v>
      </c>
      <c r="I313">
        <f t="shared" si="136"/>
        <v>0.60280548224523067</v>
      </c>
      <c r="J313">
        <f t="shared" si="137"/>
        <v>-1.509719402285981</v>
      </c>
      <c r="K313">
        <f t="shared" si="138"/>
        <v>-1.5097265581359143</v>
      </c>
      <c r="L313">
        <f t="shared" si="139"/>
        <v>-5.8946126627263204E-6</v>
      </c>
      <c r="M313">
        <f t="shared" si="140"/>
        <v>-3.1415926535771632E-6</v>
      </c>
      <c r="N313">
        <f t="shared" si="141"/>
        <v>139.62559791448012</v>
      </c>
      <c r="O313">
        <f t="shared" si="142"/>
        <v>-2.5000000000005684E-2</v>
      </c>
      <c r="P313" s="1">
        <f t="shared" si="143"/>
        <v>-1.7905026279864557E-4</v>
      </c>
      <c r="Q313" s="3">
        <v>9.81</v>
      </c>
      <c r="R313" s="3">
        <v>20</v>
      </c>
      <c r="S313" s="3">
        <v>68</v>
      </c>
      <c r="T313" s="3">
        <f t="shared" si="144"/>
        <v>88</v>
      </c>
      <c r="U313" s="5">
        <v>2.4750000000000002E-3</v>
      </c>
      <c r="V313" s="5">
        <v>0.32</v>
      </c>
      <c r="W313" s="5">
        <v>1.29</v>
      </c>
      <c r="X313" s="4">
        <f t="shared" si="145"/>
        <v>2.1366180000000004</v>
      </c>
      <c r="Y313" s="4">
        <f t="shared" si="146"/>
        <v>-0.15457050839112707</v>
      </c>
      <c r="Z313" s="3">
        <f t="shared" si="147"/>
        <v>19.970778862035669</v>
      </c>
      <c r="AA313" s="3">
        <f t="shared" si="148"/>
        <v>21.952826353644543</v>
      </c>
      <c r="AB313" s="3">
        <f t="shared" si="149"/>
        <v>0.2064</v>
      </c>
      <c r="AC313" s="3">
        <f t="shared" si="150"/>
        <v>1.9820474916088735</v>
      </c>
      <c r="AD313" s="2">
        <f t="shared" si="164"/>
        <v>215.94</v>
      </c>
      <c r="AE313" s="2">
        <f t="shared" si="151"/>
        <v>9.836546625994643</v>
      </c>
      <c r="AF313" s="2">
        <f t="shared" si="152"/>
        <v>951.76113097791699</v>
      </c>
      <c r="AG313" s="2">
        <f t="shared" si="153"/>
        <v>94.45979925458532</v>
      </c>
      <c r="AH313" s="2">
        <f t="shared" si="154"/>
        <v>-1046.2209302325582</v>
      </c>
      <c r="AI313" s="2">
        <f t="shared" si="155"/>
        <v>-5.5933924159035087E-11</v>
      </c>
      <c r="AJ313" s="2">
        <f t="shared" si="156"/>
        <v>22.0037213287473</v>
      </c>
      <c r="AK313">
        <f t="shared" si="157"/>
        <v>1.2018077139846737E-3</v>
      </c>
      <c r="AL313">
        <f t="shared" si="158"/>
        <v>9.6029432732988056</v>
      </c>
      <c r="AM313">
        <f t="shared" si="159"/>
        <v>-1046.2209302325582</v>
      </c>
      <c r="AN313">
        <f t="shared" si="160"/>
        <v>1046.2522784542398</v>
      </c>
      <c r="AO313">
        <f t="shared" si="161"/>
        <v>-3.1348221681696486E-2</v>
      </c>
      <c r="AP313">
        <f t="shared" si="162"/>
        <v>9.836546625994643</v>
      </c>
      <c r="AQ313">
        <f t="shared" si="163"/>
        <v>273677.35686252976</v>
      </c>
    </row>
    <row r="314" spans="1:43" x14ac:dyDescent="0.25">
      <c r="A314">
        <v>313</v>
      </c>
      <c r="B314" t="s">
        <v>471</v>
      </c>
      <c r="C314" t="s">
        <v>469</v>
      </c>
      <c r="D314" t="s">
        <v>470</v>
      </c>
      <c r="E314" t="str">
        <f t="shared" si="132"/>
        <v>176.912</v>
      </c>
      <c r="F314" t="str">
        <f t="shared" si="133"/>
        <v>34.53801</v>
      </c>
      <c r="G314" t="str">
        <f t="shared" si="134"/>
        <v>-86.50132</v>
      </c>
      <c r="H314">
        <f t="shared" si="135"/>
        <v>0.60280548224523067</v>
      </c>
      <c r="I314">
        <f t="shared" si="136"/>
        <v>0.60280199158672676</v>
      </c>
      <c r="J314">
        <f t="shared" si="137"/>
        <v>-1.5097265581359143</v>
      </c>
      <c r="K314">
        <f t="shared" si="138"/>
        <v>-1.5097328413212214</v>
      </c>
      <c r="L314">
        <f t="shared" si="139"/>
        <v>-5.1757692728578013E-6</v>
      </c>
      <c r="M314">
        <f t="shared" si="140"/>
        <v>-3.4906585039129467E-6</v>
      </c>
      <c r="N314">
        <f t="shared" si="141"/>
        <v>130.49772103739957</v>
      </c>
      <c r="O314">
        <f t="shared" si="142"/>
        <v>0.28200000000001069</v>
      </c>
      <c r="P314" s="1">
        <f t="shared" si="143"/>
        <v>2.1609572777074918E-3</v>
      </c>
      <c r="Q314" s="3">
        <v>9.81</v>
      </c>
      <c r="R314" s="3">
        <v>20</v>
      </c>
      <c r="S314" s="3">
        <v>68</v>
      </c>
      <c r="T314" s="3">
        <f t="shared" si="144"/>
        <v>88</v>
      </c>
      <c r="U314" s="5">
        <v>2.4750000000000002E-3</v>
      </c>
      <c r="V314" s="5">
        <v>0.32</v>
      </c>
      <c r="W314" s="5">
        <v>1.29</v>
      </c>
      <c r="X314" s="4">
        <f t="shared" si="145"/>
        <v>2.1366180000000004</v>
      </c>
      <c r="Y314" s="4">
        <f t="shared" si="146"/>
        <v>1.8655068429918444</v>
      </c>
      <c r="Z314" s="3">
        <f t="shared" si="147"/>
        <v>18.690264287261506</v>
      </c>
      <c r="AA314" s="3">
        <f t="shared" si="148"/>
        <v>22.69238913025335</v>
      </c>
      <c r="AB314" s="3">
        <f t="shared" si="149"/>
        <v>0.2064</v>
      </c>
      <c r="AC314" s="3">
        <f t="shared" si="150"/>
        <v>4.0021248429918455</v>
      </c>
      <c r="AD314" s="2">
        <f t="shared" si="164"/>
        <v>215.94</v>
      </c>
      <c r="AE314" s="2">
        <f t="shared" si="151"/>
        <v>9.5159658491891221</v>
      </c>
      <c r="AF314" s="2">
        <f t="shared" si="152"/>
        <v>861.70502262548234</v>
      </c>
      <c r="AG314" s="2">
        <f t="shared" si="153"/>
        <v>184.51590760708226</v>
      </c>
      <c r="AH314" s="2">
        <f t="shared" si="154"/>
        <v>-1046.2209302325582</v>
      </c>
      <c r="AI314" s="2">
        <f t="shared" si="155"/>
        <v>6.3664629124104977E-12</v>
      </c>
      <c r="AJ314" s="2">
        <f t="shared" si="156"/>
        <v>21.28660277643538</v>
      </c>
      <c r="AK314">
        <f t="shared" si="157"/>
        <v>1.1610813490899028E-3</v>
      </c>
      <c r="AL314">
        <f t="shared" si="158"/>
        <v>19.390139743177546</v>
      </c>
      <c r="AM314">
        <f t="shared" si="159"/>
        <v>-1046.2209302325582</v>
      </c>
      <c r="AN314">
        <f t="shared" si="160"/>
        <v>1046.4789473726225</v>
      </c>
      <c r="AO314">
        <f t="shared" si="161"/>
        <v>-0.2580171400643394</v>
      </c>
      <c r="AP314">
        <f t="shared" si="162"/>
        <v>9.5159658491891221</v>
      </c>
      <c r="AQ314">
        <f t="shared" si="163"/>
        <v>273914.56821930851</v>
      </c>
    </row>
    <row r="315" spans="1:43" x14ac:dyDescent="0.25">
      <c r="A315">
        <v>314</v>
      </c>
      <c r="B315" t="s">
        <v>468</v>
      </c>
      <c r="C315" t="s">
        <v>466</v>
      </c>
      <c r="D315" t="s">
        <v>467</v>
      </c>
      <c r="E315" t="str">
        <f t="shared" si="132"/>
        <v>177.187</v>
      </c>
      <c r="F315" t="str">
        <f t="shared" si="133"/>
        <v>34.53771</v>
      </c>
      <c r="G315" t="str">
        <f t="shared" si="134"/>
        <v>-86.50172</v>
      </c>
      <c r="H315">
        <f t="shared" si="135"/>
        <v>0.60280199158672676</v>
      </c>
      <c r="I315">
        <f t="shared" si="136"/>
        <v>0.60279675559897072</v>
      </c>
      <c r="J315">
        <f t="shared" si="137"/>
        <v>-1.5097328413212214</v>
      </c>
      <c r="K315">
        <f t="shared" si="138"/>
        <v>-1.5097398226382293</v>
      </c>
      <c r="L315">
        <f t="shared" si="139"/>
        <v>-5.7508720178782562E-6</v>
      </c>
      <c r="M315">
        <f t="shared" si="140"/>
        <v>-5.2359877560359536E-6</v>
      </c>
      <c r="N315">
        <f t="shared" si="141"/>
        <v>162.57523263490961</v>
      </c>
      <c r="O315">
        <f t="shared" si="142"/>
        <v>0.27500000000000568</v>
      </c>
      <c r="P315" s="1">
        <f t="shared" si="143"/>
        <v>1.6915245670757553E-3</v>
      </c>
      <c r="Q315" s="3">
        <v>9.81</v>
      </c>
      <c r="R315" s="3">
        <v>20</v>
      </c>
      <c r="S315" s="3">
        <v>68</v>
      </c>
      <c r="T315" s="3">
        <f t="shared" si="144"/>
        <v>88</v>
      </c>
      <c r="U315" s="5">
        <v>2.4750000000000002E-3</v>
      </c>
      <c r="V315" s="5">
        <v>0.32</v>
      </c>
      <c r="W315" s="5">
        <v>1.29</v>
      </c>
      <c r="X315" s="4">
        <f t="shared" si="145"/>
        <v>2.1366180000000004</v>
      </c>
      <c r="Y315" s="4">
        <f t="shared" si="146"/>
        <v>1.4602572391822255</v>
      </c>
      <c r="Z315" s="3">
        <f t="shared" si="147"/>
        <v>18.943392311973295</v>
      </c>
      <c r="AA315" s="3">
        <f t="shared" si="148"/>
        <v>22.540267551155519</v>
      </c>
      <c r="AB315" s="3">
        <f t="shared" si="149"/>
        <v>0.2064</v>
      </c>
      <c r="AC315" s="3">
        <f t="shared" si="150"/>
        <v>3.5968752391822263</v>
      </c>
      <c r="AD315" s="2">
        <f t="shared" si="164"/>
        <v>215.94</v>
      </c>
      <c r="AE315" s="2">
        <f t="shared" si="151"/>
        <v>9.5801879684846742</v>
      </c>
      <c r="AF315" s="2">
        <f t="shared" si="152"/>
        <v>879.26966622796328</v>
      </c>
      <c r="AG315" s="2">
        <f t="shared" si="153"/>
        <v>166.95126400462209</v>
      </c>
      <c r="AH315" s="2">
        <f t="shared" si="154"/>
        <v>-1046.2209302325582</v>
      </c>
      <c r="AI315" s="2">
        <f t="shared" si="155"/>
        <v>2.7284841053187847E-11</v>
      </c>
      <c r="AJ315" s="2">
        <f t="shared" si="156"/>
        <v>21.430263521395048</v>
      </c>
      <c r="AK315">
        <f t="shared" si="157"/>
        <v>1.4367888535701627E-3</v>
      </c>
      <c r="AL315">
        <f t="shared" si="158"/>
        <v>17.426721120068926</v>
      </c>
      <c r="AM315">
        <f t="shared" si="159"/>
        <v>-1046.2209302325582</v>
      </c>
      <c r="AN315">
        <f t="shared" si="160"/>
        <v>1046.4082493594296</v>
      </c>
      <c r="AO315">
        <f t="shared" si="161"/>
        <v>-0.1873191268713299</v>
      </c>
      <c r="AP315">
        <f t="shared" si="162"/>
        <v>9.5801879684846742</v>
      </c>
      <c r="AQ315">
        <f t="shared" si="163"/>
        <v>273840.57099379087</v>
      </c>
    </row>
    <row r="316" spans="1:43" x14ac:dyDescent="0.25">
      <c r="A316">
        <v>315</v>
      </c>
      <c r="B316" t="s">
        <v>465</v>
      </c>
      <c r="C316" t="s">
        <v>463</v>
      </c>
      <c r="D316" t="s">
        <v>464</v>
      </c>
      <c r="E316" t="str">
        <f t="shared" si="132"/>
        <v>177.255</v>
      </c>
      <c r="F316" t="str">
        <f t="shared" si="133"/>
        <v>34.53738</v>
      </c>
      <c r="G316" t="str">
        <f t="shared" si="134"/>
        <v>-86.50204</v>
      </c>
      <c r="H316">
        <f t="shared" si="135"/>
        <v>0.60279675559897072</v>
      </c>
      <c r="I316">
        <f t="shared" si="136"/>
        <v>0.60279099601243913</v>
      </c>
      <c r="J316">
        <f t="shared" si="137"/>
        <v>-1.5097398226382293</v>
      </c>
      <c r="K316">
        <f t="shared" si="138"/>
        <v>-1.5097454076918357</v>
      </c>
      <c r="L316">
        <f t="shared" si="139"/>
        <v>-4.6007150228837784E-6</v>
      </c>
      <c r="M316">
        <f t="shared" si="140"/>
        <v>-5.75958653159514E-6</v>
      </c>
      <c r="N316">
        <f t="shared" si="141"/>
        <v>154.09086976689395</v>
      </c>
      <c r="O316">
        <f t="shared" si="142"/>
        <v>6.7999999999983629E-2</v>
      </c>
      <c r="P316" s="1">
        <f t="shared" si="143"/>
        <v>4.4129804772244374E-4</v>
      </c>
      <c r="Q316" s="3">
        <v>9.81</v>
      </c>
      <c r="R316" s="3">
        <v>20</v>
      </c>
      <c r="S316" s="3">
        <v>68</v>
      </c>
      <c r="T316" s="3">
        <f t="shared" si="144"/>
        <v>88</v>
      </c>
      <c r="U316" s="5">
        <v>2.4750000000000002E-3</v>
      </c>
      <c r="V316" s="5">
        <v>0.32</v>
      </c>
      <c r="W316" s="5">
        <v>1.29</v>
      </c>
      <c r="X316" s="4">
        <f t="shared" si="145"/>
        <v>2.1366180000000004</v>
      </c>
      <c r="Y316" s="4">
        <f t="shared" si="146"/>
        <v>0.38096374154263796</v>
      </c>
      <c r="Z316" s="3">
        <f t="shared" si="147"/>
        <v>19.626788117410499</v>
      </c>
      <c r="AA316" s="3">
        <f t="shared" si="148"/>
        <v>22.144369858953137</v>
      </c>
      <c r="AB316" s="3">
        <f t="shared" si="149"/>
        <v>0.2064</v>
      </c>
      <c r="AC316" s="3">
        <f t="shared" si="150"/>
        <v>2.5175817415426383</v>
      </c>
      <c r="AD316" s="2">
        <f t="shared" si="164"/>
        <v>215.94</v>
      </c>
      <c r="AE316" s="2">
        <f t="shared" si="151"/>
        <v>9.7514628492668862</v>
      </c>
      <c r="AF316" s="2">
        <f t="shared" si="152"/>
        <v>927.27662392132379</v>
      </c>
      <c r="AG316" s="2">
        <f t="shared" si="153"/>
        <v>118.94430631126777</v>
      </c>
      <c r="AH316" s="2">
        <f t="shared" si="154"/>
        <v>-1046.2209302325582</v>
      </c>
      <c r="AI316" s="2">
        <f t="shared" si="155"/>
        <v>3.3423930290155113E-11</v>
      </c>
      <c r="AJ316" s="2">
        <f t="shared" si="156"/>
        <v>21.813394399602529</v>
      </c>
      <c r="AK316">
        <f t="shared" si="157"/>
        <v>1.3378879194666875E-3</v>
      </c>
      <c r="AL316">
        <f t="shared" si="158"/>
        <v>12.197585957086426</v>
      </c>
      <c r="AM316">
        <f t="shared" si="159"/>
        <v>-1046.2209302325582</v>
      </c>
      <c r="AN316">
        <f t="shared" si="160"/>
        <v>1046.285170572108</v>
      </c>
      <c r="AO316">
        <f t="shared" si="161"/>
        <v>-6.4240339549769487E-2</v>
      </c>
      <c r="AP316">
        <f t="shared" si="162"/>
        <v>9.7514628492668862</v>
      </c>
      <c r="AQ316">
        <f t="shared" si="163"/>
        <v>273711.77242879331</v>
      </c>
    </row>
    <row r="317" spans="1:43" x14ac:dyDescent="0.25">
      <c r="A317">
        <v>316</v>
      </c>
      <c r="B317" t="s">
        <v>462</v>
      </c>
      <c r="C317" t="s">
        <v>460</v>
      </c>
      <c r="D317" t="s">
        <v>461</v>
      </c>
      <c r="E317" t="str">
        <f t="shared" si="132"/>
        <v>177.028</v>
      </c>
      <c r="F317" t="str">
        <f t="shared" si="133"/>
        <v>34.53706</v>
      </c>
      <c r="G317" t="str">
        <f t="shared" si="134"/>
        <v>-86.50229</v>
      </c>
      <c r="H317">
        <f t="shared" si="135"/>
        <v>0.60279099601243913</v>
      </c>
      <c r="I317">
        <f t="shared" si="136"/>
        <v>0.60278541095883276</v>
      </c>
      <c r="J317">
        <f t="shared" si="137"/>
        <v>-1.5097454076918357</v>
      </c>
      <c r="K317">
        <f t="shared" si="138"/>
        <v>-1.5097497710149659</v>
      </c>
      <c r="L317">
        <f t="shared" si="139"/>
        <v>-3.594322643644012E-6</v>
      </c>
      <c r="M317">
        <f t="shared" si="140"/>
        <v>-5.5850536063717371E-6</v>
      </c>
      <c r="N317">
        <f t="shared" si="141"/>
        <v>138.8345943081425</v>
      </c>
      <c r="O317">
        <f t="shared" si="142"/>
        <v>-0.22700000000000387</v>
      </c>
      <c r="P317" s="1">
        <f t="shared" si="143"/>
        <v>-1.6350391711173859E-3</v>
      </c>
      <c r="Q317" s="3">
        <v>9.81</v>
      </c>
      <c r="R317" s="3">
        <v>20</v>
      </c>
      <c r="S317" s="3">
        <v>68</v>
      </c>
      <c r="T317" s="3">
        <f t="shared" si="144"/>
        <v>88</v>
      </c>
      <c r="U317" s="5">
        <v>2.4750000000000002E-3</v>
      </c>
      <c r="V317" s="5">
        <v>0.32</v>
      </c>
      <c r="W317" s="5">
        <v>1.29</v>
      </c>
      <c r="X317" s="4">
        <f t="shared" si="145"/>
        <v>2.1366180000000004</v>
      </c>
      <c r="Y317" s="4">
        <f t="shared" si="146"/>
        <v>-1.4114947289315793</v>
      </c>
      <c r="Z317" s="3">
        <f t="shared" si="147"/>
        <v>20.790550446014649</v>
      </c>
      <c r="AA317" s="3">
        <f t="shared" si="148"/>
        <v>21.515673717083068</v>
      </c>
      <c r="AB317" s="3">
        <f t="shared" si="149"/>
        <v>0.2064</v>
      </c>
      <c r="AC317" s="3">
        <f t="shared" si="150"/>
        <v>0.72512327106842089</v>
      </c>
      <c r="AD317" s="2">
        <f t="shared" si="164"/>
        <v>215.94</v>
      </c>
      <c r="AE317" s="2">
        <f t="shared" si="151"/>
        <v>10.036404290165496</v>
      </c>
      <c r="AF317" s="2">
        <f t="shared" si="152"/>
        <v>1010.9610934655213</v>
      </c>
      <c r="AG317" s="2">
        <f t="shared" si="153"/>
        <v>35.259836766714812</v>
      </c>
      <c r="AH317" s="2">
        <f t="shared" si="154"/>
        <v>-1046.2209302325582</v>
      </c>
      <c r="AI317" s="2">
        <f t="shared" si="155"/>
        <v>-3.219611244276166E-10</v>
      </c>
      <c r="AJ317" s="2">
        <f t="shared" si="156"/>
        <v>22.45079005266393</v>
      </c>
      <c r="AK317">
        <f t="shared" si="157"/>
        <v>1.1712029143962576E-3</v>
      </c>
      <c r="AL317">
        <f t="shared" si="158"/>
        <v>3.5131941427733571</v>
      </c>
      <c r="AM317">
        <f t="shared" si="159"/>
        <v>-1046.2209302325582</v>
      </c>
      <c r="AN317">
        <f t="shared" si="160"/>
        <v>1046.2224652688392</v>
      </c>
      <c r="AO317">
        <f t="shared" si="161"/>
        <v>-1.5350362810977458E-3</v>
      </c>
      <c r="AP317">
        <f t="shared" si="162"/>
        <v>10.036404290165496</v>
      </c>
      <c r="AQ317">
        <f t="shared" si="163"/>
        <v>273646.1647036121</v>
      </c>
    </row>
    <row r="318" spans="1:43" x14ac:dyDescent="0.25">
      <c r="A318">
        <v>317</v>
      </c>
      <c r="B318" t="s">
        <v>459</v>
      </c>
      <c r="C318" t="s">
        <v>457</v>
      </c>
      <c r="D318" t="s">
        <v>458</v>
      </c>
      <c r="E318" t="str">
        <f t="shared" si="132"/>
        <v>176.907</v>
      </c>
      <c r="F318" t="str">
        <f t="shared" si="133"/>
        <v>34.53685</v>
      </c>
      <c r="G318" t="str">
        <f t="shared" si="134"/>
        <v>-86.50242</v>
      </c>
      <c r="H318">
        <f t="shared" si="135"/>
        <v>0.60278541095883276</v>
      </c>
      <c r="I318">
        <f t="shared" si="136"/>
        <v>0.60278174576740362</v>
      </c>
      <c r="J318">
        <f t="shared" si="137"/>
        <v>-1.5097497710149659</v>
      </c>
      <c r="K318">
        <f t="shared" si="138"/>
        <v>-1.5097520399429933</v>
      </c>
      <c r="L318">
        <f t="shared" si="139"/>
        <v>-1.8690537240229329E-6</v>
      </c>
      <c r="M318">
        <f t="shared" si="140"/>
        <v>-3.6651914291363497E-6</v>
      </c>
      <c r="N318">
        <f t="shared" si="141"/>
        <v>86.002147047292723</v>
      </c>
      <c r="O318">
        <f t="shared" si="142"/>
        <v>-0.1209999999999809</v>
      </c>
      <c r="P318" s="1">
        <f t="shared" si="143"/>
        <v>-1.4069416189510105E-3</v>
      </c>
      <c r="Q318" s="3">
        <v>9.81</v>
      </c>
      <c r="R318" s="3">
        <v>20</v>
      </c>
      <c r="S318" s="3">
        <v>68</v>
      </c>
      <c r="T318" s="3">
        <f t="shared" si="144"/>
        <v>88</v>
      </c>
      <c r="U318" s="5">
        <v>2.4750000000000002E-3</v>
      </c>
      <c r="V318" s="5">
        <v>0.32</v>
      </c>
      <c r="W318" s="5">
        <v>1.29</v>
      </c>
      <c r="X318" s="4">
        <f t="shared" si="145"/>
        <v>2.1366180000000004</v>
      </c>
      <c r="Y318" s="4">
        <f t="shared" si="146"/>
        <v>-1.214583358684024</v>
      </c>
      <c r="Z318" s="3">
        <f t="shared" si="147"/>
        <v>20.660992389548056</v>
      </c>
      <c r="AA318" s="3">
        <f t="shared" si="148"/>
        <v>21.583027030864031</v>
      </c>
      <c r="AB318" s="3">
        <f t="shared" si="149"/>
        <v>0.2064</v>
      </c>
      <c r="AC318" s="3">
        <f t="shared" si="150"/>
        <v>0.92203464131597634</v>
      </c>
      <c r="AD318" s="2">
        <f t="shared" si="164"/>
        <v>215.94</v>
      </c>
      <c r="AE318" s="2">
        <f t="shared" si="151"/>
        <v>10.005084073295027</v>
      </c>
      <c r="AF318" s="2">
        <f t="shared" si="152"/>
        <v>1001.5259975539583</v>
      </c>
      <c r="AG318" s="2">
        <f t="shared" si="153"/>
        <v>44.694932678569607</v>
      </c>
      <c r="AH318" s="2">
        <f t="shared" si="154"/>
        <v>-1046.2209302325582</v>
      </c>
      <c r="AI318" s="2">
        <f t="shared" si="155"/>
        <v>-3.0240698833949864E-11</v>
      </c>
      <c r="AJ318" s="2">
        <f t="shared" si="156"/>
        <v>22.380728744546659</v>
      </c>
      <c r="AK318">
        <f t="shared" si="157"/>
        <v>7.2778172737527431E-4</v>
      </c>
      <c r="AL318">
        <f t="shared" si="158"/>
        <v>4.4672220993991099</v>
      </c>
      <c r="AM318">
        <f t="shared" si="159"/>
        <v>-1046.2209302325582</v>
      </c>
      <c r="AN318">
        <f t="shared" si="160"/>
        <v>1046.2240861392693</v>
      </c>
      <c r="AO318">
        <f t="shared" si="161"/>
        <v>-3.1559067110720207E-3</v>
      </c>
      <c r="AP318">
        <f t="shared" si="162"/>
        <v>10.005084073295027</v>
      </c>
      <c r="AQ318">
        <f t="shared" si="163"/>
        <v>273647.86049978458</v>
      </c>
    </row>
    <row r="319" spans="1:43" x14ac:dyDescent="0.25">
      <c r="A319">
        <v>318</v>
      </c>
      <c r="B319" t="s">
        <v>456</v>
      </c>
      <c r="C319" t="s">
        <v>454</v>
      </c>
      <c r="D319" t="s">
        <v>455</v>
      </c>
      <c r="E319" t="str">
        <f t="shared" si="132"/>
        <v>176.782</v>
      </c>
      <c r="F319" t="str">
        <f t="shared" si="133"/>
        <v>34.53659</v>
      </c>
      <c r="G319" t="str">
        <f t="shared" si="134"/>
        <v>-86.50255</v>
      </c>
      <c r="H319">
        <f t="shared" si="135"/>
        <v>0.60278174576740362</v>
      </c>
      <c r="I319">
        <f t="shared" si="136"/>
        <v>0.60277720791134837</v>
      </c>
      <c r="J319">
        <f t="shared" si="137"/>
        <v>-1.5097520399429933</v>
      </c>
      <c r="K319">
        <f t="shared" si="138"/>
        <v>-1.5097543088710208</v>
      </c>
      <c r="L319">
        <f t="shared" si="139"/>
        <v>-1.8690589999644108E-6</v>
      </c>
      <c r="M319">
        <f t="shared" si="140"/>
        <v>-4.5378560552533642E-6</v>
      </c>
      <c r="N319">
        <f t="shared" si="141"/>
        <v>102.58820474951202</v>
      </c>
      <c r="O319">
        <f t="shared" si="142"/>
        <v>-0.125</v>
      </c>
      <c r="P319" s="1">
        <f t="shared" si="143"/>
        <v>-1.2184636655374807E-3</v>
      </c>
      <c r="Q319" s="3">
        <v>9.81</v>
      </c>
      <c r="R319" s="3">
        <v>20</v>
      </c>
      <c r="S319" s="3">
        <v>68</v>
      </c>
      <c r="T319" s="3">
        <f t="shared" si="144"/>
        <v>88</v>
      </c>
      <c r="U319" s="5">
        <v>2.4750000000000002E-3</v>
      </c>
      <c r="V319" s="5">
        <v>0.32</v>
      </c>
      <c r="W319" s="5">
        <v>1.29</v>
      </c>
      <c r="X319" s="4">
        <f t="shared" si="145"/>
        <v>2.1366180000000004</v>
      </c>
      <c r="Y319" s="4">
        <f t="shared" si="146"/>
        <v>-1.0518745323507757</v>
      </c>
      <c r="Z319" s="3">
        <f t="shared" si="147"/>
        <v>20.554252299658348</v>
      </c>
      <c r="AA319" s="3">
        <f t="shared" si="148"/>
        <v>21.638995767307573</v>
      </c>
      <c r="AB319" s="3">
        <f t="shared" si="149"/>
        <v>0.2064</v>
      </c>
      <c r="AC319" s="3">
        <f t="shared" si="150"/>
        <v>1.0847434676492247</v>
      </c>
      <c r="AD319" s="2">
        <f t="shared" si="164"/>
        <v>215.94</v>
      </c>
      <c r="AE319" s="2">
        <f t="shared" si="151"/>
        <v>9.9792061665945635</v>
      </c>
      <c r="AF319" s="2">
        <f t="shared" si="152"/>
        <v>993.77481249268919</v>
      </c>
      <c r="AG319" s="2">
        <f t="shared" si="153"/>
        <v>52.446117740011204</v>
      </c>
      <c r="AH319" s="2">
        <f t="shared" si="154"/>
        <v>-1046.2209302325582</v>
      </c>
      <c r="AI319" s="2">
        <f t="shared" si="155"/>
        <v>1.4210854715202004E-10</v>
      </c>
      <c r="AJ319" s="2">
        <f t="shared" si="156"/>
        <v>22.322841533794911</v>
      </c>
      <c r="AK319">
        <f t="shared" si="157"/>
        <v>8.7039027730620065E-4</v>
      </c>
      <c r="AL319">
        <f t="shared" si="158"/>
        <v>5.2555400564400419</v>
      </c>
      <c r="AM319">
        <f t="shared" si="159"/>
        <v>-1046.2209302325582</v>
      </c>
      <c r="AN319">
        <f t="shared" si="160"/>
        <v>1046.2260690448015</v>
      </c>
      <c r="AO319">
        <f t="shared" si="161"/>
        <v>-5.1388122433309036E-3</v>
      </c>
      <c r="AP319">
        <f t="shared" si="162"/>
        <v>9.9792061665945635</v>
      </c>
      <c r="AQ319">
        <f t="shared" si="163"/>
        <v>273649.93507350277</v>
      </c>
    </row>
    <row r="320" spans="1:43" x14ac:dyDescent="0.25">
      <c r="A320">
        <v>319</v>
      </c>
      <c r="B320" t="s">
        <v>453</v>
      </c>
      <c r="C320" t="s">
        <v>451</v>
      </c>
      <c r="D320" t="s">
        <v>452</v>
      </c>
      <c r="E320" t="str">
        <f t="shared" si="132"/>
        <v>174.945</v>
      </c>
      <c r="F320" t="str">
        <f t="shared" si="133"/>
        <v>34.53387</v>
      </c>
      <c r="G320" t="str">
        <f t="shared" si="134"/>
        <v>-86.50369</v>
      </c>
      <c r="H320">
        <f t="shared" si="135"/>
        <v>0.60277720791134837</v>
      </c>
      <c r="I320">
        <f t="shared" si="136"/>
        <v>0.60272973495569415</v>
      </c>
      <c r="J320">
        <f t="shared" si="137"/>
        <v>-1.5097543088710208</v>
      </c>
      <c r="K320">
        <f t="shared" si="138"/>
        <v>-1.5097742056244938</v>
      </c>
      <c r="L320">
        <f t="shared" si="139"/>
        <v>-1.6390503032575403E-5</v>
      </c>
      <c r="M320">
        <f t="shared" si="140"/>
        <v>-4.7472955654215276E-5</v>
      </c>
      <c r="N320">
        <f t="shared" si="141"/>
        <v>1049.8334017270533</v>
      </c>
      <c r="O320">
        <f t="shared" si="142"/>
        <v>-1.8370000000000175</v>
      </c>
      <c r="P320" s="1">
        <f t="shared" si="143"/>
        <v>-1.7498014418078308E-3</v>
      </c>
      <c r="Q320" s="3">
        <v>9.81</v>
      </c>
      <c r="R320" s="3">
        <v>20</v>
      </c>
      <c r="S320" s="3">
        <v>68</v>
      </c>
      <c r="T320" s="3">
        <f t="shared" si="144"/>
        <v>88</v>
      </c>
      <c r="U320" s="5">
        <v>2.4750000000000002E-3</v>
      </c>
      <c r="V320" s="5">
        <v>0.32</v>
      </c>
      <c r="W320" s="5">
        <v>1.29</v>
      </c>
      <c r="X320" s="4">
        <f t="shared" si="145"/>
        <v>2.1366180000000004</v>
      </c>
      <c r="Y320" s="4">
        <f t="shared" si="146"/>
        <v>-1.5105662761558811</v>
      </c>
      <c r="Z320" s="3">
        <f t="shared" si="147"/>
        <v>20.855891489858355</v>
      </c>
      <c r="AA320" s="3">
        <f t="shared" si="148"/>
        <v>21.481943213702472</v>
      </c>
      <c r="AB320" s="3">
        <f t="shared" si="149"/>
        <v>0.2064</v>
      </c>
      <c r="AC320" s="3">
        <f t="shared" si="150"/>
        <v>0.62605172384411922</v>
      </c>
      <c r="AD320" s="2">
        <f t="shared" si="164"/>
        <v>215.94</v>
      </c>
      <c r="AE320" s="2">
        <f t="shared" si="151"/>
        <v>10.052163244818328</v>
      </c>
      <c r="AF320" s="2">
        <f t="shared" si="152"/>
        <v>1015.7307455052011</v>
      </c>
      <c r="AG320" s="2">
        <f t="shared" si="153"/>
        <v>30.49018472762117</v>
      </c>
      <c r="AH320" s="2">
        <f t="shared" si="154"/>
        <v>-1046.2209302325582</v>
      </c>
      <c r="AI320" s="2">
        <f t="shared" si="155"/>
        <v>2.6398083718959242E-10</v>
      </c>
      <c r="AJ320" s="2">
        <f t="shared" si="156"/>
        <v>22.486041819345633</v>
      </c>
      <c r="AK320">
        <f t="shared" si="157"/>
        <v>8.8424670405693028E-3</v>
      </c>
      <c r="AL320">
        <f t="shared" si="158"/>
        <v>3.0331963364540662</v>
      </c>
      <c r="AM320">
        <f t="shared" si="159"/>
        <v>-1046.2209302325582</v>
      </c>
      <c r="AN320">
        <f t="shared" si="160"/>
        <v>1046.2219181348432</v>
      </c>
      <c r="AO320">
        <f t="shared" si="161"/>
        <v>-9.8790228503276012E-4</v>
      </c>
      <c r="AP320">
        <f t="shared" si="162"/>
        <v>10.052163244818328</v>
      </c>
      <c r="AQ320">
        <f t="shared" si="163"/>
        <v>273645.59227919346</v>
      </c>
    </row>
    <row r="321" spans="1:43" x14ac:dyDescent="0.25">
      <c r="A321">
        <v>320</v>
      </c>
      <c r="B321" t="s">
        <v>450</v>
      </c>
      <c r="C321" t="s">
        <v>448</v>
      </c>
      <c r="D321" t="s">
        <v>449</v>
      </c>
      <c r="E321" t="str">
        <f t="shared" si="132"/>
        <v>176.729</v>
      </c>
      <c r="F321" t="str">
        <f t="shared" si="133"/>
        <v>34.53295</v>
      </c>
      <c r="G321" t="str">
        <f t="shared" si="134"/>
        <v>-86.50397</v>
      </c>
      <c r="H321">
        <f t="shared" si="135"/>
        <v>0.60272973495569415</v>
      </c>
      <c r="I321">
        <f t="shared" si="136"/>
        <v>0.60271367792657582</v>
      </c>
      <c r="J321">
        <f t="shared" si="137"/>
        <v>-1.5097742056244938</v>
      </c>
      <c r="K321">
        <f t="shared" si="138"/>
        <v>-1.5097790925463992</v>
      </c>
      <c r="L321">
        <f t="shared" si="139"/>
        <v>-4.0258255882861435E-6</v>
      </c>
      <c r="M321">
        <f t="shared" si="140"/>
        <v>-1.6057029118332622E-5</v>
      </c>
      <c r="N321">
        <f t="shared" si="141"/>
        <v>346.03721087910975</v>
      </c>
      <c r="O321">
        <f t="shared" si="142"/>
        <v>1.7840000000000202</v>
      </c>
      <c r="P321" s="1">
        <f t="shared" si="143"/>
        <v>5.1555149097051063E-3</v>
      </c>
      <c r="Q321" s="3">
        <v>9.81</v>
      </c>
      <c r="R321" s="3">
        <v>20</v>
      </c>
      <c r="S321" s="3">
        <v>68</v>
      </c>
      <c r="T321" s="3">
        <f t="shared" si="144"/>
        <v>88</v>
      </c>
      <c r="U321" s="5">
        <v>2.4750000000000002E-3</v>
      </c>
      <c r="V321" s="5">
        <v>0.32</v>
      </c>
      <c r="W321" s="5">
        <v>1.29</v>
      </c>
      <c r="X321" s="4">
        <f t="shared" si="145"/>
        <v>2.1366180000000004</v>
      </c>
      <c r="Y321" s="4">
        <f t="shared" si="146"/>
        <v>4.4505937647341902</v>
      </c>
      <c r="Z321" s="3">
        <f t="shared" si="147"/>
        <v>17.121792951028102</v>
      </c>
      <c r="AA321" s="3">
        <f t="shared" si="148"/>
        <v>23.709004715762291</v>
      </c>
      <c r="AB321" s="3">
        <f t="shared" si="149"/>
        <v>0.2064</v>
      </c>
      <c r="AC321" s="3">
        <f t="shared" si="150"/>
        <v>6.5872117647341915</v>
      </c>
      <c r="AD321" s="2">
        <f t="shared" si="164"/>
        <v>215.94</v>
      </c>
      <c r="AE321" s="2">
        <f t="shared" si="151"/>
        <v>9.1079318844809904</v>
      </c>
      <c r="AF321" s="2">
        <f t="shared" si="152"/>
        <v>755.54323613445104</v>
      </c>
      <c r="AG321" s="2">
        <f t="shared" si="153"/>
        <v>290.6776940981145</v>
      </c>
      <c r="AH321" s="2">
        <f t="shared" si="154"/>
        <v>-1046.2209302325582</v>
      </c>
      <c r="AI321" s="2">
        <f t="shared" si="155"/>
        <v>7.2759576141834259E-12</v>
      </c>
      <c r="AJ321" s="2">
        <f t="shared" si="156"/>
        <v>20.373857074770619</v>
      </c>
      <c r="AK321">
        <f t="shared" si="157"/>
        <v>3.2167375232273632E-3</v>
      </c>
      <c r="AL321">
        <f t="shared" si="158"/>
        <v>31.914785681851704</v>
      </c>
      <c r="AM321">
        <f t="shared" si="159"/>
        <v>-1046.2209302325582</v>
      </c>
      <c r="AN321">
        <f t="shared" si="160"/>
        <v>1047.3704374999461</v>
      </c>
      <c r="AO321">
        <f t="shared" si="161"/>
        <v>-1.1495072673880031</v>
      </c>
      <c r="AP321">
        <f t="shared" si="162"/>
        <v>9.1079318844809904</v>
      </c>
      <c r="AQ321">
        <f t="shared" si="163"/>
        <v>274848.51864372345</v>
      </c>
    </row>
    <row r="322" spans="1:43" x14ac:dyDescent="0.25">
      <c r="A322">
        <v>321</v>
      </c>
      <c r="B322" t="s">
        <v>447</v>
      </c>
      <c r="C322" t="s">
        <v>445</v>
      </c>
      <c r="D322" t="s">
        <v>446</v>
      </c>
      <c r="E322" t="str">
        <f t="shared" si="132"/>
        <v>177.065</v>
      </c>
      <c r="F322" t="str">
        <f t="shared" si="133"/>
        <v>34.53251</v>
      </c>
      <c r="G322" t="str">
        <f t="shared" si="134"/>
        <v>-86.50408</v>
      </c>
      <c r="H322">
        <f t="shared" si="135"/>
        <v>0.60271367792657582</v>
      </c>
      <c r="I322">
        <f t="shared" si="136"/>
        <v>0.6027059984778671</v>
      </c>
      <c r="J322">
        <f t="shared" si="137"/>
        <v>-1.5097790925463992</v>
      </c>
      <c r="K322">
        <f t="shared" si="138"/>
        <v>-1.5097810124085764</v>
      </c>
      <c r="L322">
        <f t="shared" si="139"/>
        <v>-1.5815872549789989E-6</v>
      </c>
      <c r="M322">
        <f t="shared" si="140"/>
        <v>-7.6794487087195051E-6</v>
      </c>
      <c r="N322">
        <f t="shared" si="141"/>
        <v>163.89659528102203</v>
      </c>
      <c r="O322">
        <f t="shared" si="142"/>
        <v>0.33599999999998431</v>
      </c>
      <c r="P322" s="1">
        <f t="shared" si="143"/>
        <v>2.0500730928782788E-3</v>
      </c>
      <c r="Q322" s="3">
        <v>9.81</v>
      </c>
      <c r="R322" s="3">
        <v>20</v>
      </c>
      <c r="S322" s="3">
        <v>68</v>
      </c>
      <c r="T322" s="3">
        <f t="shared" si="144"/>
        <v>88</v>
      </c>
      <c r="U322" s="5">
        <v>2.4750000000000002E-3</v>
      </c>
      <c r="V322" s="5">
        <v>0.32</v>
      </c>
      <c r="W322" s="5">
        <v>1.29</v>
      </c>
      <c r="X322" s="4">
        <f t="shared" si="145"/>
        <v>2.1366180000000004</v>
      </c>
      <c r="Y322" s="4">
        <f t="shared" si="146"/>
        <v>1.7697833806013499</v>
      </c>
      <c r="Z322" s="3">
        <f t="shared" si="147"/>
        <v>18.749882193425577</v>
      </c>
      <c r="AA322" s="3">
        <f t="shared" si="148"/>
        <v>22.656283574026929</v>
      </c>
      <c r="AB322" s="3">
        <f t="shared" si="149"/>
        <v>0.2064</v>
      </c>
      <c r="AC322" s="3">
        <f t="shared" si="150"/>
        <v>3.9064013806013502</v>
      </c>
      <c r="AD322" s="2">
        <f t="shared" si="164"/>
        <v>215.94</v>
      </c>
      <c r="AE322" s="2">
        <f t="shared" si="151"/>
        <v>9.5311307035171335</v>
      </c>
      <c r="AF322" s="2">
        <f t="shared" si="152"/>
        <v>865.83128808666515</v>
      </c>
      <c r="AG322" s="2">
        <f t="shared" si="153"/>
        <v>180.38964214588785</v>
      </c>
      <c r="AH322" s="2">
        <f t="shared" si="154"/>
        <v>-1046.2209302325582</v>
      </c>
      <c r="AI322" s="2">
        <f t="shared" si="155"/>
        <v>-5.2295945351943374E-12</v>
      </c>
      <c r="AJ322" s="2">
        <f t="shared" si="156"/>
        <v>21.320525578950519</v>
      </c>
      <c r="AK322">
        <f t="shared" si="157"/>
        <v>1.4559219808433475E-3</v>
      </c>
      <c r="AL322">
        <f t="shared" si="158"/>
        <v>18.926363278107317</v>
      </c>
      <c r="AM322">
        <f t="shared" si="159"/>
        <v>-1046.2209302325582</v>
      </c>
      <c r="AN322">
        <f t="shared" si="160"/>
        <v>1046.4608769178785</v>
      </c>
      <c r="AO322">
        <f t="shared" si="161"/>
        <v>-0.23994668532031938</v>
      </c>
      <c r="AP322">
        <f t="shared" si="162"/>
        <v>9.5311307035171335</v>
      </c>
      <c r="AQ322">
        <f t="shared" si="163"/>
        <v>273895.65353290364</v>
      </c>
    </row>
    <row r="323" spans="1:43" x14ac:dyDescent="0.25">
      <c r="A323">
        <v>322</v>
      </c>
      <c r="B323" t="s">
        <v>444</v>
      </c>
      <c r="C323" t="s">
        <v>318</v>
      </c>
      <c r="D323" t="s">
        <v>443</v>
      </c>
      <c r="E323" t="str">
        <f t="shared" ref="E323:E386" si="165">MID(B323, 6,LEN(B323)-11)</f>
        <v>175.576</v>
      </c>
      <c r="F323" t="str">
        <f t="shared" ref="F323:F386" si="166">MID(C323, 6,LEN(C323)-6)</f>
        <v>34.53098</v>
      </c>
      <c r="G323" t="str">
        <f t="shared" ref="G323:G386" si="167">MID(D323, 6,LEN(D323)-7)</f>
        <v>-86.50445</v>
      </c>
      <c r="H323">
        <f t="shared" si="135"/>
        <v>0.6027059984778671</v>
      </c>
      <c r="I323">
        <f t="shared" si="136"/>
        <v>0.60267929494031147</v>
      </c>
      <c r="J323">
        <f t="shared" si="137"/>
        <v>-1.5097810124085764</v>
      </c>
      <c r="K323">
        <f t="shared" si="138"/>
        <v>-1.5097874701268088</v>
      </c>
      <c r="L323">
        <f t="shared" si="139"/>
        <v>-5.3199473356481157E-6</v>
      </c>
      <c r="M323">
        <f t="shared" si="140"/>
        <v>-2.6703537555627932E-5</v>
      </c>
      <c r="N323">
        <f t="shared" si="141"/>
        <v>569.16748126488073</v>
      </c>
      <c r="O323">
        <f t="shared" si="142"/>
        <v>-1.4890000000000043</v>
      </c>
      <c r="P323" s="1">
        <f t="shared" si="143"/>
        <v>-2.616101673080387E-3</v>
      </c>
      <c r="Q323" s="3">
        <v>9.81</v>
      </c>
      <c r="R323" s="3">
        <v>20</v>
      </c>
      <c r="S323" s="3">
        <v>68</v>
      </c>
      <c r="T323" s="3">
        <f t="shared" si="144"/>
        <v>88</v>
      </c>
      <c r="U323" s="5">
        <v>2.4750000000000002E-3</v>
      </c>
      <c r="V323" s="5">
        <v>0.32</v>
      </c>
      <c r="W323" s="5">
        <v>1.29</v>
      </c>
      <c r="X323" s="4">
        <f t="shared" si="145"/>
        <v>2.1366180000000004</v>
      </c>
      <c r="Y323" s="4">
        <f t="shared" si="146"/>
        <v>-2.2584205240486175</v>
      </c>
      <c r="Z323" s="3">
        <f t="shared" si="147"/>
        <v>21.35247767546559</v>
      </c>
      <c r="AA323" s="3">
        <f t="shared" si="148"/>
        <v>21.230675151416971</v>
      </c>
      <c r="AB323" s="3">
        <f t="shared" si="149"/>
        <v>0.2064</v>
      </c>
      <c r="AC323" s="3">
        <f t="shared" si="150"/>
        <v>-0.12180252404861731</v>
      </c>
      <c r="AD323" s="2">
        <f t="shared" si="164"/>
        <v>215.94</v>
      </c>
      <c r="AE323" s="2">
        <f t="shared" si="151"/>
        <v>10.171132027567875</v>
      </c>
      <c r="AF323" s="2">
        <f t="shared" si="152"/>
        <v>1052.2232051979463</v>
      </c>
      <c r="AG323" s="2">
        <f t="shared" si="153"/>
        <v>-6.0022749679723733</v>
      </c>
      <c r="AH323" s="2">
        <f t="shared" si="154"/>
        <v>-1046.2209302325582</v>
      </c>
      <c r="AI323" s="2">
        <f t="shared" si="155"/>
        <v>-2.5843291950877756E-9</v>
      </c>
      <c r="AJ323" s="2">
        <f t="shared" si="156"/>
        <v>22.752167324766763</v>
      </c>
      <c r="AK323">
        <f t="shared" si="157"/>
        <v>4.7378726568321336E-3</v>
      </c>
      <c r="AL323">
        <f t="shared" si="158"/>
        <v>-0.59012850798748695</v>
      </c>
      <c r="AM323">
        <f t="shared" si="159"/>
        <v>-1046.2209302325582</v>
      </c>
      <c r="AN323">
        <f t="shared" si="160"/>
        <v>1046.2209229572295</v>
      </c>
      <c r="AO323">
        <f t="shared" si="161"/>
        <v>7.2753286985971499E-6</v>
      </c>
      <c r="AP323">
        <f t="shared" si="162"/>
        <v>10.171132027567875</v>
      </c>
      <c r="AQ323">
        <f t="shared" si="163"/>
        <v>273644.55110256874</v>
      </c>
    </row>
    <row r="324" spans="1:43" x14ac:dyDescent="0.25">
      <c r="A324">
        <v>323</v>
      </c>
      <c r="B324" t="s">
        <v>442</v>
      </c>
      <c r="C324" t="s">
        <v>440</v>
      </c>
      <c r="D324" t="s">
        <v>441</v>
      </c>
      <c r="E324" t="str">
        <f t="shared" si="165"/>
        <v>177.451</v>
      </c>
      <c r="F324" t="str">
        <f t="shared" si="166"/>
        <v>34.52981</v>
      </c>
      <c r="G324" t="str">
        <f t="shared" si="167"/>
        <v>-86.50473</v>
      </c>
      <c r="H324">
        <f t="shared" ref="H324:H387" si="168">F323*PI()/180</f>
        <v>0.60267929494031147</v>
      </c>
      <c r="I324">
        <f t="shared" ref="I324:I387" si="169">F324*PI()/180</f>
        <v>0.60265887458806311</v>
      </c>
      <c r="J324">
        <f t="shared" ref="J324:J387" si="170">G323*PI()/180</f>
        <v>-1.5097874701268088</v>
      </c>
      <c r="K324">
        <f t="shared" ref="K324:K387" si="171">G324*PI()/180</f>
        <v>-1.5097923570487142</v>
      </c>
      <c r="L324">
        <f t="shared" ref="L324:L387" si="172">(K324-J324)*COS((H324+I324)/2)</f>
        <v>-4.0259713621769852E-6</v>
      </c>
      <c r="M324">
        <f t="shared" ref="M324:M387" si="173">I324-H324</f>
        <v>-2.0420352248362583E-5</v>
      </c>
      <c r="N324">
        <f t="shared" ref="N324:N387" si="174">3959*SQRT(L324^2+M324^2)*5280</f>
        <v>435.07413255484579</v>
      </c>
      <c r="O324">
        <f t="shared" ref="O324:O387" si="175">E324-E323</f>
        <v>1.875</v>
      </c>
      <c r="P324" s="1">
        <f t="shared" ref="P324:P387" si="176">O324/N324</f>
        <v>4.3096103852224218E-3</v>
      </c>
      <c r="Q324" s="3">
        <v>9.81</v>
      </c>
      <c r="R324" s="3">
        <v>20</v>
      </c>
      <c r="S324" s="3">
        <v>68</v>
      </c>
      <c r="T324" s="3">
        <f t="shared" ref="T324:T387" si="177">R324+S324</f>
        <v>88</v>
      </c>
      <c r="U324" s="5">
        <v>2.4750000000000002E-3</v>
      </c>
      <c r="V324" s="5">
        <v>0.32</v>
      </c>
      <c r="W324" s="5">
        <v>1.29</v>
      </c>
      <c r="X324" s="4">
        <f t="shared" ref="X324:X387" si="178">T324*U324*Q324</f>
        <v>2.1366180000000004</v>
      </c>
      <c r="Y324" s="4">
        <f t="shared" ref="Y324:Y387" si="179">SIN(ATAN(P324))*T324*Q324</f>
        <v>3.7203659048177884</v>
      </c>
      <c r="Z324" s="3">
        <f t="shared" ref="Z324:Z387" si="180">0.5*W324*AE324^2*V324</f>
        <v>17.556594832798652</v>
      </c>
      <c r="AA324" s="3">
        <f t="shared" ref="AA324:AA387" si="181">X324+Y324+Z324</f>
        <v>23.41357873761644</v>
      </c>
      <c r="AB324" s="3">
        <f t="shared" ref="AB324:AB387" si="182">0.5*W324*V324</f>
        <v>0.2064</v>
      </c>
      <c r="AC324" s="3">
        <f t="shared" ref="AC324:AC387" si="183">T324*Q324*(U324+SIN(ATAN(P324)))</f>
        <v>5.8569839048177883</v>
      </c>
      <c r="AD324" s="2">
        <f t="shared" si="164"/>
        <v>215.94</v>
      </c>
      <c r="AE324" s="2">
        <f t="shared" ref="AE324:AE387" si="184">AP324</f>
        <v>9.2228532177812337</v>
      </c>
      <c r="AF324" s="2">
        <f t="shared" ref="AF324:AF387" si="185">AE324^3</f>
        <v>784.50531563448851</v>
      </c>
      <c r="AG324" s="2">
        <f t="shared" ref="AG324:AG387" si="186">(AC324/AB324)*AE324</f>
        <v>261.71561459806992</v>
      </c>
      <c r="AH324" s="2">
        <f t="shared" ref="AH324:AH387" si="187">-AD324/AB324</f>
        <v>-1046.2209302325582</v>
      </c>
      <c r="AI324" s="2">
        <f t="shared" ref="AI324:AI387" si="188">SUM(AF324:AH324)</f>
        <v>0</v>
      </c>
      <c r="AJ324" s="2">
        <f t="shared" ref="AJ324:AJ387" si="189">AE324*3.6*0.621371</f>
        <v>20.630928696429397</v>
      </c>
      <c r="AK324">
        <f t="shared" ref="AK324:AK387" si="190">(N324/5280)/AJ324</f>
        <v>3.9940230081462252E-3</v>
      </c>
      <c r="AL324">
        <f t="shared" ref="AL324:AL387" si="191">AC324/AB324</f>
        <v>28.376860003962154</v>
      </c>
      <c r="AM324">
        <f t="shared" ref="AM324:AM387" si="192">-AD324/AB324</f>
        <v>-1046.2209302325582</v>
      </c>
      <c r="AN324">
        <f t="shared" ref="AN324:AN387" si="193">SQRT((AM324^2)/4+(AL324^3)/27)+(-AM324/2)</f>
        <v>1047.0292262596358</v>
      </c>
      <c r="AO324">
        <f t="shared" ref="AO324:AO387" si="194">-SQRT((AM324^2)/4+(AL324^3)/27)+(-AM324/2)</f>
        <v>-0.80829602707774484</v>
      </c>
      <c r="AP324">
        <f t="shared" ref="AP324:AP387" si="195">AN324^(1/3)+AO324^(1/3)</f>
        <v>9.2228532177812337</v>
      </c>
      <c r="AQ324">
        <f t="shared" ref="AQ324:AQ387" si="196">AM324^2/4+AL324^3/27</f>
        <v>274490.86827798979</v>
      </c>
    </row>
    <row r="325" spans="1:43" x14ac:dyDescent="0.25">
      <c r="A325">
        <v>324</v>
      </c>
      <c r="B325" t="s">
        <v>439</v>
      </c>
      <c r="C325" t="s">
        <v>437</v>
      </c>
      <c r="D325" t="s">
        <v>438</v>
      </c>
      <c r="E325" t="str">
        <f t="shared" si="165"/>
        <v>177.96</v>
      </c>
      <c r="F325" t="str">
        <f t="shared" si="166"/>
        <v>34.52924</v>
      </c>
      <c r="G325" t="str">
        <f t="shared" si="167"/>
        <v>-86.50479</v>
      </c>
      <c r="H325">
        <f t="shared" si="168"/>
        <v>0.60265887458806311</v>
      </c>
      <c r="I325">
        <f t="shared" si="169"/>
        <v>0.60264892621132682</v>
      </c>
      <c r="J325">
        <f t="shared" si="170"/>
        <v>-1.5097923570487142</v>
      </c>
      <c r="K325">
        <f t="shared" si="171"/>
        <v>-1.5097934042462655</v>
      </c>
      <c r="L325">
        <f t="shared" si="172"/>
        <v>-8.6271716248799274E-7</v>
      </c>
      <c r="M325">
        <f t="shared" si="173"/>
        <v>-9.9483767362906761E-6</v>
      </c>
      <c r="N325">
        <f t="shared" si="174"/>
        <v>208.7365686497472</v>
      </c>
      <c r="O325">
        <f t="shared" si="175"/>
        <v>0.50900000000001455</v>
      </c>
      <c r="P325" s="1">
        <f t="shared" si="176"/>
        <v>2.4384802494961922E-3</v>
      </c>
      <c r="Q325" s="3">
        <v>9.81</v>
      </c>
      <c r="R325" s="3">
        <v>20</v>
      </c>
      <c r="S325" s="3">
        <v>68</v>
      </c>
      <c r="T325" s="3">
        <f t="shared" si="177"/>
        <v>88</v>
      </c>
      <c r="U325" s="5">
        <v>2.4750000000000002E-3</v>
      </c>
      <c r="V325" s="5">
        <v>0.32</v>
      </c>
      <c r="W325" s="5">
        <v>1.29</v>
      </c>
      <c r="X325" s="4">
        <f t="shared" si="178"/>
        <v>2.1366180000000004</v>
      </c>
      <c r="Y325" s="4">
        <f t="shared" si="179"/>
        <v>2.1050849711810611</v>
      </c>
      <c r="Z325" s="3">
        <f t="shared" si="180"/>
        <v>18.541523772174166</v>
      </c>
      <c r="AA325" s="3">
        <f t="shared" si="181"/>
        <v>22.783226743355229</v>
      </c>
      <c r="AB325" s="3">
        <f t="shared" si="182"/>
        <v>0.2064</v>
      </c>
      <c r="AC325" s="3">
        <f t="shared" si="183"/>
        <v>4.2417029711810619</v>
      </c>
      <c r="AD325" s="2">
        <f t="shared" ref="AD325:AD388" si="197">AD324</f>
        <v>215.94</v>
      </c>
      <c r="AE325" s="2">
        <f t="shared" si="184"/>
        <v>9.4780253224219511</v>
      </c>
      <c r="AF325" s="2">
        <f t="shared" si="185"/>
        <v>851.43910769842694</v>
      </c>
      <c r="AG325" s="2">
        <f t="shared" si="186"/>
        <v>194.78182253414016</v>
      </c>
      <c r="AH325" s="2">
        <f t="shared" si="187"/>
        <v>-1046.2209302325582</v>
      </c>
      <c r="AI325" s="2">
        <f t="shared" si="188"/>
        <v>8.8675733422860503E-12</v>
      </c>
      <c r="AJ325" s="2">
        <f t="shared" si="189"/>
        <v>21.201732261427143</v>
      </c>
      <c r="AK325">
        <f t="shared" si="190"/>
        <v>1.8646325943882094E-3</v>
      </c>
      <c r="AL325">
        <f t="shared" si="191"/>
        <v>20.550886488280337</v>
      </c>
      <c r="AM325">
        <f t="shared" si="192"/>
        <v>-1046.2209302325582</v>
      </c>
      <c r="AN325">
        <f t="shared" si="193"/>
        <v>1046.5280989778166</v>
      </c>
      <c r="AO325">
        <f t="shared" si="194"/>
        <v>-0.30716874525842286</v>
      </c>
      <c r="AP325">
        <f t="shared" si="195"/>
        <v>9.4780253224219511</v>
      </c>
      <c r="AQ325">
        <f t="shared" si="196"/>
        <v>273966.01943721058</v>
      </c>
    </row>
    <row r="326" spans="1:43" x14ac:dyDescent="0.25">
      <c r="A326">
        <v>325</v>
      </c>
      <c r="B326" t="s">
        <v>436</v>
      </c>
      <c r="C326" t="s">
        <v>434</v>
      </c>
      <c r="D326" t="s">
        <v>435</v>
      </c>
      <c r="E326" t="str">
        <f t="shared" si="165"/>
        <v>178.403</v>
      </c>
      <c r="F326" t="str">
        <f t="shared" si="166"/>
        <v>34.52839</v>
      </c>
      <c r="G326" t="str">
        <f t="shared" si="167"/>
        <v>-86.50481</v>
      </c>
      <c r="H326">
        <f t="shared" si="168"/>
        <v>0.60264892621132682</v>
      </c>
      <c r="I326">
        <f t="shared" si="169"/>
        <v>0.60263409091268494</v>
      </c>
      <c r="J326">
        <f t="shared" si="170"/>
        <v>-1.5097934042462655</v>
      </c>
      <c r="K326">
        <f t="shared" si="171"/>
        <v>-1.509793753312116</v>
      </c>
      <c r="L326">
        <f t="shared" si="172"/>
        <v>-2.8757483933890302E-7</v>
      </c>
      <c r="M326">
        <f t="shared" si="173"/>
        <v>-1.4835298641879824E-5</v>
      </c>
      <c r="N326">
        <f t="shared" si="174"/>
        <v>310.16821967119995</v>
      </c>
      <c r="O326">
        <f t="shared" si="175"/>
        <v>0.44299999999998363</v>
      </c>
      <c r="P326" s="1">
        <f t="shared" si="176"/>
        <v>1.428257222708357E-3</v>
      </c>
      <c r="Q326" s="3">
        <v>9.81</v>
      </c>
      <c r="R326" s="3">
        <v>20</v>
      </c>
      <c r="S326" s="3">
        <v>68</v>
      </c>
      <c r="T326" s="3">
        <f t="shared" si="177"/>
        <v>88</v>
      </c>
      <c r="U326" s="5">
        <v>2.4750000000000002E-3</v>
      </c>
      <c r="V326" s="5">
        <v>0.32</v>
      </c>
      <c r="W326" s="5">
        <v>1.29</v>
      </c>
      <c r="X326" s="4">
        <f t="shared" si="178"/>
        <v>2.1366180000000004</v>
      </c>
      <c r="Y326" s="4">
        <f t="shared" si="179"/>
        <v>1.2329846376261058</v>
      </c>
      <c r="Z326" s="3">
        <f t="shared" si="180"/>
        <v>19.086187813269618</v>
      </c>
      <c r="AA326" s="3">
        <f t="shared" si="181"/>
        <v>22.455790450895723</v>
      </c>
      <c r="AB326" s="3">
        <f t="shared" si="182"/>
        <v>0.2064</v>
      </c>
      <c r="AC326" s="3">
        <f t="shared" si="183"/>
        <v>3.3696026376261066</v>
      </c>
      <c r="AD326" s="2">
        <f t="shared" si="197"/>
        <v>215.94</v>
      </c>
      <c r="AE326" s="2">
        <f t="shared" si="184"/>
        <v>9.6162279600979641</v>
      </c>
      <c r="AF326" s="2">
        <f t="shared" si="185"/>
        <v>889.23029506610624</v>
      </c>
      <c r="AG326" s="2">
        <f t="shared" si="186"/>
        <v>156.99063516647291</v>
      </c>
      <c r="AH326" s="2">
        <f t="shared" si="187"/>
        <v>-1046.2209302325582</v>
      </c>
      <c r="AI326" s="2">
        <f t="shared" si="188"/>
        <v>2.0918378140777349E-11</v>
      </c>
      <c r="AJ326" s="2">
        <f t="shared" si="189"/>
        <v>21.510882661658513</v>
      </c>
      <c r="AK326">
        <f t="shared" si="190"/>
        <v>2.730895887551836E-3</v>
      </c>
      <c r="AL326">
        <f t="shared" si="191"/>
        <v>16.325594174545088</v>
      </c>
      <c r="AM326">
        <f t="shared" si="192"/>
        <v>-1046.2209302325582</v>
      </c>
      <c r="AN326">
        <f t="shared" si="193"/>
        <v>1046.374942705469</v>
      </c>
      <c r="AO326">
        <f t="shared" si="194"/>
        <v>-0.15401247291094933</v>
      </c>
      <c r="AP326">
        <f t="shared" si="195"/>
        <v>9.6162279600979641</v>
      </c>
      <c r="AQ326">
        <f t="shared" si="196"/>
        <v>273805.71350668801</v>
      </c>
    </row>
    <row r="327" spans="1:43" x14ac:dyDescent="0.25">
      <c r="A327">
        <v>326</v>
      </c>
      <c r="B327" t="s">
        <v>433</v>
      </c>
      <c r="C327" t="s">
        <v>431</v>
      </c>
      <c r="D327" t="s">
        <v>432</v>
      </c>
      <c r="E327" t="str">
        <f t="shared" si="165"/>
        <v>178.816</v>
      </c>
      <c r="F327" t="str">
        <f t="shared" si="166"/>
        <v>34.52799</v>
      </c>
      <c r="G327" t="str">
        <f t="shared" si="167"/>
        <v>-86.50484</v>
      </c>
      <c r="H327">
        <f t="shared" si="168"/>
        <v>0.60263409091268494</v>
      </c>
      <c r="I327">
        <f t="shared" si="169"/>
        <v>0.602627109595677</v>
      </c>
      <c r="J327">
        <f t="shared" si="170"/>
        <v>-1.509793753312116</v>
      </c>
      <c r="K327">
        <f t="shared" si="171"/>
        <v>-1.5097942769108916</v>
      </c>
      <c r="L327">
        <f t="shared" si="172"/>
        <v>-4.313654964221609E-7</v>
      </c>
      <c r="M327">
        <f t="shared" si="173"/>
        <v>-6.9813170079369158E-6</v>
      </c>
      <c r="N327">
        <f t="shared" si="174"/>
        <v>146.21240979404888</v>
      </c>
      <c r="O327">
        <f t="shared" si="175"/>
        <v>0.41300000000001091</v>
      </c>
      <c r="P327" s="1">
        <f t="shared" si="176"/>
        <v>2.8246576373493352E-3</v>
      </c>
      <c r="Q327" s="3">
        <v>9.81</v>
      </c>
      <c r="R327" s="3">
        <v>20</v>
      </c>
      <c r="S327" s="3">
        <v>68</v>
      </c>
      <c r="T327" s="3">
        <f t="shared" si="177"/>
        <v>88</v>
      </c>
      <c r="U327" s="5">
        <v>2.4750000000000002E-3</v>
      </c>
      <c r="V327" s="5">
        <v>0.32</v>
      </c>
      <c r="W327" s="5">
        <v>1.29</v>
      </c>
      <c r="X327" s="4">
        <f t="shared" si="178"/>
        <v>2.1366180000000004</v>
      </c>
      <c r="Y327" s="4">
        <f t="shared" si="179"/>
        <v>2.4384607173283306</v>
      </c>
      <c r="Z327" s="3">
        <f t="shared" si="180"/>
        <v>18.335678748234201</v>
      </c>
      <c r="AA327" s="3">
        <f t="shared" si="181"/>
        <v>22.910757465562533</v>
      </c>
      <c r="AB327" s="3">
        <f t="shared" si="182"/>
        <v>0.2064</v>
      </c>
      <c r="AC327" s="3">
        <f t="shared" si="183"/>
        <v>4.5750787173283314</v>
      </c>
      <c r="AD327" s="2">
        <f t="shared" si="197"/>
        <v>215.94</v>
      </c>
      <c r="AE327" s="2">
        <f t="shared" si="184"/>
        <v>9.4252667256673384</v>
      </c>
      <c r="AF327" s="2">
        <f t="shared" si="185"/>
        <v>837.2997228597751</v>
      </c>
      <c r="AG327" s="2">
        <f t="shared" si="186"/>
        <v>208.92120737278842</v>
      </c>
      <c r="AH327" s="2">
        <f t="shared" si="187"/>
        <v>-1046.2209302325582</v>
      </c>
      <c r="AI327" s="2">
        <f t="shared" si="188"/>
        <v>5.2295945351943374E-12</v>
      </c>
      <c r="AJ327" s="2">
        <f t="shared" si="189"/>
        <v>21.083714678140701</v>
      </c>
      <c r="AK327">
        <f t="shared" si="190"/>
        <v>1.3134186599426112E-3</v>
      </c>
      <c r="AL327">
        <f t="shared" si="191"/>
        <v>22.16607905682331</v>
      </c>
      <c r="AM327">
        <f t="shared" si="192"/>
        <v>-1046.2209302325582</v>
      </c>
      <c r="AN327">
        <f t="shared" si="193"/>
        <v>1046.6063371535834</v>
      </c>
      <c r="AO327">
        <f t="shared" si="194"/>
        <v>-0.38540692102503726</v>
      </c>
      <c r="AP327">
        <f t="shared" si="195"/>
        <v>9.4252667256673384</v>
      </c>
      <c r="AQ327">
        <f t="shared" si="196"/>
        <v>274047.92804009753</v>
      </c>
    </row>
    <row r="328" spans="1:43" x14ac:dyDescent="0.25">
      <c r="A328">
        <v>327</v>
      </c>
      <c r="B328" t="s">
        <v>430</v>
      </c>
      <c r="C328" t="s">
        <v>428</v>
      </c>
      <c r="D328" t="s">
        <v>429</v>
      </c>
      <c r="E328" t="str">
        <f t="shared" si="165"/>
        <v>179.75</v>
      </c>
      <c r="F328" t="str">
        <f t="shared" si="166"/>
        <v>34.52769</v>
      </c>
      <c r="G328" t="str">
        <f t="shared" si="167"/>
        <v>-86.50493</v>
      </c>
      <c r="H328">
        <f t="shared" si="168"/>
        <v>0.602627109595677</v>
      </c>
      <c r="I328">
        <f t="shared" si="169"/>
        <v>0.60262187360792097</v>
      </c>
      <c r="J328">
        <f t="shared" si="170"/>
        <v>-1.5097942769108916</v>
      </c>
      <c r="K328">
        <f t="shared" si="171"/>
        <v>-1.5097958477072182</v>
      </c>
      <c r="L328">
        <f t="shared" si="172"/>
        <v>-1.2941019276885534E-6</v>
      </c>
      <c r="M328">
        <f t="shared" si="173"/>
        <v>-5.2359877560359536E-6</v>
      </c>
      <c r="N328">
        <f t="shared" si="174"/>
        <v>112.74395934122211</v>
      </c>
      <c r="O328">
        <f t="shared" si="175"/>
        <v>0.9339999999999975</v>
      </c>
      <c r="P328" s="1">
        <f t="shared" si="176"/>
        <v>8.2842575820246452E-3</v>
      </c>
      <c r="Q328" s="3">
        <v>9.81</v>
      </c>
      <c r="R328" s="3">
        <v>20</v>
      </c>
      <c r="S328" s="3">
        <v>68</v>
      </c>
      <c r="T328" s="3">
        <f t="shared" si="177"/>
        <v>88</v>
      </c>
      <c r="U328" s="5">
        <v>2.4750000000000002E-3</v>
      </c>
      <c r="V328" s="5">
        <v>0.32</v>
      </c>
      <c r="W328" s="5">
        <v>1.29</v>
      </c>
      <c r="X328" s="4">
        <f t="shared" si="178"/>
        <v>2.1366180000000004</v>
      </c>
      <c r="Y328" s="4">
        <f t="shared" si="179"/>
        <v>7.1513884935728225</v>
      </c>
      <c r="Z328" s="3">
        <f t="shared" si="180"/>
        <v>15.572461840709384</v>
      </c>
      <c r="AA328" s="3">
        <f t="shared" si="181"/>
        <v>24.860468334282206</v>
      </c>
      <c r="AB328" s="3">
        <f t="shared" si="182"/>
        <v>0.2064</v>
      </c>
      <c r="AC328" s="3">
        <f t="shared" si="183"/>
        <v>9.2880064935728228</v>
      </c>
      <c r="AD328" s="2">
        <f t="shared" si="197"/>
        <v>215.94</v>
      </c>
      <c r="AE328" s="2">
        <f t="shared" si="184"/>
        <v>8.686079324669139</v>
      </c>
      <c r="AF328" s="2">
        <f t="shared" si="185"/>
        <v>655.34708734876403</v>
      </c>
      <c r="AG328" s="2">
        <f t="shared" si="186"/>
        <v>390.87384288379656</v>
      </c>
      <c r="AH328" s="2">
        <f t="shared" si="187"/>
        <v>-1046.2209302325582</v>
      </c>
      <c r="AI328" s="2">
        <f t="shared" si="188"/>
        <v>2.2737367544323206E-12</v>
      </c>
      <c r="AJ328" s="2">
        <f t="shared" si="189"/>
        <v>19.430200065776358</v>
      </c>
      <c r="AK328">
        <f t="shared" si="190"/>
        <v>1.0989605114830813E-3</v>
      </c>
      <c r="AL328">
        <f t="shared" si="191"/>
        <v>45.000031461108641</v>
      </c>
      <c r="AM328">
        <f t="shared" si="192"/>
        <v>-1046.2209302325582</v>
      </c>
      <c r="AN328">
        <f t="shared" si="193"/>
        <v>1049.4369472477829</v>
      </c>
      <c r="AO328">
        <f t="shared" si="194"/>
        <v>-3.2160170152246792</v>
      </c>
      <c r="AP328">
        <f t="shared" si="195"/>
        <v>8.686079324669139</v>
      </c>
      <c r="AQ328">
        <f t="shared" si="196"/>
        <v>277019.5657929242</v>
      </c>
    </row>
    <row r="329" spans="1:43" x14ac:dyDescent="0.25">
      <c r="A329">
        <v>328</v>
      </c>
      <c r="B329" t="s">
        <v>427</v>
      </c>
      <c r="C329" t="s">
        <v>425</v>
      </c>
      <c r="D329" t="s">
        <v>426</v>
      </c>
      <c r="E329" t="str">
        <f t="shared" si="165"/>
        <v>181.21</v>
      </c>
      <c r="F329" t="str">
        <f t="shared" si="166"/>
        <v>34.52735</v>
      </c>
      <c r="G329" t="str">
        <f t="shared" si="167"/>
        <v>-86.50511</v>
      </c>
      <c r="H329">
        <f t="shared" si="168"/>
        <v>0.60262187360792097</v>
      </c>
      <c r="I329">
        <f t="shared" si="169"/>
        <v>0.60261593948846404</v>
      </c>
      <c r="J329">
        <f t="shared" si="170"/>
        <v>-1.5097958477072182</v>
      </c>
      <c r="K329">
        <f t="shared" si="171"/>
        <v>-1.509798989299872</v>
      </c>
      <c r="L329">
        <f t="shared" si="172"/>
        <v>-2.5882138010536049E-6</v>
      </c>
      <c r="M329">
        <f t="shared" si="173"/>
        <v>-5.9341194569295652E-6</v>
      </c>
      <c r="N329">
        <f t="shared" si="174"/>
        <v>135.32930519051303</v>
      </c>
      <c r="O329">
        <f t="shared" si="175"/>
        <v>1.460000000000008</v>
      </c>
      <c r="P329" s="1">
        <f t="shared" si="176"/>
        <v>1.0788498455265536E-2</v>
      </c>
      <c r="Q329" s="3">
        <v>9.81</v>
      </c>
      <c r="R329" s="3">
        <v>20</v>
      </c>
      <c r="S329" s="3">
        <v>68</v>
      </c>
      <c r="T329" s="3">
        <f t="shared" si="177"/>
        <v>88</v>
      </c>
      <c r="U329" s="5">
        <v>2.4750000000000002E-3</v>
      </c>
      <c r="V329" s="5">
        <v>0.32</v>
      </c>
      <c r="W329" s="5">
        <v>1.29</v>
      </c>
      <c r="X329" s="4">
        <f t="shared" si="178"/>
        <v>2.1366180000000004</v>
      </c>
      <c r="Y329" s="4">
        <f t="shared" si="179"/>
        <v>9.3129529870210117</v>
      </c>
      <c r="Z329" s="3">
        <f t="shared" si="180"/>
        <v>14.401673754097283</v>
      </c>
      <c r="AA329" s="3">
        <f t="shared" si="181"/>
        <v>25.851244741118293</v>
      </c>
      <c r="AB329" s="3">
        <f t="shared" si="182"/>
        <v>0.2064</v>
      </c>
      <c r="AC329" s="3">
        <f t="shared" si="183"/>
        <v>11.449570987021012</v>
      </c>
      <c r="AD329" s="2">
        <f t="shared" si="197"/>
        <v>215.94</v>
      </c>
      <c r="AE329" s="2">
        <f t="shared" si="184"/>
        <v>8.3531761105696951</v>
      </c>
      <c r="AF329" s="2">
        <f t="shared" si="185"/>
        <v>582.84746683596893</v>
      </c>
      <c r="AG329" s="2">
        <f t="shared" si="186"/>
        <v>463.37346339658819</v>
      </c>
      <c r="AH329" s="2">
        <f t="shared" si="187"/>
        <v>-1046.2209302325582</v>
      </c>
      <c r="AI329" s="2">
        <f t="shared" si="188"/>
        <v>0</v>
      </c>
      <c r="AJ329" s="2">
        <f t="shared" si="189"/>
        <v>18.685517014802887</v>
      </c>
      <c r="AK329">
        <f t="shared" si="190"/>
        <v>1.3716800131979825E-3</v>
      </c>
      <c r="AL329">
        <f t="shared" si="191"/>
        <v>55.472727650295603</v>
      </c>
      <c r="AM329">
        <f t="shared" si="192"/>
        <v>-1046.2209302325582</v>
      </c>
      <c r="AN329">
        <f t="shared" si="193"/>
        <v>1052.2294066959414</v>
      </c>
      <c r="AO329">
        <f t="shared" si="194"/>
        <v>-6.0084764633832037</v>
      </c>
      <c r="AP329">
        <f t="shared" si="195"/>
        <v>8.3531761105696951</v>
      </c>
      <c r="AQ329">
        <f t="shared" si="196"/>
        <v>279966.85433838208</v>
      </c>
    </row>
    <row r="330" spans="1:43" x14ac:dyDescent="0.25">
      <c r="A330">
        <v>329</v>
      </c>
      <c r="B330" t="s">
        <v>424</v>
      </c>
      <c r="C330" t="s">
        <v>422</v>
      </c>
      <c r="D330" t="s">
        <v>423</v>
      </c>
      <c r="E330" t="str">
        <f t="shared" si="165"/>
        <v>182.724</v>
      </c>
      <c r="F330" t="str">
        <f t="shared" si="166"/>
        <v>34.52615</v>
      </c>
      <c r="G330" t="str">
        <f t="shared" si="167"/>
        <v>-86.50593</v>
      </c>
      <c r="H330">
        <f t="shared" si="168"/>
        <v>0.60261593948846404</v>
      </c>
      <c r="I330">
        <f t="shared" si="169"/>
        <v>0.60259499553744023</v>
      </c>
      <c r="J330">
        <f t="shared" si="170"/>
        <v>-1.509798989299872</v>
      </c>
      <c r="K330">
        <f t="shared" si="171"/>
        <v>-1.5098133009997383</v>
      </c>
      <c r="L330">
        <f t="shared" si="172"/>
        <v>-1.1790860774591135E-5</v>
      </c>
      <c r="M330">
        <f t="shared" si="173"/>
        <v>-2.0943951023810747E-5</v>
      </c>
      <c r="N330">
        <f t="shared" si="174"/>
        <v>502.41273622764862</v>
      </c>
      <c r="O330">
        <f t="shared" si="175"/>
        <v>1.5139999999999816</v>
      </c>
      <c r="P330" s="1">
        <f t="shared" si="176"/>
        <v>3.0134586383454495E-3</v>
      </c>
      <c r="Q330" s="3">
        <v>9.81</v>
      </c>
      <c r="R330" s="3">
        <v>20</v>
      </c>
      <c r="S330" s="3">
        <v>68</v>
      </c>
      <c r="T330" s="3">
        <f t="shared" si="177"/>
        <v>88</v>
      </c>
      <c r="U330" s="5">
        <v>2.4750000000000002E-3</v>
      </c>
      <c r="V330" s="5">
        <v>0.32</v>
      </c>
      <c r="W330" s="5">
        <v>1.29</v>
      </c>
      <c r="X330" s="4">
        <f t="shared" si="178"/>
        <v>2.1366180000000004</v>
      </c>
      <c r="Y330" s="4">
        <f t="shared" si="179"/>
        <v>2.6014467615558479</v>
      </c>
      <c r="Z330" s="3">
        <f t="shared" si="180"/>
        <v>18.235523257735714</v>
      </c>
      <c r="AA330" s="3">
        <f t="shared" si="181"/>
        <v>22.973588019291562</v>
      </c>
      <c r="AB330" s="3">
        <f t="shared" si="182"/>
        <v>0.2064</v>
      </c>
      <c r="AC330" s="3">
        <f t="shared" si="183"/>
        <v>4.7380647615558491</v>
      </c>
      <c r="AD330" s="2">
        <f t="shared" si="197"/>
        <v>215.94</v>
      </c>
      <c r="AE330" s="2">
        <f t="shared" si="184"/>
        <v>9.3994895276553443</v>
      </c>
      <c r="AF330" s="2">
        <f t="shared" si="185"/>
        <v>830.44869133915847</v>
      </c>
      <c r="AG330" s="2">
        <f t="shared" si="186"/>
        <v>215.77223889339641</v>
      </c>
      <c r="AH330" s="2">
        <f t="shared" si="187"/>
        <v>-1046.2209302325582</v>
      </c>
      <c r="AI330" s="2">
        <f t="shared" si="188"/>
        <v>-3.4106051316484809E-12</v>
      </c>
      <c r="AJ330" s="2">
        <f t="shared" si="189"/>
        <v>21.026052746239426</v>
      </c>
      <c r="AK330">
        <f t="shared" si="190"/>
        <v>4.5255249981650085E-3</v>
      </c>
      <c r="AL330">
        <f t="shared" si="191"/>
        <v>22.955740123817097</v>
      </c>
      <c r="AM330">
        <f t="shared" si="192"/>
        <v>-1046.2209302325582</v>
      </c>
      <c r="AN330">
        <f t="shared" si="193"/>
        <v>1046.6489945958133</v>
      </c>
      <c r="AO330">
        <f t="shared" si="194"/>
        <v>-0.42806436325497543</v>
      </c>
      <c r="AP330">
        <f t="shared" si="195"/>
        <v>9.3994895276553443</v>
      </c>
      <c r="AQ330">
        <f t="shared" si="196"/>
        <v>274092.59184959292</v>
      </c>
    </row>
    <row r="331" spans="1:43" x14ac:dyDescent="0.25">
      <c r="A331">
        <v>330</v>
      </c>
      <c r="B331" t="s">
        <v>421</v>
      </c>
      <c r="C331" t="s">
        <v>419</v>
      </c>
      <c r="D331" t="s">
        <v>420</v>
      </c>
      <c r="E331" t="str">
        <f t="shared" si="165"/>
        <v>182.522</v>
      </c>
      <c r="F331" t="str">
        <f t="shared" si="166"/>
        <v>34.52583</v>
      </c>
      <c r="G331" t="str">
        <f t="shared" si="167"/>
        <v>-86.50615</v>
      </c>
      <c r="H331">
        <f t="shared" si="168"/>
        <v>0.60259499553744023</v>
      </c>
      <c r="I331">
        <f t="shared" si="169"/>
        <v>0.60258941048383374</v>
      </c>
      <c r="J331">
        <f t="shared" si="170"/>
        <v>-1.5098133009997383</v>
      </c>
      <c r="K331">
        <f t="shared" si="171"/>
        <v>-1.5098171407240926</v>
      </c>
      <c r="L331">
        <f t="shared" si="172"/>
        <v>-3.1634305386609924E-6</v>
      </c>
      <c r="M331">
        <f t="shared" si="173"/>
        <v>-5.5850536064827594E-6</v>
      </c>
      <c r="N331">
        <f t="shared" si="174"/>
        <v>134.17408634123586</v>
      </c>
      <c r="O331">
        <f t="shared" si="175"/>
        <v>-0.20199999999999818</v>
      </c>
      <c r="P331" s="1">
        <f t="shared" si="176"/>
        <v>-1.5055068046915204E-3</v>
      </c>
      <c r="Q331" s="3">
        <v>9.81</v>
      </c>
      <c r="R331" s="3">
        <v>20</v>
      </c>
      <c r="S331" s="3">
        <v>68</v>
      </c>
      <c r="T331" s="3">
        <f t="shared" si="177"/>
        <v>88</v>
      </c>
      <c r="U331" s="5">
        <v>2.4750000000000002E-3</v>
      </c>
      <c r="V331" s="5">
        <v>0.32</v>
      </c>
      <c r="W331" s="5">
        <v>1.29</v>
      </c>
      <c r="X331" s="4">
        <f t="shared" si="178"/>
        <v>2.1366180000000004</v>
      </c>
      <c r="Y331" s="4">
        <f t="shared" si="179"/>
        <v>-1.2996724414681642</v>
      </c>
      <c r="Z331" s="3">
        <f t="shared" si="180"/>
        <v>20.716925856424531</v>
      </c>
      <c r="AA331" s="3">
        <f t="shared" si="181"/>
        <v>21.553871414956369</v>
      </c>
      <c r="AB331" s="3">
        <f t="shared" si="182"/>
        <v>0.2064</v>
      </c>
      <c r="AC331" s="3">
        <f t="shared" si="183"/>
        <v>0.83694555853183628</v>
      </c>
      <c r="AD331" s="2">
        <f t="shared" si="197"/>
        <v>215.94</v>
      </c>
      <c r="AE331" s="2">
        <f t="shared" si="184"/>
        <v>10.018617808498062</v>
      </c>
      <c r="AF331" s="2">
        <f t="shared" si="185"/>
        <v>1005.5957476865735</v>
      </c>
      <c r="AG331" s="2">
        <f t="shared" si="186"/>
        <v>40.625182545786878</v>
      </c>
      <c r="AH331" s="2">
        <f t="shared" si="187"/>
        <v>-1046.2209302325582</v>
      </c>
      <c r="AI331" s="2">
        <f t="shared" si="188"/>
        <v>-1.9781509763561189E-10</v>
      </c>
      <c r="AJ331" s="2">
        <f t="shared" si="189"/>
        <v>22.411002838623297</v>
      </c>
      <c r="AK331">
        <f t="shared" si="190"/>
        <v>1.1338965489288322E-3</v>
      </c>
      <c r="AL331">
        <f t="shared" si="191"/>
        <v>4.0549687913364156</v>
      </c>
      <c r="AM331">
        <f t="shared" si="192"/>
        <v>-1046.2209302325582</v>
      </c>
      <c r="AN331">
        <f t="shared" si="193"/>
        <v>1046.2232905716551</v>
      </c>
      <c r="AO331">
        <f t="shared" si="194"/>
        <v>-2.3603390968673921E-3</v>
      </c>
      <c r="AP331">
        <f t="shared" si="195"/>
        <v>10.018617808498062</v>
      </c>
      <c r="AQ331">
        <f t="shared" si="196"/>
        <v>273647.02815590659</v>
      </c>
    </row>
    <row r="332" spans="1:43" x14ac:dyDescent="0.25">
      <c r="A332">
        <v>331</v>
      </c>
      <c r="B332" t="s">
        <v>418</v>
      </c>
      <c r="C332" t="s">
        <v>416</v>
      </c>
      <c r="D332" t="s">
        <v>417</v>
      </c>
      <c r="E332" t="str">
        <f t="shared" si="165"/>
        <v>182.805</v>
      </c>
      <c r="F332" t="str">
        <f t="shared" si="166"/>
        <v>34.52553</v>
      </c>
      <c r="G332" t="str">
        <f t="shared" si="167"/>
        <v>-86.50648</v>
      </c>
      <c r="H332">
        <f t="shared" si="168"/>
        <v>0.60258941048383374</v>
      </c>
      <c r="I332">
        <f t="shared" si="169"/>
        <v>0.60258417449607793</v>
      </c>
      <c r="J332">
        <f t="shared" si="170"/>
        <v>-1.5098171407240926</v>
      </c>
      <c r="K332">
        <f t="shared" si="171"/>
        <v>-1.509822900310624</v>
      </c>
      <c r="L332">
        <f t="shared" si="172"/>
        <v>-4.745163470217417E-6</v>
      </c>
      <c r="M332">
        <f t="shared" si="173"/>
        <v>-5.235987755813909E-6</v>
      </c>
      <c r="N332">
        <f t="shared" si="174"/>
        <v>147.70987548437947</v>
      </c>
      <c r="O332">
        <f t="shared" si="175"/>
        <v>0.28300000000001546</v>
      </c>
      <c r="P332" s="1">
        <f t="shared" si="176"/>
        <v>1.9159179375920815E-3</v>
      </c>
      <c r="Q332" s="3">
        <v>9.81</v>
      </c>
      <c r="R332" s="3">
        <v>20</v>
      </c>
      <c r="S332" s="3">
        <v>68</v>
      </c>
      <c r="T332" s="3">
        <f t="shared" si="177"/>
        <v>88</v>
      </c>
      <c r="U332" s="5">
        <v>2.4750000000000002E-3</v>
      </c>
      <c r="V332" s="5">
        <v>0.32</v>
      </c>
      <c r="W332" s="5">
        <v>1.29</v>
      </c>
      <c r="X332" s="4">
        <f t="shared" si="178"/>
        <v>2.1366180000000004</v>
      </c>
      <c r="Y332" s="4">
        <f t="shared" si="179"/>
        <v>1.6539706015179785</v>
      </c>
      <c r="Z332" s="3">
        <f t="shared" si="180"/>
        <v>18.822155400849731</v>
      </c>
      <c r="AA332" s="3">
        <f t="shared" si="181"/>
        <v>22.612744002367709</v>
      </c>
      <c r="AB332" s="3">
        <f t="shared" si="182"/>
        <v>0.2064</v>
      </c>
      <c r="AC332" s="3">
        <f t="shared" si="183"/>
        <v>3.7905886015179795</v>
      </c>
      <c r="AD332" s="2">
        <f t="shared" si="197"/>
        <v>215.94</v>
      </c>
      <c r="AE332" s="2">
        <f t="shared" si="184"/>
        <v>9.5494823616890319</v>
      </c>
      <c r="AF332" s="2">
        <f t="shared" si="185"/>
        <v>870.84225295244403</v>
      </c>
      <c r="AG332" s="2">
        <f t="shared" si="186"/>
        <v>175.37867728011358</v>
      </c>
      <c r="AH332" s="2">
        <f t="shared" si="187"/>
        <v>-1046.2209302325582</v>
      </c>
      <c r="AI332" s="2">
        <f t="shared" si="188"/>
        <v>0</v>
      </c>
      <c r="AJ332" s="2">
        <f t="shared" si="189"/>
        <v>21.361577056434271</v>
      </c>
      <c r="AK332">
        <f t="shared" si="190"/>
        <v>1.3096109492041696E-3</v>
      </c>
      <c r="AL332">
        <f t="shared" si="191"/>
        <v>18.365254852315793</v>
      </c>
      <c r="AM332">
        <f t="shared" si="192"/>
        <v>-1046.2209302325582</v>
      </c>
      <c r="AN332">
        <f t="shared" si="193"/>
        <v>1046.4401666580961</v>
      </c>
      <c r="AO332">
        <f t="shared" si="194"/>
        <v>-0.21923642553792888</v>
      </c>
      <c r="AP332">
        <f t="shared" si="195"/>
        <v>9.5494823616890319</v>
      </c>
      <c r="AQ332">
        <f t="shared" si="196"/>
        <v>273873.97651584726</v>
      </c>
    </row>
    <row r="333" spans="1:43" x14ac:dyDescent="0.25">
      <c r="A333">
        <v>332</v>
      </c>
      <c r="B333" t="s">
        <v>415</v>
      </c>
      <c r="C333" t="s">
        <v>413</v>
      </c>
      <c r="D333" t="s">
        <v>414</v>
      </c>
      <c r="E333" t="str">
        <f t="shared" si="165"/>
        <v>183.475</v>
      </c>
      <c r="F333" t="str">
        <f t="shared" si="166"/>
        <v>34.52543</v>
      </c>
      <c r="G333" t="str">
        <f t="shared" si="167"/>
        <v>-86.50663</v>
      </c>
      <c r="H333">
        <f t="shared" si="168"/>
        <v>0.60258417449607793</v>
      </c>
      <c r="I333">
        <f t="shared" si="169"/>
        <v>0.60258242916682581</v>
      </c>
      <c r="J333">
        <f t="shared" si="170"/>
        <v>-1.509822900310624</v>
      </c>
      <c r="K333">
        <f t="shared" si="171"/>
        <v>-1.5098255183045022</v>
      </c>
      <c r="L333">
        <f t="shared" si="172"/>
        <v>-2.1568976660902012E-6</v>
      </c>
      <c r="M333">
        <f t="shared" si="173"/>
        <v>-1.7453292521230068E-6</v>
      </c>
      <c r="N333">
        <f t="shared" si="174"/>
        <v>57.998818371264399</v>
      </c>
      <c r="O333">
        <f t="shared" si="175"/>
        <v>0.66999999999998749</v>
      </c>
      <c r="P333" s="1">
        <f t="shared" si="176"/>
        <v>1.1551959484952886E-2</v>
      </c>
      <c r="Q333" s="3">
        <v>9.81</v>
      </c>
      <c r="R333" s="3">
        <v>20</v>
      </c>
      <c r="S333" s="3">
        <v>68</v>
      </c>
      <c r="T333" s="3">
        <f t="shared" si="177"/>
        <v>88</v>
      </c>
      <c r="U333" s="5">
        <v>2.4750000000000002E-3</v>
      </c>
      <c r="V333" s="5">
        <v>0.32</v>
      </c>
      <c r="W333" s="5">
        <v>1.29</v>
      </c>
      <c r="X333" s="4">
        <f t="shared" si="178"/>
        <v>2.1366180000000004</v>
      </c>
      <c r="Y333" s="4">
        <f t="shared" si="179"/>
        <v>9.971910241784558</v>
      </c>
      <c r="Z333" s="3">
        <f t="shared" si="180"/>
        <v>14.057378033943197</v>
      </c>
      <c r="AA333" s="3">
        <f t="shared" si="181"/>
        <v>26.165906275727757</v>
      </c>
      <c r="AB333" s="3">
        <f t="shared" si="182"/>
        <v>0.2064</v>
      </c>
      <c r="AC333" s="3">
        <f t="shared" si="183"/>
        <v>12.108528241784558</v>
      </c>
      <c r="AD333" s="2">
        <f t="shared" si="197"/>
        <v>215.94</v>
      </c>
      <c r="AE333" s="2">
        <f t="shared" si="184"/>
        <v>8.2527238966804806</v>
      </c>
      <c r="AF333" s="2">
        <f t="shared" si="185"/>
        <v>562.07199430908076</v>
      </c>
      <c r="AG333" s="2">
        <f t="shared" si="186"/>
        <v>484.14893592347823</v>
      </c>
      <c r="AH333" s="2">
        <f t="shared" si="187"/>
        <v>-1046.2209302325582</v>
      </c>
      <c r="AI333" s="2">
        <f t="shared" si="188"/>
        <v>0</v>
      </c>
      <c r="AJ333" s="2">
        <f t="shared" si="189"/>
        <v>18.460811881455289</v>
      </c>
      <c r="AK333">
        <f t="shared" si="190"/>
        <v>5.9502392213648498E-4</v>
      </c>
      <c r="AL333">
        <f t="shared" si="191"/>
        <v>58.665350008646115</v>
      </c>
      <c r="AM333">
        <f t="shared" si="192"/>
        <v>-1046.2209302325582</v>
      </c>
      <c r="AN333">
        <f t="shared" si="193"/>
        <v>1053.3203159644677</v>
      </c>
      <c r="AO333">
        <f t="shared" si="194"/>
        <v>-7.0993857319094786</v>
      </c>
      <c r="AP333">
        <f t="shared" si="195"/>
        <v>8.2527238966804806</v>
      </c>
      <c r="AQ333">
        <f t="shared" si="196"/>
        <v>281122.4859364584</v>
      </c>
    </row>
    <row r="334" spans="1:43" x14ac:dyDescent="0.25">
      <c r="A334">
        <v>333</v>
      </c>
      <c r="B334" t="s">
        <v>412</v>
      </c>
      <c r="C334" t="s">
        <v>410</v>
      </c>
      <c r="D334" t="s">
        <v>411</v>
      </c>
      <c r="E334" t="str">
        <f t="shared" si="165"/>
        <v>184.985</v>
      </c>
      <c r="F334" t="str">
        <f t="shared" si="166"/>
        <v>34.52527</v>
      </c>
      <c r="G334" t="str">
        <f t="shared" si="167"/>
        <v>-86.50695</v>
      </c>
      <c r="H334">
        <f t="shared" si="168"/>
        <v>0.60258242916682581</v>
      </c>
      <c r="I334">
        <f t="shared" si="169"/>
        <v>0.60257963664002268</v>
      </c>
      <c r="J334">
        <f t="shared" si="170"/>
        <v>-1.5098255183045022</v>
      </c>
      <c r="K334">
        <f t="shared" si="171"/>
        <v>-1.5098311033581089</v>
      </c>
      <c r="L334">
        <f t="shared" si="172"/>
        <v>-4.6013888698630045E-6</v>
      </c>
      <c r="M334">
        <f t="shared" si="173"/>
        <v>-2.7925268031303574E-6</v>
      </c>
      <c r="N334">
        <f t="shared" si="174"/>
        <v>112.51257352173192</v>
      </c>
      <c r="O334">
        <f t="shared" si="175"/>
        <v>1.5100000000000193</v>
      </c>
      <c r="P334" s="1">
        <f t="shared" si="176"/>
        <v>1.3420722260062438E-2</v>
      </c>
      <c r="Q334" s="3">
        <v>9.81</v>
      </c>
      <c r="R334" s="3">
        <v>20</v>
      </c>
      <c r="S334" s="3">
        <v>68</v>
      </c>
      <c r="T334" s="3">
        <f t="shared" si="177"/>
        <v>88</v>
      </c>
      <c r="U334" s="5">
        <v>2.4750000000000002E-3</v>
      </c>
      <c r="V334" s="5">
        <v>0.32</v>
      </c>
      <c r="W334" s="5">
        <v>1.29</v>
      </c>
      <c r="X334" s="4">
        <f t="shared" si="178"/>
        <v>2.1366180000000004</v>
      </c>
      <c r="Y334" s="4">
        <f t="shared" si="179"/>
        <v>11.584797857155543</v>
      </c>
      <c r="Z334" s="3">
        <f t="shared" si="180"/>
        <v>13.240038631780685</v>
      </c>
      <c r="AA334" s="3">
        <f t="shared" si="181"/>
        <v>26.961454488936226</v>
      </c>
      <c r="AB334" s="3">
        <f t="shared" si="182"/>
        <v>0.2064</v>
      </c>
      <c r="AC334" s="3">
        <f t="shared" si="183"/>
        <v>13.721415857155545</v>
      </c>
      <c r="AD334" s="2">
        <f t="shared" si="197"/>
        <v>215.94</v>
      </c>
      <c r="AE334" s="2">
        <f t="shared" si="184"/>
        <v>8.0092118208463869</v>
      </c>
      <c r="AF334" s="2">
        <f t="shared" si="185"/>
        <v>513.77070696763906</v>
      </c>
      <c r="AG334" s="2">
        <f t="shared" si="186"/>
        <v>532.45022326491892</v>
      </c>
      <c r="AH334" s="2">
        <f t="shared" si="187"/>
        <v>-1046.2209302325582</v>
      </c>
      <c r="AI334" s="2">
        <f t="shared" si="188"/>
        <v>0</v>
      </c>
      <c r="AJ334" s="2">
        <f t="shared" si="189"/>
        <v>17.916091049992104</v>
      </c>
      <c r="AK334">
        <f t="shared" si="190"/>
        <v>1.18938888349981E-3</v>
      </c>
      <c r="AL334">
        <f t="shared" si="191"/>
        <v>66.479727990094702</v>
      </c>
      <c r="AM334">
        <f t="shared" si="192"/>
        <v>-1046.2209302325582</v>
      </c>
      <c r="AN334">
        <f t="shared" si="193"/>
        <v>1056.5206626528552</v>
      </c>
      <c r="AO334">
        <f t="shared" si="194"/>
        <v>-10.299732420296891</v>
      </c>
      <c r="AP334">
        <f t="shared" si="195"/>
        <v>8.0092118208463869</v>
      </c>
      <c r="AQ334">
        <f t="shared" si="196"/>
        <v>284526.43883600901</v>
      </c>
    </row>
    <row r="335" spans="1:43" x14ac:dyDescent="0.25">
      <c r="A335">
        <v>334</v>
      </c>
      <c r="B335" t="s">
        <v>409</v>
      </c>
      <c r="C335" t="s">
        <v>407</v>
      </c>
      <c r="D335" t="s">
        <v>408</v>
      </c>
      <c r="E335" t="str">
        <f t="shared" si="165"/>
        <v>185.294</v>
      </c>
      <c r="F335" t="str">
        <f t="shared" si="166"/>
        <v>34.52489</v>
      </c>
      <c r="G335" t="str">
        <f t="shared" si="167"/>
        <v>-86.50785</v>
      </c>
      <c r="H335">
        <f t="shared" si="168"/>
        <v>0.60257963664002268</v>
      </c>
      <c r="I335">
        <f t="shared" si="169"/>
        <v>0.60257300438886507</v>
      </c>
      <c r="J335">
        <f t="shared" si="170"/>
        <v>-1.5098311033581089</v>
      </c>
      <c r="K335">
        <f t="shared" si="171"/>
        <v>-1.5098468113213768</v>
      </c>
      <c r="L335">
        <f t="shared" si="172"/>
        <v>-1.2941448149073163E-5</v>
      </c>
      <c r="M335">
        <f t="shared" si="173"/>
        <v>-6.6322511576011323E-6</v>
      </c>
      <c r="N335">
        <f t="shared" si="174"/>
        <v>303.97760184854695</v>
      </c>
      <c r="O335">
        <f t="shared" si="175"/>
        <v>0.3089999999999975</v>
      </c>
      <c r="P335" s="1">
        <f t="shared" si="176"/>
        <v>1.0165222638803266E-3</v>
      </c>
      <c r="Q335" s="3">
        <v>9.81</v>
      </c>
      <c r="R335" s="3">
        <v>20</v>
      </c>
      <c r="S335" s="3">
        <v>68</v>
      </c>
      <c r="T335" s="3">
        <f t="shared" si="177"/>
        <v>88</v>
      </c>
      <c r="U335" s="5">
        <v>2.4750000000000002E-3</v>
      </c>
      <c r="V335" s="5">
        <v>0.32</v>
      </c>
      <c r="W335" s="5">
        <v>1.29</v>
      </c>
      <c r="X335" s="4">
        <f t="shared" si="178"/>
        <v>2.1366180000000004</v>
      </c>
      <c r="Y335" s="4">
        <f t="shared" si="179"/>
        <v>0.87754288657250878</v>
      </c>
      <c r="Z335" s="3">
        <f t="shared" si="180"/>
        <v>19.310705658271747</v>
      </c>
      <c r="AA335" s="3">
        <f t="shared" si="181"/>
        <v>22.324866544844255</v>
      </c>
      <c r="AB335" s="3">
        <f t="shared" si="182"/>
        <v>0.2064</v>
      </c>
      <c r="AC335" s="3">
        <f t="shared" si="183"/>
        <v>3.0141608865725091</v>
      </c>
      <c r="AD335" s="2">
        <f t="shared" si="197"/>
        <v>215.94</v>
      </c>
      <c r="AE335" s="2">
        <f t="shared" si="184"/>
        <v>9.6726222110326994</v>
      </c>
      <c r="AF335" s="2">
        <f t="shared" si="185"/>
        <v>904.96686269822726</v>
      </c>
      <c r="AG335" s="2">
        <f t="shared" si="186"/>
        <v>141.25406753433754</v>
      </c>
      <c r="AH335" s="2">
        <f t="shared" si="187"/>
        <v>-1046.2209302325582</v>
      </c>
      <c r="AI335" s="2">
        <f t="shared" si="188"/>
        <v>6.5938365878537297E-12</v>
      </c>
      <c r="AJ335" s="2">
        <f t="shared" si="189"/>
        <v>21.637032969209759</v>
      </c>
      <c r="AK335">
        <f t="shared" si="190"/>
        <v>2.6607860506357313E-3</v>
      </c>
      <c r="AL335">
        <f t="shared" si="191"/>
        <v>14.603492667502467</v>
      </c>
      <c r="AM335">
        <f t="shared" si="192"/>
        <v>-1046.2209302325582</v>
      </c>
      <c r="AN335">
        <f t="shared" si="193"/>
        <v>1046.3311697449722</v>
      </c>
      <c r="AO335">
        <f t="shared" si="194"/>
        <v>-0.11023951241406849</v>
      </c>
      <c r="AP335">
        <f t="shared" si="195"/>
        <v>9.6726222110326994</v>
      </c>
      <c r="AQ335">
        <f t="shared" si="196"/>
        <v>273759.90575214615</v>
      </c>
    </row>
    <row r="336" spans="1:43" x14ac:dyDescent="0.25">
      <c r="A336">
        <v>335</v>
      </c>
      <c r="B336" t="s">
        <v>406</v>
      </c>
      <c r="C336" t="s">
        <v>404</v>
      </c>
      <c r="D336" t="s">
        <v>405</v>
      </c>
      <c r="E336" t="str">
        <f t="shared" si="165"/>
        <v>186.117</v>
      </c>
      <c r="F336" t="str">
        <f t="shared" si="166"/>
        <v>34.52437</v>
      </c>
      <c r="G336" t="str">
        <f t="shared" si="167"/>
        <v>-86.50896</v>
      </c>
      <c r="H336">
        <f t="shared" si="168"/>
        <v>0.60257300438886507</v>
      </c>
      <c r="I336">
        <f t="shared" si="169"/>
        <v>0.60256392867675457</v>
      </c>
      <c r="J336">
        <f t="shared" si="170"/>
        <v>-1.5098468113213768</v>
      </c>
      <c r="K336">
        <f t="shared" si="171"/>
        <v>-1.5098661844760737</v>
      </c>
      <c r="L336">
        <f t="shared" si="172"/>
        <v>-1.5961205620458467E-5</v>
      </c>
      <c r="M336">
        <f t="shared" si="173"/>
        <v>-9.0757121105067284E-6</v>
      </c>
      <c r="N336">
        <f t="shared" si="174"/>
        <v>383.81084802962783</v>
      </c>
      <c r="O336">
        <f t="shared" si="175"/>
        <v>0.82299999999997908</v>
      </c>
      <c r="P336" s="1">
        <f t="shared" si="176"/>
        <v>2.1442854057539523E-3</v>
      </c>
      <c r="Q336" s="3">
        <v>9.81</v>
      </c>
      <c r="R336" s="3">
        <v>20</v>
      </c>
      <c r="S336" s="3">
        <v>68</v>
      </c>
      <c r="T336" s="3">
        <f t="shared" si="177"/>
        <v>88</v>
      </c>
      <c r="U336" s="5">
        <v>2.4750000000000002E-3</v>
      </c>
      <c r="V336" s="5">
        <v>0.32</v>
      </c>
      <c r="W336" s="5">
        <v>1.29</v>
      </c>
      <c r="X336" s="4">
        <f t="shared" si="178"/>
        <v>2.1366180000000004</v>
      </c>
      <c r="Y336" s="4">
        <f t="shared" si="179"/>
        <v>1.851114449409158</v>
      </c>
      <c r="Z336" s="3">
        <f t="shared" si="180"/>
        <v>18.699221207032668</v>
      </c>
      <c r="AA336" s="3">
        <f t="shared" si="181"/>
        <v>22.686953656441826</v>
      </c>
      <c r="AB336" s="3">
        <f t="shared" si="182"/>
        <v>0.2064</v>
      </c>
      <c r="AC336" s="3">
        <f t="shared" si="183"/>
        <v>3.9877324494091582</v>
      </c>
      <c r="AD336" s="2">
        <f t="shared" si="197"/>
        <v>215.94</v>
      </c>
      <c r="AE336" s="2">
        <f t="shared" si="184"/>
        <v>9.5182457402641951</v>
      </c>
      <c r="AF336" s="2">
        <f t="shared" si="185"/>
        <v>862.32452810124312</v>
      </c>
      <c r="AG336" s="2">
        <f t="shared" si="186"/>
        <v>183.89640213130826</v>
      </c>
      <c r="AH336" s="2">
        <f t="shared" si="187"/>
        <v>-1046.2209302325582</v>
      </c>
      <c r="AI336" s="2">
        <f t="shared" si="188"/>
        <v>-6.8212102632969618E-12</v>
      </c>
      <c r="AJ336" s="2">
        <f t="shared" si="189"/>
        <v>21.291702745945333</v>
      </c>
      <c r="AK336">
        <f t="shared" si="190"/>
        <v>3.4140739873095753E-3</v>
      </c>
      <c r="AL336">
        <f t="shared" si="191"/>
        <v>19.320409154114138</v>
      </c>
      <c r="AM336">
        <f t="shared" si="192"/>
        <v>-1046.2209302325582</v>
      </c>
      <c r="AN336">
        <f t="shared" si="193"/>
        <v>1046.4761744129651</v>
      </c>
      <c r="AO336">
        <f t="shared" si="194"/>
        <v>-0.25524418040697583</v>
      </c>
      <c r="AP336">
        <f t="shared" si="195"/>
        <v>9.5182457402641951</v>
      </c>
      <c r="AQ336">
        <f t="shared" si="196"/>
        <v>273911.66566762328</v>
      </c>
    </row>
    <row r="337" spans="1:43" x14ac:dyDescent="0.25">
      <c r="A337">
        <v>336</v>
      </c>
      <c r="B337" t="s">
        <v>403</v>
      </c>
      <c r="C337" t="s">
        <v>401</v>
      </c>
      <c r="D337" t="s">
        <v>402</v>
      </c>
      <c r="E337" t="str">
        <f t="shared" si="165"/>
        <v>186.1</v>
      </c>
      <c r="F337" t="str">
        <f t="shared" si="166"/>
        <v>34.52417</v>
      </c>
      <c r="G337" t="str">
        <f t="shared" si="167"/>
        <v>-86.50934</v>
      </c>
      <c r="H337">
        <f t="shared" si="168"/>
        <v>0.60256392867675457</v>
      </c>
      <c r="I337">
        <f t="shared" si="169"/>
        <v>0.60256043801825065</v>
      </c>
      <c r="J337">
        <f t="shared" si="170"/>
        <v>-1.5098661844760737</v>
      </c>
      <c r="K337">
        <f t="shared" si="171"/>
        <v>-1.5098728167272311</v>
      </c>
      <c r="L337">
        <f t="shared" si="172"/>
        <v>-5.4642201363578362E-6</v>
      </c>
      <c r="M337">
        <f t="shared" si="173"/>
        <v>-3.4906585039129467E-6</v>
      </c>
      <c r="N337">
        <f t="shared" si="174"/>
        <v>135.5386533630637</v>
      </c>
      <c r="O337">
        <f t="shared" si="175"/>
        <v>-1.6999999999995907E-2</v>
      </c>
      <c r="P337" s="1">
        <f t="shared" si="176"/>
        <v>-1.2542547515547811E-4</v>
      </c>
      <c r="Q337" s="3">
        <v>9.81</v>
      </c>
      <c r="R337" s="3">
        <v>20</v>
      </c>
      <c r="S337" s="3">
        <v>68</v>
      </c>
      <c r="T337" s="3">
        <f t="shared" si="177"/>
        <v>88</v>
      </c>
      <c r="U337" s="5">
        <v>2.4750000000000002E-3</v>
      </c>
      <c r="V337" s="5">
        <v>0.32</v>
      </c>
      <c r="W337" s="5">
        <v>1.29</v>
      </c>
      <c r="X337" s="4">
        <f t="shared" si="178"/>
        <v>2.1366180000000004</v>
      </c>
      <c r="Y337" s="4">
        <f t="shared" si="179"/>
        <v>-0.10827730334053626</v>
      </c>
      <c r="Z337" s="3">
        <f t="shared" si="180"/>
        <v>19.94091691812277</v>
      </c>
      <c r="AA337" s="3">
        <f t="shared" si="181"/>
        <v>21.969257614782233</v>
      </c>
      <c r="AB337" s="3">
        <f t="shared" si="182"/>
        <v>0.2064</v>
      </c>
      <c r="AC337" s="3">
        <f t="shared" si="183"/>
        <v>2.0283406966594639</v>
      </c>
      <c r="AD337" s="2">
        <f t="shared" si="197"/>
        <v>215.94</v>
      </c>
      <c r="AE337" s="2">
        <f t="shared" si="184"/>
        <v>9.8291896697819556</v>
      </c>
      <c r="AF337" s="2">
        <f t="shared" si="185"/>
        <v>949.62720241081672</v>
      </c>
      <c r="AG337" s="2">
        <f t="shared" si="186"/>
        <v>96.593727821722567</v>
      </c>
      <c r="AH337" s="2">
        <f t="shared" si="187"/>
        <v>-1046.2209302325582</v>
      </c>
      <c r="AI337" s="2">
        <f t="shared" si="188"/>
        <v>-1.8872015061788261E-11</v>
      </c>
      <c r="AJ337" s="2">
        <f t="shared" si="189"/>
        <v>21.987264291487502</v>
      </c>
      <c r="AK337">
        <f t="shared" si="190"/>
        <v>1.1675031127232418E-3</v>
      </c>
      <c r="AL337">
        <f t="shared" si="191"/>
        <v>9.8272320574586427</v>
      </c>
      <c r="AM337">
        <f t="shared" si="192"/>
        <v>-1046.2209302325582</v>
      </c>
      <c r="AN337">
        <f t="shared" si="193"/>
        <v>1046.2545266153038</v>
      </c>
      <c r="AO337">
        <f t="shared" si="194"/>
        <v>-3.359638274559984E-2</v>
      </c>
      <c r="AP337">
        <f t="shared" si="195"/>
        <v>9.8291896697819556</v>
      </c>
      <c r="AQ337">
        <f t="shared" si="196"/>
        <v>273679.7090816953</v>
      </c>
    </row>
    <row r="338" spans="1:43" x14ac:dyDescent="0.25">
      <c r="A338">
        <v>337</v>
      </c>
      <c r="B338" t="s">
        <v>400</v>
      </c>
      <c r="C338" t="s">
        <v>398</v>
      </c>
      <c r="D338" t="s">
        <v>399</v>
      </c>
      <c r="E338" t="str">
        <f t="shared" si="165"/>
        <v>185.863</v>
      </c>
      <c r="F338" t="str">
        <f t="shared" si="166"/>
        <v>34.52403</v>
      </c>
      <c r="G338" t="str">
        <f t="shared" si="167"/>
        <v>-86.50964</v>
      </c>
      <c r="H338">
        <f t="shared" si="168"/>
        <v>0.60256043801825065</v>
      </c>
      <c r="I338">
        <f t="shared" si="169"/>
        <v>0.60255799455729797</v>
      </c>
      <c r="J338">
        <f t="shared" si="170"/>
        <v>-1.5098728167272311</v>
      </c>
      <c r="K338">
        <f t="shared" si="171"/>
        <v>-1.5098780527149873</v>
      </c>
      <c r="L338">
        <f t="shared" si="172"/>
        <v>-4.3138668075450935E-6</v>
      </c>
      <c r="M338">
        <f t="shared" si="173"/>
        <v>-2.4434609526835516E-6</v>
      </c>
      <c r="N338">
        <f t="shared" si="174"/>
        <v>103.63582440210581</v>
      </c>
      <c r="O338">
        <f t="shared" si="175"/>
        <v>-0.23699999999999477</v>
      </c>
      <c r="P338" s="1">
        <f t="shared" si="176"/>
        <v>-2.2868540040791056E-3</v>
      </c>
      <c r="Q338" s="3">
        <v>9.81</v>
      </c>
      <c r="R338" s="3">
        <v>20</v>
      </c>
      <c r="S338" s="3">
        <v>68</v>
      </c>
      <c r="T338" s="3">
        <f t="shared" si="177"/>
        <v>88</v>
      </c>
      <c r="U338" s="5">
        <v>2.4750000000000002E-3</v>
      </c>
      <c r="V338" s="5">
        <v>0.32</v>
      </c>
      <c r="W338" s="5">
        <v>1.29</v>
      </c>
      <c r="X338" s="4">
        <f t="shared" si="178"/>
        <v>2.1366180000000004</v>
      </c>
      <c r="Y338" s="4">
        <f t="shared" si="179"/>
        <v>-1.9741901624357931</v>
      </c>
      <c r="Z338" s="3">
        <f t="shared" si="180"/>
        <v>21.163051416352058</v>
      </c>
      <c r="AA338" s="3">
        <f t="shared" si="181"/>
        <v>21.325479253916264</v>
      </c>
      <c r="AB338" s="3">
        <f t="shared" si="182"/>
        <v>0.2064</v>
      </c>
      <c r="AC338" s="3">
        <f t="shared" si="183"/>
        <v>0.16242783756420714</v>
      </c>
      <c r="AD338" s="2">
        <f t="shared" si="197"/>
        <v>215.94</v>
      </c>
      <c r="AE338" s="2">
        <f t="shared" si="184"/>
        <v>10.125915456832287</v>
      </c>
      <c r="AF338" s="2">
        <f t="shared" si="185"/>
        <v>1038.2522744698438</v>
      </c>
      <c r="AG338" s="2">
        <f t="shared" si="186"/>
        <v>7.9686557704033376</v>
      </c>
      <c r="AH338" s="2">
        <f t="shared" si="187"/>
        <v>-1046.2209302325582</v>
      </c>
      <c r="AI338" s="2">
        <f t="shared" si="188"/>
        <v>7.6888682087883353E-9</v>
      </c>
      <c r="AJ338" s="2">
        <f t="shared" si="189"/>
        <v>22.651020767978405</v>
      </c>
      <c r="AK338">
        <f t="shared" si="190"/>
        <v>8.665391836822357E-4</v>
      </c>
      <c r="AL338">
        <f t="shared" si="191"/>
        <v>0.7869565773459648</v>
      </c>
      <c r="AM338">
        <f t="shared" si="192"/>
        <v>-1046.2209302325582</v>
      </c>
      <c r="AN338">
        <f t="shared" si="193"/>
        <v>1046.2209474855786</v>
      </c>
      <c r="AO338">
        <f t="shared" si="194"/>
        <v>-1.7253020246243977E-5</v>
      </c>
      <c r="AP338">
        <f t="shared" si="195"/>
        <v>10.125915456832287</v>
      </c>
      <c r="AQ338">
        <f t="shared" si="196"/>
        <v>273644.5767646411</v>
      </c>
    </row>
    <row r="339" spans="1:43" x14ac:dyDescent="0.25">
      <c r="A339">
        <v>338</v>
      </c>
      <c r="B339" t="s">
        <v>397</v>
      </c>
      <c r="C339" t="s">
        <v>395</v>
      </c>
      <c r="D339" t="s">
        <v>396</v>
      </c>
      <c r="E339" t="str">
        <f t="shared" si="165"/>
        <v>185.72</v>
      </c>
      <c r="F339" t="str">
        <f t="shared" si="166"/>
        <v>34.52396</v>
      </c>
      <c r="G339" t="str">
        <f t="shared" si="167"/>
        <v>-86.50984</v>
      </c>
      <c r="H339">
        <f t="shared" si="168"/>
        <v>0.60255799455729797</v>
      </c>
      <c r="I339">
        <f t="shared" si="169"/>
        <v>0.60255677282682163</v>
      </c>
      <c r="J339">
        <f t="shared" si="170"/>
        <v>-1.5098780527149873</v>
      </c>
      <c r="K339">
        <f t="shared" si="171"/>
        <v>-1.5098815433734911</v>
      </c>
      <c r="L339">
        <f t="shared" si="172"/>
        <v>-2.8759148302188399E-6</v>
      </c>
      <c r="M339">
        <f t="shared" si="173"/>
        <v>-1.2217304763417758E-6</v>
      </c>
      <c r="N339">
        <f t="shared" si="174"/>
        <v>65.316430774450367</v>
      </c>
      <c r="O339">
        <f t="shared" si="175"/>
        <v>-0.14300000000000068</v>
      </c>
      <c r="P339" s="1">
        <f t="shared" si="176"/>
        <v>-2.1893419206234026E-3</v>
      </c>
      <c r="Q339" s="3">
        <v>9.81</v>
      </c>
      <c r="R339" s="3">
        <v>20</v>
      </c>
      <c r="S339" s="3">
        <v>68</v>
      </c>
      <c r="T339" s="3">
        <f t="shared" si="177"/>
        <v>88</v>
      </c>
      <c r="U339" s="5">
        <v>2.4750000000000002E-3</v>
      </c>
      <c r="V339" s="5">
        <v>0.32</v>
      </c>
      <c r="W339" s="5">
        <v>1.29</v>
      </c>
      <c r="X339" s="4">
        <f t="shared" si="178"/>
        <v>2.1366180000000004</v>
      </c>
      <c r="Y339" s="4">
        <f t="shared" si="179"/>
        <v>-1.8900105636248294</v>
      </c>
      <c r="Z339" s="3">
        <f t="shared" si="180"/>
        <v>21.10711212771659</v>
      </c>
      <c r="AA339" s="3">
        <f t="shared" si="181"/>
        <v>21.353719564091762</v>
      </c>
      <c r="AB339" s="3">
        <f t="shared" si="182"/>
        <v>0.2064</v>
      </c>
      <c r="AC339" s="3">
        <f t="shared" si="183"/>
        <v>0.24660743637517096</v>
      </c>
      <c r="AD339" s="2">
        <f t="shared" si="197"/>
        <v>215.94</v>
      </c>
      <c r="AE339" s="2">
        <f t="shared" si="184"/>
        <v>10.112523925987302</v>
      </c>
      <c r="AF339" s="2">
        <f t="shared" si="185"/>
        <v>1034.1384515505367</v>
      </c>
      <c r="AG339" s="2">
        <f t="shared" si="186"/>
        <v>12.082478685418158</v>
      </c>
      <c r="AH339" s="2">
        <f t="shared" si="187"/>
        <v>-1046.2209302325582</v>
      </c>
      <c r="AI339" s="2">
        <f t="shared" si="188"/>
        <v>3.3967353374464437E-9</v>
      </c>
      <c r="AJ339" s="2">
        <f t="shared" si="189"/>
        <v>22.621064775892766</v>
      </c>
      <c r="AK339">
        <f t="shared" si="190"/>
        <v>5.4685914452214253E-4</v>
      </c>
      <c r="AL339">
        <f t="shared" si="191"/>
        <v>1.1948034708099369</v>
      </c>
      <c r="AM339">
        <f t="shared" si="192"/>
        <v>-1046.2209302325582</v>
      </c>
      <c r="AN339">
        <f t="shared" si="193"/>
        <v>1046.2209906138269</v>
      </c>
      <c r="AO339">
        <f t="shared" si="194"/>
        <v>-6.0381268554010603E-5</v>
      </c>
      <c r="AP339">
        <f t="shared" si="195"/>
        <v>10.112523925987302</v>
      </c>
      <c r="AQ339">
        <f t="shared" si="196"/>
        <v>273644.62188632047</v>
      </c>
    </row>
    <row r="340" spans="1:43" x14ac:dyDescent="0.25">
      <c r="A340">
        <v>339</v>
      </c>
      <c r="B340" t="s">
        <v>394</v>
      </c>
      <c r="C340" t="s">
        <v>390</v>
      </c>
      <c r="D340" t="s">
        <v>393</v>
      </c>
      <c r="E340" t="str">
        <f t="shared" si="165"/>
        <v>185.618</v>
      </c>
      <c r="F340" t="str">
        <f t="shared" si="166"/>
        <v>34.52391</v>
      </c>
      <c r="G340" t="str">
        <f t="shared" si="167"/>
        <v>-86.5101</v>
      </c>
      <c r="H340">
        <f t="shared" si="168"/>
        <v>0.60255677282682163</v>
      </c>
      <c r="I340">
        <f t="shared" si="169"/>
        <v>0.60255590016219551</v>
      </c>
      <c r="J340">
        <f t="shared" si="170"/>
        <v>-1.5098815433734911</v>
      </c>
      <c r="K340">
        <f t="shared" si="171"/>
        <v>-1.5098860812295465</v>
      </c>
      <c r="L340">
        <f t="shared" si="172"/>
        <v>-3.7386919728503156E-6</v>
      </c>
      <c r="M340">
        <f t="shared" si="173"/>
        <v>-8.7266462611701456E-7</v>
      </c>
      <c r="N340">
        <f t="shared" si="174"/>
        <v>80.25253420739152</v>
      </c>
      <c r="O340">
        <f t="shared" si="175"/>
        <v>-0.10200000000000387</v>
      </c>
      <c r="P340" s="1">
        <f t="shared" si="176"/>
        <v>-1.2709879009728435E-3</v>
      </c>
      <c r="Q340" s="3">
        <v>9.81</v>
      </c>
      <c r="R340" s="3">
        <v>20</v>
      </c>
      <c r="S340" s="3">
        <v>68</v>
      </c>
      <c r="T340" s="3">
        <f t="shared" si="177"/>
        <v>88</v>
      </c>
      <c r="U340" s="5">
        <v>2.4750000000000002E-3</v>
      </c>
      <c r="V340" s="5">
        <v>0.32</v>
      </c>
      <c r="W340" s="5">
        <v>1.29</v>
      </c>
      <c r="X340" s="4">
        <f t="shared" si="178"/>
        <v>2.1366180000000004</v>
      </c>
      <c r="Y340" s="4">
        <f t="shared" si="179"/>
        <v>-1.09721754892396</v>
      </c>
      <c r="Z340" s="3">
        <f t="shared" si="180"/>
        <v>20.583969500241242</v>
      </c>
      <c r="AA340" s="3">
        <f t="shared" si="181"/>
        <v>21.623369951317283</v>
      </c>
      <c r="AB340" s="3">
        <f t="shared" si="182"/>
        <v>0.2064</v>
      </c>
      <c r="AC340" s="3">
        <f t="shared" si="183"/>
        <v>1.0394004510760404</v>
      </c>
      <c r="AD340" s="2">
        <f t="shared" si="197"/>
        <v>215.94</v>
      </c>
      <c r="AE340" s="2">
        <f t="shared" si="184"/>
        <v>9.986417495798662</v>
      </c>
      <c r="AF340" s="2">
        <f t="shared" si="185"/>
        <v>995.93078076644952</v>
      </c>
      <c r="AG340" s="2">
        <f t="shared" si="186"/>
        <v>50.29014946592438</v>
      </c>
      <c r="AH340" s="2">
        <f t="shared" si="187"/>
        <v>-1046.2209302325582</v>
      </c>
      <c r="AI340" s="2">
        <f t="shared" si="188"/>
        <v>-1.844000507844612E-10</v>
      </c>
      <c r="AJ340" s="2">
        <f t="shared" si="189"/>
        <v>22.33897281281488</v>
      </c>
      <c r="AK340">
        <f t="shared" si="190"/>
        <v>6.8039581440224354E-4</v>
      </c>
      <c r="AL340">
        <f t="shared" si="191"/>
        <v>5.0358548986242271</v>
      </c>
      <c r="AM340">
        <f t="shared" si="192"/>
        <v>-1046.2209302325582</v>
      </c>
      <c r="AN340">
        <f t="shared" si="193"/>
        <v>1046.2254511916685</v>
      </c>
      <c r="AO340">
        <f t="shared" si="194"/>
        <v>-4.5209591104367064E-3</v>
      </c>
      <c r="AP340">
        <f t="shared" si="195"/>
        <v>9.986417495798662</v>
      </c>
      <c r="AQ340">
        <f t="shared" si="196"/>
        <v>273649.28865665494</v>
      </c>
    </row>
    <row r="341" spans="1:43" x14ac:dyDescent="0.25">
      <c r="A341">
        <v>340</v>
      </c>
      <c r="B341" t="s">
        <v>392</v>
      </c>
      <c r="C341" t="s">
        <v>390</v>
      </c>
      <c r="D341" t="s">
        <v>391</v>
      </c>
      <c r="E341" t="str">
        <f t="shared" si="165"/>
        <v>185.766</v>
      </c>
      <c r="F341" t="str">
        <f t="shared" si="166"/>
        <v>34.52391</v>
      </c>
      <c r="G341" t="str">
        <f t="shared" si="167"/>
        <v>-86.51043</v>
      </c>
      <c r="H341">
        <f t="shared" si="168"/>
        <v>0.60255590016219551</v>
      </c>
      <c r="I341">
        <f t="shared" si="169"/>
        <v>0.60255590016219551</v>
      </c>
      <c r="J341">
        <f t="shared" si="170"/>
        <v>-1.5098860812295465</v>
      </c>
      <c r="K341">
        <f t="shared" si="171"/>
        <v>-1.5098918408160782</v>
      </c>
      <c r="L341">
        <f t="shared" si="172"/>
        <v>-4.7452643128298461E-6</v>
      </c>
      <c r="M341">
        <f t="shared" si="173"/>
        <v>0</v>
      </c>
      <c r="N341">
        <f t="shared" si="174"/>
        <v>99.192727468524936</v>
      </c>
      <c r="O341">
        <f t="shared" si="175"/>
        <v>0.14799999999999613</v>
      </c>
      <c r="P341" s="1">
        <f t="shared" si="176"/>
        <v>1.4920448683796738E-3</v>
      </c>
      <c r="Q341" s="3">
        <v>9.81</v>
      </c>
      <c r="R341" s="3">
        <v>20</v>
      </c>
      <c r="S341" s="3">
        <v>68</v>
      </c>
      <c r="T341" s="3">
        <f t="shared" si="177"/>
        <v>88</v>
      </c>
      <c r="U341" s="5">
        <v>2.4750000000000002E-3</v>
      </c>
      <c r="V341" s="5">
        <v>0.32</v>
      </c>
      <c r="W341" s="5">
        <v>1.29</v>
      </c>
      <c r="X341" s="4">
        <f t="shared" si="178"/>
        <v>2.1366180000000004</v>
      </c>
      <c r="Y341" s="4">
        <f t="shared" si="179"/>
        <v>1.2880510602473272</v>
      </c>
      <c r="Z341" s="3">
        <f t="shared" si="180"/>
        <v>19.051534696295189</v>
      </c>
      <c r="AA341" s="3">
        <f t="shared" si="181"/>
        <v>22.476203756542517</v>
      </c>
      <c r="AB341" s="3">
        <f t="shared" si="182"/>
        <v>0.2064</v>
      </c>
      <c r="AC341" s="3">
        <f t="shared" si="183"/>
        <v>3.4246690602473273</v>
      </c>
      <c r="AD341" s="2">
        <f t="shared" si="197"/>
        <v>215.94</v>
      </c>
      <c r="AE341" s="2">
        <f t="shared" si="184"/>
        <v>9.6074943232860051</v>
      </c>
      <c r="AF341" s="2">
        <f t="shared" si="185"/>
        <v>886.80964847162011</v>
      </c>
      <c r="AG341" s="2">
        <f t="shared" si="186"/>
        <v>159.41128176094676</v>
      </c>
      <c r="AH341" s="2">
        <f t="shared" si="187"/>
        <v>-1046.2209302325582</v>
      </c>
      <c r="AI341" s="2">
        <f t="shared" si="188"/>
        <v>8.6401996668428183E-12</v>
      </c>
      <c r="AJ341" s="2">
        <f t="shared" si="189"/>
        <v>21.491346078556376</v>
      </c>
      <c r="AK341">
        <f t="shared" si="190"/>
        <v>8.7414261283699421E-4</v>
      </c>
      <c r="AL341">
        <f t="shared" si="191"/>
        <v>16.592388857787437</v>
      </c>
      <c r="AM341">
        <f t="shared" si="192"/>
        <v>-1046.2209302325582</v>
      </c>
      <c r="AN341">
        <f t="shared" si="193"/>
        <v>1046.3826162528658</v>
      </c>
      <c r="AO341">
        <f t="shared" si="194"/>
        <v>-0.1616860203074566</v>
      </c>
      <c r="AP341">
        <f t="shared" si="195"/>
        <v>9.6074943232860051</v>
      </c>
      <c r="AQ341">
        <f t="shared" si="196"/>
        <v>273813.74415511067</v>
      </c>
    </row>
    <row r="342" spans="1:43" x14ac:dyDescent="0.25">
      <c r="A342">
        <v>341</v>
      </c>
      <c r="B342" t="s">
        <v>389</v>
      </c>
      <c r="C342" t="s">
        <v>387</v>
      </c>
      <c r="D342" t="s">
        <v>388</v>
      </c>
      <c r="E342" t="str">
        <f t="shared" si="165"/>
        <v>185.73</v>
      </c>
      <c r="F342" t="str">
        <f t="shared" si="166"/>
        <v>34.52393</v>
      </c>
      <c r="G342" t="str">
        <f t="shared" si="167"/>
        <v>-86.51061</v>
      </c>
      <c r="H342">
        <f t="shared" si="168"/>
        <v>0.60255590016219551</v>
      </c>
      <c r="I342">
        <f t="shared" si="169"/>
        <v>0.60255624922804596</v>
      </c>
      <c r="J342">
        <f t="shared" si="170"/>
        <v>-1.5098918408160782</v>
      </c>
      <c r="K342">
        <f t="shared" si="171"/>
        <v>-1.5098949824087315</v>
      </c>
      <c r="L342">
        <f t="shared" si="172"/>
        <v>-2.5883256778112591E-6</v>
      </c>
      <c r="M342">
        <f t="shared" si="173"/>
        <v>3.4906585044680583E-7</v>
      </c>
      <c r="N342">
        <f t="shared" si="174"/>
        <v>54.594923309809396</v>
      </c>
      <c r="O342">
        <f t="shared" si="175"/>
        <v>-3.6000000000001364E-2</v>
      </c>
      <c r="P342" s="1">
        <f t="shared" si="176"/>
        <v>-6.5940197032080146E-4</v>
      </c>
      <c r="Q342" s="3">
        <v>9.81</v>
      </c>
      <c r="R342" s="3">
        <v>20</v>
      </c>
      <c r="S342" s="3">
        <v>68</v>
      </c>
      <c r="T342" s="3">
        <f t="shared" si="177"/>
        <v>88</v>
      </c>
      <c r="U342" s="5">
        <v>2.4750000000000002E-3</v>
      </c>
      <c r="V342" s="5">
        <v>0.32</v>
      </c>
      <c r="W342" s="5">
        <v>1.29</v>
      </c>
      <c r="X342" s="4">
        <f t="shared" si="178"/>
        <v>2.1366180000000004</v>
      </c>
      <c r="Y342" s="4">
        <f t="shared" si="179"/>
        <v>-0.56924840918083186</v>
      </c>
      <c r="Z342" s="3">
        <f t="shared" si="180"/>
        <v>20.239327942484948</v>
      </c>
      <c r="AA342" s="3">
        <f t="shared" si="181"/>
        <v>21.806697533304117</v>
      </c>
      <c r="AB342" s="3">
        <f t="shared" si="182"/>
        <v>0.2064</v>
      </c>
      <c r="AC342" s="3">
        <f t="shared" si="183"/>
        <v>1.5673695908191685</v>
      </c>
      <c r="AD342" s="2">
        <f t="shared" si="197"/>
        <v>215.94</v>
      </c>
      <c r="AE342" s="2">
        <f t="shared" si="184"/>
        <v>9.9024622903227595</v>
      </c>
      <c r="AF342" s="2">
        <f t="shared" si="185"/>
        <v>971.02316730587654</v>
      </c>
      <c r="AG342" s="2">
        <f t="shared" si="186"/>
        <v>75.197762926770494</v>
      </c>
      <c r="AH342" s="2">
        <f t="shared" si="187"/>
        <v>-1046.2209302325582</v>
      </c>
      <c r="AI342" s="2">
        <f t="shared" si="188"/>
        <v>8.8903107098303735E-11</v>
      </c>
      <c r="AJ342" s="2">
        <f t="shared" si="189"/>
        <v>22.151170424880519</v>
      </c>
      <c r="AK342">
        <f t="shared" si="190"/>
        <v>4.667901243241228E-4</v>
      </c>
      <c r="AL342">
        <f t="shared" si="191"/>
        <v>7.5938449167595374</v>
      </c>
      <c r="AM342">
        <f t="shared" si="192"/>
        <v>-1046.2209302325582</v>
      </c>
      <c r="AN342">
        <f t="shared" si="193"/>
        <v>1046.2364323694512</v>
      </c>
      <c r="AO342">
        <f t="shared" si="194"/>
        <v>-1.5502136893019269E-2</v>
      </c>
      <c r="AP342">
        <f t="shared" si="195"/>
        <v>9.9024622903227595</v>
      </c>
      <c r="AQ342">
        <f t="shared" si="196"/>
        <v>273660.77761456696</v>
      </c>
    </row>
    <row r="343" spans="1:43" x14ac:dyDescent="0.25">
      <c r="A343">
        <v>342</v>
      </c>
      <c r="B343" t="s">
        <v>386</v>
      </c>
      <c r="C343" t="s">
        <v>384</v>
      </c>
      <c r="D343" t="s">
        <v>385</v>
      </c>
      <c r="E343" t="str">
        <f t="shared" si="165"/>
        <v>185.849</v>
      </c>
      <c r="F343" t="str">
        <f t="shared" si="166"/>
        <v>34.52397</v>
      </c>
      <c r="G343" t="str">
        <f t="shared" si="167"/>
        <v>-86.51079</v>
      </c>
      <c r="H343">
        <f t="shared" si="168"/>
        <v>0.60255624922804596</v>
      </c>
      <c r="I343">
        <f t="shared" si="169"/>
        <v>0.60255694735974663</v>
      </c>
      <c r="J343">
        <f t="shared" si="170"/>
        <v>-1.5098949824087315</v>
      </c>
      <c r="K343">
        <f t="shared" si="171"/>
        <v>-1.5098981240013851</v>
      </c>
      <c r="L343">
        <f t="shared" si="172"/>
        <v>-2.5883247457270572E-6</v>
      </c>
      <c r="M343">
        <f t="shared" si="173"/>
        <v>6.9813170067156705E-7</v>
      </c>
      <c r="N343">
        <f t="shared" si="174"/>
        <v>56.038640719434042</v>
      </c>
      <c r="O343">
        <f t="shared" si="175"/>
        <v>0.11899999999999977</v>
      </c>
      <c r="P343" s="1">
        <f t="shared" si="176"/>
        <v>2.1235347337525785E-3</v>
      </c>
      <c r="Q343" s="3">
        <v>9.81</v>
      </c>
      <c r="R343" s="3">
        <v>20</v>
      </c>
      <c r="S343" s="3">
        <v>68</v>
      </c>
      <c r="T343" s="3">
        <f t="shared" si="177"/>
        <v>88</v>
      </c>
      <c r="U343" s="5">
        <v>2.4750000000000002E-3</v>
      </c>
      <c r="V343" s="5">
        <v>0.32</v>
      </c>
      <c r="W343" s="5">
        <v>1.29</v>
      </c>
      <c r="X343" s="4">
        <f t="shared" si="178"/>
        <v>2.1366180000000004</v>
      </c>
      <c r="Y343" s="4">
        <f t="shared" si="179"/>
        <v>1.8332009316406601</v>
      </c>
      <c r="Z343" s="3">
        <f t="shared" si="180"/>
        <v>18.710372848029202</v>
      </c>
      <c r="AA343" s="3">
        <f t="shared" si="181"/>
        <v>22.680191779669862</v>
      </c>
      <c r="AB343" s="3">
        <f t="shared" si="182"/>
        <v>0.2064</v>
      </c>
      <c r="AC343" s="3">
        <f t="shared" si="183"/>
        <v>3.9698189316406602</v>
      </c>
      <c r="AD343" s="2">
        <f t="shared" si="197"/>
        <v>215.94</v>
      </c>
      <c r="AE343" s="2">
        <f t="shared" si="184"/>
        <v>9.5210835118935684</v>
      </c>
      <c r="AF343" s="2">
        <f t="shared" si="185"/>
        <v>863.09603887961214</v>
      </c>
      <c r="AG343" s="2">
        <f t="shared" si="186"/>
        <v>183.12489135294007</v>
      </c>
      <c r="AH343" s="2">
        <f t="shared" si="187"/>
        <v>-1046.2209302325582</v>
      </c>
      <c r="AI343" s="2">
        <f t="shared" si="188"/>
        <v>-5.9117155615240335E-12</v>
      </c>
      <c r="AJ343" s="2">
        <f t="shared" si="189"/>
        <v>21.29805065832775</v>
      </c>
      <c r="AK343">
        <f t="shared" si="190"/>
        <v>4.9832630668409544E-4</v>
      </c>
      <c r="AL343">
        <f t="shared" si="191"/>
        <v>19.23361885484816</v>
      </c>
      <c r="AM343">
        <f t="shared" si="192"/>
        <v>-1046.2209302325582</v>
      </c>
      <c r="AN343">
        <f t="shared" si="193"/>
        <v>1046.4727508754113</v>
      </c>
      <c r="AO343">
        <f t="shared" si="194"/>
        <v>-0.25182064285309025</v>
      </c>
      <c r="AP343">
        <f t="shared" si="195"/>
        <v>9.5210835118935684</v>
      </c>
      <c r="AQ343">
        <f t="shared" si="196"/>
        <v>273908.08215502353</v>
      </c>
    </row>
    <row r="344" spans="1:43" x14ac:dyDescent="0.25">
      <c r="A344">
        <v>343</v>
      </c>
      <c r="B344" t="s">
        <v>383</v>
      </c>
      <c r="C344" t="s">
        <v>381</v>
      </c>
      <c r="D344" t="s">
        <v>382</v>
      </c>
      <c r="E344" t="str">
        <f t="shared" si="165"/>
        <v>186.341</v>
      </c>
      <c r="F344" t="str">
        <f t="shared" si="166"/>
        <v>34.52405</v>
      </c>
      <c r="G344" t="str">
        <f t="shared" si="167"/>
        <v>-86.51099</v>
      </c>
      <c r="H344">
        <f t="shared" si="168"/>
        <v>0.60255694735974663</v>
      </c>
      <c r="I344">
        <f t="shared" si="169"/>
        <v>0.60255834362314831</v>
      </c>
      <c r="J344">
        <f t="shared" si="170"/>
        <v>-1.5098981240013851</v>
      </c>
      <c r="K344">
        <f t="shared" si="171"/>
        <v>-1.5099016146598894</v>
      </c>
      <c r="L344">
        <f t="shared" si="172"/>
        <v>-2.8759143126576437E-6</v>
      </c>
      <c r="M344">
        <f t="shared" si="173"/>
        <v>1.396263401676201E-6</v>
      </c>
      <c r="N344">
        <f t="shared" si="174"/>
        <v>66.827329492746003</v>
      </c>
      <c r="O344">
        <f t="shared" si="175"/>
        <v>0.49200000000001864</v>
      </c>
      <c r="P344" s="1">
        <f t="shared" si="176"/>
        <v>7.3622573838361214E-3</v>
      </c>
      <c r="Q344" s="3">
        <v>9.81</v>
      </c>
      <c r="R344" s="3">
        <v>20</v>
      </c>
      <c r="S344" s="3">
        <v>68</v>
      </c>
      <c r="T344" s="3">
        <f t="shared" si="177"/>
        <v>88</v>
      </c>
      <c r="U344" s="5">
        <v>2.4750000000000002E-3</v>
      </c>
      <c r="V344" s="5">
        <v>0.32</v>
      </c>
      <c r="W344" s="5">
        <v>1.29</v>
      </c>
      <c r="X344" s="4">
        <f t="shared" si="178"/>
        <v>2.1366180000000004</v>
      </c>
      <c r="Y344" s="4">
        <f t="shared" si="179"/>
        <v>6.3555173131277325</v>
      </c>
      <c r="Z344" s="3">
        <f t="shared" si="180"/>
        <v>16.019217925688974</v>
      </c>
      <c r="AA344" s="3">
        <f t="shared" si="181"/>
        <v>24.511353238816707</v>
      </c>
      <c r="AB344" s="3">
        <f t="shared" si="182"/>
        <v>0.2064</v>
      </c>
      <c r="AC344" s="3">
        <f t="shared" si="183"/>
        <v>8.4921353131277328</v>
      </c>
      <c r="AD344" s="2">
        <f t="shared" si="197"/>
        <v>215.94</v>
      </c>
      <c r="AE344" s="2">
        <f t="shared" si="184"/>
        <v>8.8097951139651069</v>
      </c>
      <c r="AF344" s="2">
        <f t="shared" si="185"/>
        <v>683.75013474455886</v>
      </c>
      <c r="AG344" s="2">
        <f t="shared" si="186"/>
        <v>362.47079548800019</v>
      </c>
      <c r="AH344" s="2">
        <f t="shared" si="187"/>
        <v>-1046.2209302325582</v>
      </c>
      <c r="AI344" s="2">
        <f t="shared" si="188"/>
        <v>0</v>
      </c>
      <c r="AJ344" s="2">
        <f t="shared" si="189"/>
        <v>19.706944319134603</v>
      </c>
      <c r="AK344">
        <f t="shared" si="190"/>
        <v>6.4224524040080869E-4</v>
      </c>
      <c r="AL344">
        <f t="shared" si="191"/>
        <v>41.144066439572349</v>
      </c>
      <c r="AM344">
        <f t="shared" si="192"/>
        <v>-1046.2209302325582</v>
      </c>
      <c r="AN344">
        <f t="shared" si="193"/>
        <v>1048.6808137996586</v>
      </c>
      <c r="AO344">
        <f t="shared" si="194"/>
        <v>-2.4598835671004053</v>
      </c>
      <c r="AP344">
        <f t="shared" si="195"/>
        <v>8.8097951139651069</v>
      </c>
      <c r="AQ344">
        <f t="shared" si="196"/>
        <v>276224.1914151691</v>
      </c>
    </row>
    <row r="345" spans="1:43" x14ac:dyDescent="0.25">
      <c r="A345">
        <v>344</v>
      </c>
      <c r="B345" t="s">
        <v>380</v>
      </c>
      <c r="C345" t="s">
        <v>378</v>
      </c>
      <c r="D345" t="s">
        <v>379</v>
      </c>
      <c r="E345" t="str">
        <f t="shared" si="165"/>
        <v>186.49</v>
      </c>
      <c r="F345" t="str">
        <f t="shared" si="166"/>
        <v>34.52469</v>
      </c>
      <c r="G345" t="str">
        <f t="shared" si="167"/>
        <v>-86.51243</v>
      </c>
      <c r="H345">
        <f t="shared" si="168"/>
        <v>0.60255834362314831</v>
      </c>
      <c r="I345">
        <f t="shared" si="169"/>
        <v>0.60256951373036105</v>
      </c>
      <c r="J345">
        <f t="shared" si="170"/>
        <v>-1.5099016146598894</v>
      </c>
      <c r="K345">
        <f t="shared" si="171"/>
        <v>-1.509926747401118</v>
      </c>
      <c r="L345">
        <f t="shared" si="172"/>
        <v>-2.0706493551300501E-5</v>
      </c>
      <c r="M345">
        <f t="shared" si="173"/>
        <v>1.1170107212743474E-5</v>
      </c>
      <c r="N345">
        <f t="shared" si="174"/>
        <v>491.80175353215128</v>
      </c>
      <c r="O345">
        <f t="shared" si="175"/>
        <v>0.14900000000000091</v>
      </c>
      <c r="P345" s="1">
        <f t="shared" si="176"/>
        <v>3.0296760621505208E-4</v>
      </c>
      <c r="Q345" s="3">
        <v>9.81</v>
      </c>
      <c r="R345" s="3">
        <v>20</v>
      </c>
      <c r="S345" s="3">
        <v>68</v>
      </c>
      <c r="T345" s="3">
        <f t="shared" si="177"/>
        <v>88</v>
      </c>
      <c r="U345" s="5">
        <v>2.4750000000000002E-3</v>
      </c>
      <c r="V345" s="5">
        <v>0.32</v>
      </c>
      <c r="W345" s="5">
        <v>1.29</v>
      </c>
      <c r="X345" s="4">
        <f t="shared" si="178"/>
        <v>2.1366180000000004</v>
      </c>
      <c r="Y345" s="4">
        <f t="shared" si="179"/>
        <v>0.26154586308976541</v>
      </c>
      <c r="Z345" s="3">
        <f t="shared" si="180"/>
        <v>19.703215847606497</v>
      </c>
      <c r="AA345" s="3">
        <f t="shared" si="181"/>
        <v>22.101379710696264</v>
      </c>
      <c r="AB345" s="3">
        <f t="shared" si="182"/>
        <v>0.2064</v>
      </c>
      <c r="AC345" s="3">
        <f t="shared" si="183"/>
        <v>2.3981638630897657</v>
      </c>
      <c r="AD345" s="2">
        <f t="shared" si="197"/>
        <v>215.94</v>
      </c>
      <c r="AE345" s="2">
        <f t="shared" si="184"/>
        <v>9.7704307525879717</v>
      </c>
      <c r="AF345" s="2">
        <f t="shared" si="185"/>
        <v>932.69818818959891</v>
      </c>
      <c r="AG345" s="2">
        <f t="shared" si="186"/>
        <v>113.52274204301074</v>
      </c>
      <c r="AH345" s="2">
        <f t="shared" si="187"/>
        <v>-1046.2209302325582</v>
      </c>
      <c r="AI345" s="2">
        <f t="shared" si="188"/>
        <v>5.1386450650170445E-11</v>
      </c>
      <c r="AJ345" s="2">
        <f t="shared" si="189"/>
        <v>21.855824377798829</v>
      </c>
      <c r="AK345">
        <f t="shared" si="190"/>
        <v>4.2617596981112931E-3</v>
      </c>
      <c r="AL345">
        <f t="shared" si="191"/>
        <v>11.619010964582198</v>
      </c>
      <c r="AM345">
        <f t="shared" si="192"/>
        <v>-1046.2209302325582</v>
      </c>
      <c r="AN345">
        <f t="shared" si="193"/>
        <v>1046.2764563449302</v>
      </c>
      <c r="AO345">
        <f t="shared" si="194"/>
        <v>-5.5526112372035641E-2</v>
      </c>
      <c r="AP345">
        <f t="shared" si="195"/>
        <v>9.7704307525879717</v>
      </c>
      <c r="AQ345">
        <f t="shared" si="196"/>
        <v>273702.65437825711</v>
      </c>
    </row>
    <row r="346" spans="1:43" x14ac:dyDescent="0.25">
      <c r="A346">
        <v>345</v>
      </c>
      <c r="B346" t="s">
        <v>377</v>
      </c>
      <c r="C346" t="s">
        <v>375</v>
      </c>
      <c r="D346" t="s">
        <v>376</v>
      </c>
      <c r="E346" t="str">
        <f t="shared" si="165"/>
        <v>184.489</v>
      </c>
      <c r="F346" t="str">
        <f t="shared" si="166"/>
        <v>34.52485</v>
      </c>
      <c r="G346" t="str">
        <f t="shared" si="167"/>
        <v>-86.51288</v>
      </c>
      <c r="H346">
        <f t="shared" si="168"/>
        <v>0.60256951373036105</v>
      </c>
      <c r="I346">
        <f t="shared" si="169"/>
        <v>0.60257230625716429</v>
      </c>
      <c r="J346">
        <f t="shared" si="170"/>
        <v>-1.509926747401118</v>
      </c>
      <c r="K346">
        <f t="shared" si="171"/>
        <v>-1.5099346013827519</v>
      </c>
      <c r="L346">
        <f t="shared" si="172"/>
        <v>-6.4707481587093479E-6</v>
      </c>
      <c r="M346">
        <f t="shared" si="173"/>
        <v>2.7925268032413797E-6</v>
      </c>
      <c r="N346">
        <f t="shared" si="174"/>
        <v>147.31982836256458</v>
      </c>
      <c r="O346">
        <f t="shared" si="175"/>
        <v>-2.0010000000000048</v>
      </c>
      <c r="P346" s="1">
        <f t="shared" si="176"/>
        <v>-1.3582692990080069E-2</v>
      </c>
      <c r="Q346" s="3">
        <v>9.81</v>
      </c>
      <c r="R346" s="3">
        <v>20</v>
      </c>
      <c r="S346" s="3">
        <v>68</v>
      </c>
      <c r="T346" s="3">
        <f t="shared" si="177"/>
        <v>88</v>
      </c>
      <c r="U346" s="5">
        <v>2.4750000000000002E-3</v>
      </c>
      <c r="V346" s="5">
        <v>0.32</v>
      </c>
      <c r="W346" s="5">
        <v>1.29</v>
      </c>
      <c r="X346" s="4">
        <f t="shared" si="178"/>
        <v>2.1366180000000004</v>
      </c>
      <c r="Y346" s="4">
        <f t="shared" si="179"/>
        <v>-11.724585722589268</v>
      </c>
      <c r="Z346" s="3">
        <f t="shared" si="180"/>
        <v>28.0961746556852</v>
      </c>
      <c r="AA346" s="3">
        <f t="shared" si="181"/>
        <v>18.508206933095934</v>
      </c>
      <c r="AB346" s="3">
        <f t="shared" si="182"/>
        <v>0.2064</v>
      </c>
      <c r="AC346" s="3">
        <f t="shared" si="183"/>
        <v>-9.5879677225892674</v>
      </c>
      <c r="AD346" s="2">
        <f t="shared" si="197"/>
        <v>215.94</v>
      </c>
      <c r="AE346" s="2">
        <f t="shared" si="184"/>
        <v>11.667256627321485</v>
      </c>
      <c r="AF346" s="2">
        <f t="shared" si="185"/>
        <v>1588.2038757457613</v>
      </c>
      <c r="AG346" s="2">
        <f t="shared" si="186"/>
        <v>-541.98294551319827</v>
      </c>
      <c r="AH346" s="2">
        <f t="shared" si="187"/>
        <v>-1046.2209302325582</v>
      </c>
      <c r="AI346" s="2">
        <f t="shared" si="188"/>
        <v>4.7748471843078732E-12</v>
      </c>
      <c r="AJ346" s="2">
        <f t="shared" si="189"/>
        <v>26.098901703991366</v>
      </c>
      <c r="AK346">
        <f t="shared" si="190"/>
        <v>1.0690673102216432E-3</v>
      </c>
      <c r="AL346">
        <f t="shared" si="191"/>
        <v>-46.453331989289083</v>
      </c>
      <c r="AM346">
        <f t="shared" si="192"/>
        <v>-1046.2209302325582</v>
      </c>
      <c r="AN346">
        <f t="shared" si="193"/>
        <v>1042.6601590388213</v>
      </c>
      <c r="AO346">
        <f t="shared" si="194"/>
        <v>3.5607711937367412</v>
      </c>
      <c r="AP346">
        <f t="shared" si="195"/>
        <v>11.667256627321485</v>
      </c>
      <c r="AQ346">
        <f t="shared" si="196"/>
        <v>269931.8844550075</v>
      </c>
    </row>
    <row r="347" spans="1:43" x14ac:dyDescent="0.25">
      <c r="A347">
        <v>346</v>
      </c>
      <c r="B347" t="s">
        <v>374</v>
      </c>
      <c r="C347" t="s">
        <v>372</v>
      </c>
      <c r="D347" t="s">
        <v>373</v>
      </c>
      <c r="E347" t="str">
        <f t="shared" si="165"/>
        <v>183.26</v>
      </c>
      <c r="F347" t="str">
        <f t="shared" si="166"/>
        <v>34.52492</v>
      </c>
      <c r="G347" t="str">
        <f t="shared" si="167"/>
        <v>-86.51313</v>
      </c>
      <c r="H347">
        <f t="shared" si="168"/>
        <v>0.60257230625716429</v>
      </c>
      <c r="I347">
        <f t="shared" si="169"/>
        <v>0.60257352798764063</v>
      </c>
      <c r="J347">
        <f t="shared" si="170"/>
        <v>-1.5099346013827519</v>
      </c>
      <c r="K347">
        <f t="shared" si="171"/>
        <v>-1.5099389647058821</v>
      </c>
      <c r="L347">
        <f t="shared" si="172"/>
        <v>-3.5948551247424302E-6</v>
      </c>
      <c r="M347">
        <f t="shared" si="173"/>
        <v>1.2217304763417758E-6</v>
      </c>
      <c r="N347">
        <f t="shared" si="174"/>
        <v>79.366260341915506</v>
      </c>
      <c r="O347">
        <f t="shared" si="175"/>
        <v>-1.2290000000000134</v>
      </c>
      <c r="P347" s="1">
        <f t="shared" si="176"/>
        <v>-1.5485169575905351E-2</v>
      </c>
      <c r="Q347" s="3">
        <v>9.81</v>
      </c>
      <c r="R347" s="3">
        <v>20</v>
      </c>
      <c r="S347" s="3">
        <v>68</v>
      </c>
      <c r="T347" s="3">
        <f t="shared" si="177"/>
        <v>88</v>
      </c>
      <c r="U347" s="5">
        <v>2.4750000000000002E-3</v>
      </c>
      <c r="V347" s="5">
        <v>0.32</v>
      </c>
      <c r="W347" s="5">
        <v>1.29</v>
      </c>
      <c r="X347" s="4">
        <f t="shared" si="178"/>
        <v>2.1366180000000004</v>
      </c>
      <c r="Y347" s="4">
        <f t="shared" si="179"/>
        <v>-13.366434715669667</v>
      </c>
      <c r="Z347" s="3">
        <f t="shared" si="180"/>
        <v>29.341116704200676</v>
      </c>
      <c r="AA347" s="3">
        <f t="shared" si="181"/>
        <v>18.111299988531009</v>
      </c>
      <c r="AB347" s="3">
        <f t="shared" si="182"/>
        <v>0.2064</v>
      </c>
      <c r="AC347" s="3">
        <f t="shared" si="183"/>
        <v>-11.229816715669669</v>
      </c>
      <c r="AD347" s="2">
        <f t="shared" si="197"/>
        <v>215.94</v>
      </c>
      <c r="AE347" s="2">
        <f t="shared" si="184"/>
        <v>11.922943142499122</v>
      </c>
      <c r="AF347" s="2">
        <f t="shared" si="185"/>
        <v>1694.9247393489143</v>
      </c>
      <c r="AG347" s="2">
        <f t="shared" si="186"/>
        <v>-648.70380911635505</v>
      </c>
      <c r="AH347" s="2">
        <f t="shared" si="187"/>
        <v>-1046.2209302325582</v>
      </c>
      <c r="AI347" s="2">
        <f t="shared" si="188"/>
        <v>0</v>
      </c>
      <c r="AJ347" s="2">
        <f t="shared" si="189"/>
        <v>26.670855972232161</v>
      </c>
      <c r="AK347">
        <f t="shared" si="190"/>
        <v>5.6359228653066478E-4</v>
      </c>
      <c r="AL347">
        <f t="shared" si="191"/>
        <v>-54.408026723205758</v>
      </c>
      <c r="AM347">
        <f t="shared" si="192"/>
        <v>-1046.2209302325582</v>
      </c>
      <c r="AN347">
        <f t="shared" si="193"/>
        <v>1040.4878482951922</v>
      </c>
      <c r="AO347">
        <f t="shared" si="194"/>
        <v>5.733081937366137</v>
      </c>
      <c r="AP347">
        <f t="shared" si="195"/>
        <v>11.922943142499122</v>
      </c>
      <c r="AQ347">
        <f t="shared" si="196"/>
        <v>267679.35662505974</v>
      </c>
    </row>
    <row r="348" spans="1:43" x14ac:dyDescent="0.25">
      <c r="A348">
        <v>347</v>
      </c>
      <c r="B348" t="s">
        <v>371</v>
      </c>
      <c r="C348" t="s">
        <v>369</v>
      </c>
      <c r="D348" t="s">
        <v>370</v>
      </c>
      <c r="E348" t="str">
        <f t="shared" si="165"/>
        <v>182.347</v>
      </c>
      <c r="F348" t="str">
        <f t="shared" si="166"/>
        <v>34.52496</v>
      </c>
      <c r="G348" t="str">
        <f t="shared" si="167"/>
        <v>-86.51347</v>
      </c>
      <c r="H348">
        <f t="shared" si="168"/>
        <v>0.60257352798764063</v>
      </c>
      <c r="I348">
        <f t="shared" si="169"/>
        <v>0.60257422611934142</v>
      </c>
      <c r="J348">
        <f t="shared" si="170"/>
        <v>-1.5099389647058821</v>
      </c>
      <c r="K348">
        <f t="shared" si="171"/>
        <v>-1.5099448988253386</v>
      </c>
      <c r="L348">
        <f t="shared" si="172"/>
        <v>-4.8889997407459553E-6</v>
      </c>
      <c r="M348">
        <f t="shared" si="173"/>
        <v>6.9813170078258935E-7</v>
      </c>
      <c r="N348">
        <f t="shared" si="174"/>
        <v>103.23398922323287</v>
      </c>
      <c r="O348">
        <f t="shared" si="175"/>
        <v>-0.91299999999998249</v>
      </c>
      <c r="P348" s="1">
        <f t="shared" si="176"/>
        <v>-8.8439864318883774E-3</v>
      </c>
      <c r="Q348" s="3">
        <v>9.81</v>
      </c>
      <c r="R348" s="3">
        <v>20</v>
      </c>
      <c r="S348" s="3">
        <v>68</v>
      </c>
      <c r="T348" s="3">
        <f t="shared" si="177"/>
        <v>88</v>
      </c>
      <c r="U348" s="5">
        <v>2.4750000000000002E-3</v>
      </c>
      <c r="V348" s="5">
        <v>0.32</v>
      </c>
      <c r="W348" s="5">
        <v>1.29</v>
      </c>
      <c r="X348" s="4">
        <f t="shared" si="178"/>
        <v>2.1366180000000004</v>
      </c>
      <c r="Y348" s="4">
        <f t="shared" si="179"/>
        <v>-7.6345380408784633</v>
      </c>
      <c r="Z348" s="3">
        <f t="shared" si="180"/>
        <v>25.085363123187122</v>
      </c>
      <c r="AA348" s="3">
        <f t="shared" si="181"/>
        <v>19.58744308230866</v>
      </c>
      <c r="AB348" s="3">
        <f t="shared" si="182"/>
        <v>0.2064</v>
      </c>
      <c r="AC348" s="3">
        <f t="shared" si="183"/>
        <v>-5.4979200408784639</v>
      </c>
      <c r="AD348" s="2">
        <f t="shared" si="197"/>
        <v>215.94</v>
      </c>
      <c r="AE348" s="2">
        <f t="shared" si="184"/>
        <v>11.024409826877145</v>
      </c>
      <c r="AF348" s="2">
        <f t="shared" si="185"/>
        <v>1339.8804444091359</v>
      </c>
      <c r="AG348" s="2">
        <f t="shared" si="186"/>
        <v>-293.65951417657624</v>
      </c>
      <c r="AH348" s="2">
        <f t="shared" si="187"/>
        <v>-1046.2209302325582</v>
      </c>
      <c r="AI348" s="2">
        <f t="shared" si="188"/>
        <v>0</v>
      </c>
      <c r="AJ348" s="2">
        <f t="shared" si="189"/>
        <v>24.660894810731325</v>
      </c>
      <c r="AK348">
        <f t="shared" si="190"/>
        <v>7.9282978368779402E-4</v>
      </c>
      <c r="AL348">
        <f t="shared" si="191"/>
        <v>-26.637209500380155</v>
      </c>
      <c r="AM348">
        <f t="shared" si="192"/>
        <v>-1046.2209302325582</v>
      </c>
      <c r="AN348">
        <f t="shared" si="193"/>
        <v>1045.5514203086286</v>
      </c>
      <c r="AO348">
        <f t="shared" si="194"/>
        <v>0.66950992392946773</v>
      </c>
      <c r="AP348">
        <f t="shared" si="195"/>
        <v>11.024409826877145</v>
      </c>
      <c r="AQ348">
        <f t="shared" si="196"/>
        <v>272944.55166229466</v>
      </c>
    </row>
    <row r="349" spans="1:43" x14ac:dyDescent="0.25">
      <c r="A349">
        <v>348</v>
      </c>
      <c r="B349" t="s">
        <v>368</v>
      </c>
      <c r="C349" t="s">
        <v>366</v>
      </c>
      <c r="D349" t="s">
        <v>367</v>
      </c>
      <c r="E349" t="str">
        <f t="shared" si="165"/>
        <v>187.925</v>
      </c>
      <c r="F349" t="str">
        <f t="shared" si="166"/>
        <v>34.52498</v>
      </c>
      <c r="G349" t="str">
        <f t="shared" si="167"/>
        <v>-86.51469</v>
      </c>
      <c r="H349">
        <f t="shared" si="168"/>
        <v>0.60257422611934142</v>
      </c>
      <c r="I349">
        <f t="shared" si="169"/>
        <v>0.60257457518519186</v>
      </c>
      <c r="J349">
        <f t="shared" si="170"/>
        <v>-1.5099448988253386</v>
      </c>
      <c r="K349">
        <f t="shared" si="171"/>
        <v>-1.5099661918422129</v>
      </c>
      <c r="L349">
        <f t="shared" si="172"/>
        <v>-1.7542875104717551E-5</v>
      </c>
      <c r="M349">
        <f t="shared" si="173"/>
        <v>3.4906585044680583E-7</v>
      </c>
      <c r="N349">
        <f t="shared" si="174"/>
        <v>366.78042786897043</v>
      </c>
      <c r="O349">
        <f t="shared" si="175"/>
        <v>5.578000000000003</v>
      </c>
      <c r="P349" s="1">
        <f t="shared" si="176"/>
        <v>1.5208008868981149E-2</v>
      </c>
      <c r="Q349" s="3">
        <v>9.81</v>
      </c>
      <c r="R349" s="3">
        <v>20</v>
      </c>
      <c r="S349" s="3">
        <v>68</v>
      </c>
      <c r="T349" s="3">
        <f t="shared" si="177"/>
        <v>88</v>
      </c>
      <c r="U349" s="5">
        <v>2.4750000000000002E-3</v>
      </c>
      <c r="V349" s="5">
        <v>0.32</v>
      </c>
      <c r="W349" s="5">
        <v>1.29</v>
      </c>
      <c r="X349" s="4">
        <f t="shared" si="178"/>
        <v>2.1366180000000004</v>
      </c>
      <c r="Y349" s="4">
        <f t="shared" si="179"/>
        <v>13.127251925572443</v>
      </c>
      <c r="Z349" s="3">
        <f t="shared" si="180"/>
        <v>12.492518090256137</v>
      </c>
      <c r="AA349" s="3">
        <f t="shared" si="181"/>
        <v>27.756388015828581</v>
      </c>
      <c r="AB349" s="3">
        <f t="shared" si="182"/>
        <v>0.2064</v>
      </c>
      <c r="AC349" s="3">
        <f t="shared" si="183"/>
        <v>15.263869925572443</v>
      </c>
      <c r="AD349" s="2">
        <f t="shared" si="197"/>
        <v>215.94</v>
      </c>
      <c r="AE349" s="2">
        <f t="shared" si="184"/>
        <v>7.7798307141713217</v>
      </c>
      <c r="AF349" s="2">
        <f t="shared" si="185"/>
        <v>470.88021286780793</v>
      </c>
      <c r="AG349" s="2">
        <f t="shared" si="186"/>
        <v>575.34071736475016</v>
      </c>
      <c r="AH349" s="2">
        <f t="shared" si="187"/>
        <v>-1046.2209302325582</v>
      </c>
      <c r="AI349" s="2">
        <f t="shared" si="188"/>
        <v>0</v>
      </c>
      <c r="AJ349" s="2">
        <f t="shared" si="189"/>
        <v>17.402980286503254</v>
      </c>
      <c r="AK349">
        <f t="shared" si="190"/>
        <v>3.9916145960685106E-3</v>
      </c>
      <c r="AL349">
        <f t="shared" si="191"/>
        <v>73.952858166533161</v>
      </c>
      <c r="AM349">
        <f t="shared" si="192"/>
        <v>-1046.2209302325582</v>
      </c>
      <c r="AN349">
        <f t="shared" si="193"/>
        <v>1060.3480197348927</v>
      </c>
      <c r="AO349">
        <f t="shared" si="194"/>
        <v>-14.12708950233457</v>
      </c>
      <c r="AP349">
        <f t="shared" si="195"/>
        <v>7.7798307141713217</v>
      </c>
      <c r="AQ349">
        <f t="shared" si="196"/>
        <v>288624.1900925879</v>
      </c>
    </row>
    <row r="350" spans="1:43" x14ac:dyDescent="0.25">
      <c r="A350">
        <v>349</v>
      </c>
      <c r="B350" t="s">
        <v>365</v>
      </c>
      <c r="C350" t="s">
        <v>363</v>
      </c>
      <c r="D350" t="s">
        <v>364</v>
      </c>
      <c r="E350" t="str">
        <f t="shared" si="165"/>
        <v>189.166</v>
      </c>
      <c r="F350" t="str">
        <f t="shared" si="166"/>
        <v>34.525</v>
      </c>
      <c r="G350" t="str">
        <f t="shared" si="167"/>
        <v>-86.51505</v>
      </c>
      <c r="H350">
        <f t="shared" si="168"/>
        <v>0.60257457518519186</v>
      </c>
      <c r="I350">
        <f t="shared" si="169"/>
        <v>0.60257492425104231</v>
      </c>
      <c r="J350">
        <f t="shared" si="170"/>
        <v>-1.5099661918422129</v>
      </c>
      <c r="K350">
        <f t="shared" si="171"/>
        <v>-1.5099724750275203</v>
      </c>
      <c r="L350">
        <f t="shared" si="172"/>
        <v>-5.1765848535711667E-6</v>
      </c>
      <c r="M350">
        <f t="shared" si="173"/>
        <v>3.4906585044680583E-7</v>
      </c>
      <c r="N350">
        <f t="shared" si="174"/>
        <v>108.45458055727228</v>
      </c>
      <c r="O350">
        <f t="shared" si="175"/>
        <v>1.2409999999999854</v>
      </c>
      <c r="P350" s="1">
        <f t="shared" si="176"/>
        <v>1.1442578023199701E-2</v>
      </c>
      <c r="Q350" s="3">
        <v>9.81</v>
      </c>
      <c r="R350" s="3">
        <v>20</v>
      </c>
      <c r="S350" s="3">
        <v>68</v>
      </c>
      <c r="T350" s="3">
        <f t="shared" si="177"/>
        <v>88</v>
      </c>
      <c r="U350" s="5">
        <v>2.4750000000000002E-3</v>
      </c>
      <c r="V350" s="5">
        <v>0.32</v>
      </c>
      <c r="W350" s="5">
        <v>1.29</v>
      </c>
      <c r="X350" s="4">
        <f t="shared" si="178"/>
        <v>2.1366180000000004</v>
      </c>
      <c r="Y350" s="4">
        <f t="shared" si="179"/>
        <v>9.8775021335556161</v>
      </c>
      <c r="Z350" s="3">
        <f t="shared" si="180"/>
        <v>14.106338336919594</v>
      </c>
      <c r="AA350" s="3">
        <f t="shared" si="181"/>
        <v>26.12045847047521</v>
      </c>
      <c r="AB350" s="3">
        <f t="shared" si="182"/>
        <v>0.2064</v>
      </c>
      <c r="AC350" s="3">
        <f t="shared" si="183"/>
        <v>12.014120133555618</v>
      </c>
      <c r="AD350" s="2">
        <f t="shared" si="197"/>
        <v>215.94</v>
      </c>
      <c r="AE350" s="2">
        <f t="shared" si="184"/>
        <v>8.2670830699271161</v>
      </c>
      <c r="AF350" s="2">
        <f t="shared" si="185"/>
        <v>565.01100215025099</v>
      </c>
      <c r="AG350" s="2">
        <f t="shared" si="186"/>
        <v>481.20992808230699</v>
      </c>
      <c r="AH350" s="2">
        <f t="shared" si="187"/>
        <v>-1046.2209302325582</v>
      </c>
      <c r="AI350" s="2">
        <f t="shared" si="188"/>
        <v>0</v>
      </c>
      <c r="AJ350" s="2">
        <f t="shared" si="189"/>
        <v>18.492932427277257</v>
      </c>
      <c r="AK350">
        <f t="shared" si="190"/>
        <v>1.1107292117047644E-3</v>
      </c>
      <c r="AL350">
        <f t="shared" si="191"/>
        <v>58.207946383505906</v>
      </c>
      <c r="AM350">
        <f t="shared" si="192"/>
        <v>-1046.2209302325582</v>
      </c>
      <c r="AN350">
        <f t="shared" si="193"/>
        <v>1053.1566270903306</v>
      </c>
      <c r="AO350">
        <f t="shared" si="194"/>
        <v>-6.9356968577724274</v>
      </c>
      <c r="AP350">
        <f t="shared" si="195"/>
        <v>8.2670830699271161</v>
      </c>
      <c r="AQ350">
        <f t="shared" si="196"/>
        <v>280948.93382342241</v>
      </c>
    </row>
    <row r="351" spans="1:43" x14ac:dyDescent="0.25">
      <c r="A351">
        <v>350</v>
      </c>
      <c r="B351" t="s">
        <v>362</v>
      </c>
      <c r="C351" t="s">
        <v>360</v>
      </c>
      <c r="D351" t="s">
        <v>361</v>
      </c>
      <c r="E351" t="str">
        <f t="shared" si="165"/>
        <v>192.233</v>
      </c>
      <c r="F351" t="str">
        <f t="shared" si="166"/>
        <v>34.52507</v>
      </c>
      <c r="G351" t="str">
        <f t="shared" si="167"/>
        <v>-86.51568</v>
      </c>
      <c r="H351">
        <f t="shared" si="168"/>
        <v>0.60257492425104231</v>
      </c>
      <c r="I351">
        <f t="shared" si="169"/>
        <v>0.60257614598151865</v>
      </c>
      <c r="J351">
        <f t="shared" si="170"/>
        <v>-1.5099724750275203</v>
      </c>
      <c r="K351">
        <f t="shared" si="171"/>
        <v>-1.5099834706018078</v>
      </c>
      <c r="L351">
        <f t="shared" si="172"/>
        <v>-9.0590185988931021E-6</v>
      </c>
      <c r="M351">
        <f t="shared" si="173"/>
        <v>1.2217304763417758E-6</v>
      </c>
      <c r="N351">
        <f t="shared" si="174"/>
        <v>191.07971928557393</v>
      </c>
      <c r="O351">
        <f t="shared" si="175"/>
        <v>3.0670000000000073</v>
      </c>
      <c r="P351" s="1">
        <f t="shared" si="176"/>
        <v>1.6050892326339935E-2</v>
      </c>
      <c r="Q351" s="3">
        <v>9.81</v>
      </c>
      <c r="R351" s="3">
        <v>20</v>
      </c>
      <c r="S351" s="3">
        <v>68</v>
      </c>
      <c r="T351" s="3">
        <f t="shared" si="177"/>
        <v>88</v>
      </c>
      <c r="U351" s="5">
        <v>2.4750000000000002E-3</v>
      </c>
      <c r="V351" s="5">
        <v>0.32</v>
      </c>
      <c r="W351" s="5">
        <v>1.29</v>
      </c>
      <c r="X351" s="4">
        <f t="shared" si="178"/>
        <v>2.1366180000000004</v>
      </c>
      <c r="Y351" s="4">
        <f t="shared" si="179"/>
        <v>13.85462975035659</v>
      </c>
      <c r="Z351" s="3">
        <f t="shared" si="180"/>
        <v>12.15169518190123</v>
      </c>
      <c r="AA351" s="3">
        <f t="shared" si="181"/>
        <v>28.142942932257821</v>
      </c>
      <c r="AB351" s="3">
        <f t="shared" si="182"/>
        <v>0.2064</v>
      </c>
      <c r="AC351" s="3">
        <f t="shared" si="183"/>
        <v>15.991247750356592</v>
      </c>
      <c r="AD351" s="2">
        <f t="shared" si="197"/>
        <v>215.94</v>
      </c>
      <c r="AE351" s="2">
        <f t="shared" si="184"/>
        <v>7.6729715339217943</v>
      </c>
      <c r="AF351" s="2">
        <f t="shared" si="185"/>
        <v>451.74230242065289</v>
      </c>
      <c r="AG351" s="2">
        <f t="shared" si="186"/>
        <v>594.4786278119044</v>
      </c>
      <c r="AH351" s="2">
        <f t="shared" si="187"/>
        <v>-1046.2209302325582</v>
      </c>
      <c r="AI351" s="2">
        <f t="shared" si="188"/>
        <v>0</v>
      </c>
      <c r="AJ351" s="2">
        <f t="shared" si="189"/>
        <v>17.163943182016272</v>
      </c>
      <c r="AK351">
        <f t="shared" si="190"/>
        <v>2.1084514432383322E-3</v>
      </c>
      <c r="AL351">
        <f t="shared" si="191"/>
        <v>77.476975534673414</v>
      </c>
      <c r="AM351">
        <f t="shared" si="192"/>
        <v>-1046.2209302325582</v>
      </c>
      <c r="AN351">
        <f t="shared" si="193"/>
        <v>1062.4335219968148</v>
      </c>
      <c r="AO351">
        <f t="shared" si="194"/>
        <v>-16.212591764256672</v>
      </c>
      <c r="AP351">
        <f t="shared" si="195"/>
        <v>7.6729715339217943</v>
      </c>
      <c r="AQ351">
        <f t="shared" si="196"/>
        <v>290869.35968296562</v>
      </c>
    </row>
    <row r="352" spans="1:43" x14ac:dyDescent="0.25">
      <c r="A352">
        <v>351</v>
      </c>
      <c r="B352" t="s">
        <v>359</v>
      </c>
      <c r="C352" t="s">
        <v>357</v>
      </c>
      <c r="D352" t="s">
        <v>358</v>
      </c>
      <c r="E352" t="str">
        <f t="shared" si="165"/>
        <v>192.858</v>
      </c>
      <c r="F352" t="str">
        <f t="shared" si="166"/>
        <v>34.52529</v>
      </c>
      <c r="G352" t="str">
        <f t="shared" si="167"/>
        <v>-86.51747</v>
      </c>
      <c r="H352">
        <f t="shared" si="168"/>
        <v>0.60257614598151865</v>
      </c>
      <c r="I352">
        <f t="shared" si="169"/>
        <v>0.60257998570587301</v>
      </c>
      <c r="J352">
        <f t="shared" si="170"/>
        <v>-1.5099834706018078</v>
      </c>
      <c r="K352">
        <f t="shared" si="171"/>
        <v>-1.5100147119954184</v>
      </c>
      <c r="L352">
        <f t="shared" si="172"/>
        <v>-2.5739071525936678E-5</v>
      </c>
      <c r="M352">
        <f t="shared" si="173"/>
        <v>3.8397243543597526E-6</v>
      </c>
      <c r="N352">
        <f t="shared" si="174"/>
        <v>543.99107995994109</v>
      </c>
      <c r="O352">
        <f t="shared" si="175"/>
        <v>0.625</v>
      </c>
      <c r="P352" s="1">
        <f t="shared" si="176"/>
        <v>1.1489158977496916E-3</v>
      </c>
      <c r="Q352" s="3">
        <v>9.81</v>
      </c>
      <c r="R352" s="3">
        <v>20</v>
      </c>
      <c r="S352" s="3">
        <v>68</v>
      </c>
      <c r="T352" s="3">
        <f t="shared" si="177"/>
        <v>88</v>
      </c>
      <c r="U352" s="5">
        <v>2.4750000000000002E-3</v>
      </c>
      <c r="V352" s="5">
        <v>0.32</v>
      </c>
      <c r="W352" s="5">
        <v>1.29</v>
      </c>
      <c r="X352" s="4">
        <f t="shared" si="178"/>
        <v>2.1366180000000004</v>
      </c>
      <c r="Y352" s="4">
        <f t="shared" si="179"/>
        <v>0.99183546159432678</v>
      </c>
      <c r="Z352" s="3">
        <f t="shared" si="180"/>
        <v>19.238353620440652</v>
      </c>
      <c r="AA352" s="3">
        <f t="shared" si="181"/>
        <v>22.366807082034978</v>
      </c>
      <c r="AB352" s="3">
        <f t="shared" si="182"/>
        <v>0.2064</v>
      </c>
      <c r="AC352" s="3">
        <f t="shared" si="183"/>
        <v>3.1284534615943271</v>
      </c>
      <c r="AD352" s="2">
        <f t="shared" si="197"/>
        <v>215.94</v>
      </c>
      <c r="AE352" s="2">
        <f t="shared" si="184"/>
        <v>9.6544848447969507</v>
      </c>
      <c r="AF352" s="2">
        <f t="shared" si="185"/>
        <v>899.8856272644806</v>
      </c>
      <c r="AG352" s="2">
        <f t="shared" si="186"/>
        <v>146.33530296809587</v>
      </c>
      <c r="AH352" s="2">
        <f t="shared" si="187"/>
        <v>-1046.2209302325582</v>
      </c>
      <c r="AI352" s="2">
        <f t="shared" si="188"/>
        <v>1.8189894035458565E-11</v>
      </c>
      <c r="AJ352" s="2">
        <f t="shared" si="189"/>
        <v>21.596460848986776</v>
      </c>
      <c r="AK352">
        <f t="shared" si="190"/>
        <v>4.7706248884576115E-3</v>
      </c>
      <c r="AL352">
        <f t="shared" si="191"/>
        <v>15.157235763538406</v>
      </c>
      <c r="AM352">
        <f t="shared" si="192"/>
        <v>-1046.2209302325582</v>
      </c>
      <c r="AN352">
        <f t="shared" si="193"/>
        <v>1046.3441900971679</v>
      </c>
      <c r="AO352">
        <f t="shared" si="194"/>
        <v>-0.1232598646098495</v>
      </c>
      <c r="AP352">
        <f t="shared" si="195"/>
        <v>9.6544848447969507</v>
      </c>
      <c r="AQ352">
        <f t="shared" si="196"/>
        <v>273773.53095737658</v>
      </c>
    </row>
    <row r="353" spans="1:43" x14ac:dyDescent="0.25">
      <c r="A353">
        <v>352</v>
      </c>
      <c r="B353" t="s">
        <v>356</v>
      </c>
      <c r="C353" t="s">
        <v>354</v>
      </c>
      <c r="D353" t="s">
        <v>355</v>
      </c>
      <c r="E353" t="str">
        <f t="shared" si="165"/>
        <v>191.988</v>
      </c>
      <c r="F353" t="str">
        <f t="shared" si="166"/>
        <v>34.52557</v>
      </c>
      <c r="G353" t="str">
        <f t="shared" si="167"/>
        <v>-86.51964</v>
      </c>
      <c r="H353">
        <f t="shared" si="168"/>
        <v>0.60257998570587301</v>
      </c>
      <c r="I353">
        <f t="shared" si="169"/>
        <v>0.60258487262777871</v>
      </c>
      <c r="J353">
        <f t="shared" si="170"/>
        <v>-1.5100147119954184</v>
      </c>
      <c r="K353">
        <f t="shared" si="171"/>
        <v>-1.5100525856401867</v>
      </c>
      <c r="L353">
        <f t="shared" si="172"/>
        <v>-3.1203138300263439E-5</v>
      </c>
      <c r="M353">
        <f t="shared" si="173"/>
        <v>4.88692190570017E-6</v>
      </c>
      <c r="N353">
        <f t="shared" si="174"/>
        <v>660.20644743689479</v>
      </c>
      <c r="O353">
        <f t="shared" si="175"/>
        <v>-0.87000000000000455</v>
      </c>
      <c r="P353" s="1">
        <f t="shared" si="176"/>
        <v>-1.3177696209686935E-3</v>
      </c>
      <c r="Q353" s="3">
        <v>9.81</v>
      </c>
      <c r="R353" s="3">
        <v>20</v>
      </c>
      <c r="S353" s="3">
        <v>68</v>
      </c>
      <c r="T353" s="3">
        <f t="shared" si="177"/>
        <v>88</v>
      </c>
      <c r="U353" s="5">
        <v>2.4750000000000002E-3</v>
      </c>
      <c r="V353" s="5">
        <v>0.32</v>
      </c>
      <c r="W353" s="5">
        <v>1.29</v>
      </c>
      <c r="X353" s="4">
        <f t="shared" si="178"/>
        <v>2.1366180000000004</v>
      </c>
      <c r="Y353" s="4">
        <f t="shared" si="179"/>
        <v>-1.1376031706567886</v>
      </c>
      <c r="Z353" s="3">
        <f t="shared" si="180"/>
        <v>20.610456365737829</v>
      </c>
      <c r="AA353" s="3">
        <f t="shared" si="181"/>
        <v>21.609471195081042</v>
      </c>
      <c r="AB353" s="3">
        <f t="shared" si="182"/>
        <v>0.2064</v>
      </c>
      <c r="AC353" s="3">
        <f t="shared" si="183"/>
        <v>0.99901482934321173</v>
      </c>
      <c r="AD353" s="2">
        <f t="shared" si="197"/>
        <v>215.94</v>
      </c>
      <c r="AE353" s="2">
        <f t="shared" si="184"/>
        <v>9.9928405489681396</v>
      </c>
      <c r="AF353" s="2">
        <f t="shared" si="185"/>
        <v>997.85370205563686</v>
      </c>
      <c r="AG353" s="2">
        <f t="shared" si="186"/>
        <v>48.367228176750643</v>
      </c>
      <c r="AH353" s="2">
        <f t="shared" si="187"/>
        <v>-1046.2209302325582</v>
      </c>
      <c r="AI353" s="2">
        <f t="shared" si="188"/>
        <v>-1.7075763025786728E-10</v>
      </c>
      <c r="AJ353" s="2">
        <f t="shared" si="189"/>
        <v>22.353340769110375</v>
      </c>
      <c r="AK353">
        <f t="shared" si="190"/>
        <v>5.5937544720894815E-3</v>
      </c>
      <c r="AL353">
        <f t="shared" si="191"/>
        <v>4.8401881266628477</v>
      </c>
      <c r="AM353">
        <f t="shared" si="192"/>
        <v>-1046.2209302325582</v>
      </c>
      <c r="AN353">
        <f t="shared" si="193"/>
        <v>1046.22494442225</v>
      </c>
      <c r="AO353">
        <f t="shared" si="194"/>
        <v>-4.0141896918157727E-3</v>
      </c>
      <c r="AP353">
        <f t="shared" si="195"/>
        <v>9.9928405489681396</v>
      </c>
      <c r="AQ353">
        <f t="shared" si="196"/>
        <v>273648.75845955702</v>
      </c>
    </row>
    <row r="354" spans="1:43" x14ac:dyDescent="0.25">
      <c r="A354">
        <v>353</v>
      </c>
      <c r="B354" t="s">
        <v>353</v>
      </c>
      <c r="C354" t="s">
        <v>351</v>
      </c>
      <c r="D354" t="s">
        <v>352</v>
      </c>
      <c r="E354" t="str">
        <f t="shared" si="165"/>
        <v>188.548</v>
      </c>
      <c r="F354" t="str">
        <f t="shared" si="166"/>
        <v>34.52567</v>
      </c>
      <c r="G354" t="str">
        <f t="shared" si="167"/>
        <v>-86.52015</v>
      </c>
      <c r="H354">
        <f t="shared" si="168"/>
        <v>0.60258487262777871</v>
      </c>
      <c r="I354">
        <f t="shared" si="169"/>
        <v>0.60258661795703061</v>
      </c>
      <c r="J354">
        <f t="shared" si="170"/>
        <v>-1.5100525856401867</v>
      </c>
      <c r="K354">
        <f t="shared" si="171"/>
        <v>-1.5100614868193718</v>
      </c>
      <c r="L354">
        <f t="shared" si="172"/>
        <v>-7.3334397370826395E-6</v>
      </c>
      <c r="M354">
        <f t="shared" si="173"/>
        <v>1.7453292519009622E-6</v>
      </c>
      <c r="N354">
        <f t="shared" si="174"/>
        <v>157.57637491254528</v>
      </c>
      <c r="O354">
        <f t="shared" si="175"/>
        <v>-3.4399999999999977</v>
      </c>
      <c r="P354" s="1">
        <f t="shared" si="176"/>
        <v>-2.1830683704389026E-2</v>
      </c>
      <c r="Q354" s="3">
        <v>9.81</v>
      </c>
      <c r="R354" s="3">
        <v>20</v>
      </c>
      <c r="S354" s="3">
        <v>68</v>
      </c>
      <c r="T354" s="3">
        <f t="shared" si="177"/>
        <v>88</v>
      </c>
      <c r="U354" s="5">
        <v>2.4750000000000002E-3</v>
      </c>
      <c r="V354" s="5">
        <v>0.32</v>
      </c>
      <c r="W354" s="5">
        <v>1.29</v>
      </c>
      <c r="X354" s="4">
        <f t="shared" si="178"/>
        <v>2.1366180000000004</v>
      </c>
      <c r="Y354" s="4">
        <f t="shared" si="179"/>
        <v>-18.841503433038469</v>
      </c>
      <c r="Z354" s="3">
        <f t="shared" si="180"/>
        <v>33.62355252393975</v>
      </c>
      <c r="AA354" s="3">
        <f t="shared" si="181"/>
        <v>16.91866709090128</v>
      </c>
      <c r="AB354" s="3">
        <f t="shared" si="182"/>
        <v>0.2064</v>
      </c>
      <c r="AC354" s="3">
        <f t="shared" si="183"/>
        <v>-16.70488543303847</v>
      </c>
      <c r="AD354" s="2">
        <f t="shared" si="197"/>
        <v>215.94</v>
      </c>
      <c r="AE354" s="2">
        <f t="shared" si="184"/>
        <v>12.763416812907826</v>
      </c>
      <c r="AF354" s="2">
        <f t="shared" si="185"/>
        <v>2079.2219747758813</v>
      </c>
      <c r="AG354" s="2">
        <f t="shared" si="186"/>
        <v>-1033.0010445433247</v>
      </c>
      <c r="AH354" s="2">
        <f t="shared" si="187"/>
        <v>-1046.2209302325582</v>
      </c>
      <c r="AI354" s="2">
        <f t="shared" si="188"/>
        <v>0</v>
      </c>
      <c r="AJ354" s="2">
        <f t="shared" si="189"/>
        <v>28.550941446432056</v>
      </c>
      <c r="AK354">
        <f t="shared" si="190"/>
        <v>1.0452898884647044E-3</v>
      </c>
      <c r="AL354">
        <f t="shared" si="191"/>
        <v>-80.934522446891805</v>
      </c>
      <c r="AM354">
        <f t="shared" si="192"/>
        <v>-1046.2209302325582</v>
      </c>
      <c r="AN354">
        <f t="shared" si="193"/>
        <v>1027.1037718922653</v>
      </c>
      <c r="AO354">
        <f t="shared" si="194"/>
        <v>19.117158340293031</v>
      </c>
      <c r="AP354">
        <f t="shared" si="195"/>
        <v>12.763416812907826</v>
      </c>
      <c r="AQ354">
        <f t="shared" si="196"/>
        <v>254009.25327499319</v>
      </c>
    </row>
    <row r="355" spans="1:43" x14ac:dyDescent="0.25">
      <c r="A355">
        <v>354</v>
      </c>
      <c r="B355" t="s">
        <v>350</v>
      </c>
      <c r="C355" t="s">
        <v>348</v>
      </c>
      <c r="D355" t="s">
        <v>349</v>
      </c>
      <c r="E355" t="str">
        <f t="shared" si="165"/>
        <v>188.952</v>
      </c>
      <c r="F355" t="str">
        <f t="shared" si="166"/>
        <v>34.52575</v>
      </c>
      <c r="G355" t="str">
        <f t="shared" si="167"/>
        <v>-86.52049</v>
      </c>
      <c r="H355">
        <f t="shared" si="168"/>
        <v>0.60258661795703061</v>
      </c>
      <c r="I355">
        <f t="shared" si="169"/>
        <v>0.60258801422043229</v>
      </c>
      <c r="J355">
        <f t="shared" si="170"/>
        <v>-1.5100614868193718</v>
      </c>
      <c r="K355">
        <f t="shared" si="171"/>
        <v>-1.5100674209388285</v>
      </c>
      <c r="L355">
        <f t="shared" si="172"/>
        <v>-4.8889545416427424E-6</v>
      </c>
      <c r="M355">
        <f t="shared" si="173"/>
        <v>1.396263401676201E-6</v>
      </c>
      <c r="N355">
        <f t="shared" si="174"/>
        <v>106.28248331421673</v>
      </c>
      <c r="O355">
        <f t="shared" si="175"/>
        <v>0.40399999999999636</v>
      </c>
      <c r="P355" s="1">
        <f t="shared" si="176"/>
        <v>3.8011908209332917E-3</v>
      </c>
      <c r="Q355" s="3">
        <v>9.81</v>
      </c>
      <c r="R355" s="3">
        <v>20</v>
      </c>
      <c r="S355" s="3">
        <v>68</v>
      </c>
      <c r="T355" s="3">
        <f t="shared" si="177"/>
        <v>88</v>
      </c>
      <c r="U355" s="5">
        <v>2.4750000000000002E-3</v>
      </c>
      <c r="V355" s="5">
        <v>0.32</v>
      </c>
      <c r="W355" s="5">
        <v>1.29</v>
      </c>
      <c r="X355" s="4">
        <f t="shared" si="178"/>
        <v>2.1366180000000004</v>
      </c>
      <c r="Y355" s="4">
        <f t="shared" si="179"/>
        <v>3.2814683049284032</v>
      </c>
      <c r="Z355" s="3">
        <f t="shared" si="180"/>
        <v>17.821092624450362</v>
      </c>
      <c r="AA355" s="3">
        <f t="shared" si="181"/>
        <v>23.239178929378767</v>
      </c>
      <c r="AB355" s="3">
        <f t="shared" si="182"/>
        <v>0.2064</v>
      </c>
      <c r="AC355" s="3">
        <f t="shared" si="183"/>
        <v>5.418086304928404</v>
      </c>
      <c r="AD355" s="2">
        <f t="shared" si="197"/>
        <v>215.94</v>
      </c>
      <c r="AE355" s="2">
        <f t="shared" si="184"/>
        <v>9.2920666713835942</v>
      </c>
      <c r="AF355" s="2">
        <f t="shared" si="185"/>
        <v>802.30029468650764</v>
      </c>
      <c r="AG355" s="2">
        <f t="shared" si="186"/>
        <v>243.92063554605193</v>
      </c>
      <c r="AH355" s="2">
        <f t="shared" si="187"/>
        <v>-1046.2209302325582</v>
      </c>
      <c r="AI355" s="2">
        <f t="shared" si="188"/>
        <v>0</v>
      </c>
      <c r="AJ355" s="2">
        <f t="shared" si="189"/>
        <v>20.785754734791464</v>
      </c>
      <c r="AK355">
        <f t="shared" si="190"/>
        <v>9.6841603589969852E-4</v>
      </c>
      <c r="AL355">
        <f t="shared" si="191"/>
        <v>26.250418144032967</v>
      </c>
      <c r="AM355">
        <f t="shared" si="192"/>
        <v>-1046.2209302325582</v>
      </c>
      <c r="AN355">
        <f t="shared" si="193"/>
        <v>1046.8608948094989</v>
      </c>
      <c r="AO355">
        <f t="shared" si="194"/>
        <v>-0.63996457694065612</v>
      </c>
      <c r="AP355">
        <f t="shared" si="195"/>
        <v>9.2920666713835942</v>
      </c>
      <c r="AQ355">
        <f t="shared" si="196"/>
        <v>274314.51260383235</v>
      </c>
    </row>
    <row r="356" spans="1:43" x14ac:dyDescent="0.25">
      <c r="A356">
        <v>355</v>
      </c>
      <c r="B356" t="s">
        <v>347</v>
      </c>
      <c r="C356" t="s">
        <v>345</v>
      </c>
      <c r="D356" t="s">
        <v>346</v>
      </c>
      <c r="E356" t="str">
        <f t="shared" si="165"/>
        <v>188.373</v>
      </c>
      <c r="F356" t="str">
        <f t="shared" si="166"/>
        <v>34.52589</v>
      </c>
      <c r="G356" t="str">
        <f t="shared" si="167"/>
        <v>-86.52093</v>
      </c>
      <c r="H356">
        <f t="shared" si="168"/>
        <v>0.60258801422043229</v>
      </c>
      <c r="I356">
        <f t="shared" si="169"/>
        <v>0.60259045768138497</v>
      </c>
      <c r="J356">
        <f t="shared" si="170"/>
        <v>-1.5100674209388285</v>
      </c>
      <c r="K356">
        <f t="shared" si="171"/>
        <v>-1.5100751003875375</v>
      </c>
      <c r="L356">
        <f t="shared" si="172"/>
        <v>-6.326873991959644E-6</v>
      </c>
      <c r="M356">
        <f t="shared" si="173"/>
        <v>2.4434609526835516E-6</v>
      </c>
      <c r="N356">
        <f t="shared" si="174"/>
        <v>141.77431762362068</v>
      </c>
      <c r="O356">
        <f t="shared" si="175"/>
        <v>-0.57900000000000773</v>
      </c>
      <c r="P356" s="1">
        <f t="shared" si="176"/>
        <v>-4.0839554702504308E-3</v>
      </c>
      <c r="Q356" s="3">
        <v>9.81</v>
      </c>
      <c r="R356" s="3">
        <v>20</v>
      </c>
      <c r="S356" s="3">
        <v>68</v>
      </c>
      <c r="T356" s="3">
        <f t="shared" si="177"/>
        <v>88</v>
      </c>
      <c r="U356" s="5">
        <v>2.4750000000000002E-3</v>
      </c>
      <c r="V356" s="5">
        <v>0.32</v>
      </c>
      <c r="W356" s="5">
        <v>1.29</v>
      </c>
      <c r="X356" s="4">
        <f t="shared" si="178"/>
        <v>2.1366180000000004</v>
      </c>
      <c r="Y356" s="4">
        <f t="shared" si="179"/>
        <v>-3.5255676775511744</v>
      </c>
      <c r="Z356" s="3">
        <f t="shared" si="180"/>
        <v>22.207096059397237</v>
      </c>
      <c r="AA356" s="3">
        <f t="shared" si="181"/>
        <v>20.818146381846063</v>
      </c>
      <c r="AB356" s="3">
        <f t="shared" si="182"/>
        <v>0.2064</v>
      </c>
      <c r="AC356" s="3">
        <f t="shared" si="183"/>
        <v>-1.3889496775511745</v>
      </c>
      <c r="AD356" s="2">
        <f t="shared" si="197"/>
        <v>215.94</v>
      </c>
      <c r="AE356" s="2">
        <f t="shared" si="184"/>
        <v>10.372681411651582</v>
      </c>
      <c r="AF356" s="2">
        <f t="shared" si="185"/>
        <v>1116.0229287891027</v>
      </c>
      <c r="AG356" s="2">
        <f t="shared" si="186"/>
        <v>-69.801998556465733</v>
      </c>
      <c r="AH356" s="2">
        <f t="shared" si="187"/>
        <v>-1046.2209302325582</v>
      </c>
      <c r="AI356" s="2">
        <f t="shared" si="188"/>
        <v>7.8671291703358293E-11</v>
      </c>
      <c r="AJ356" s="2">
        <f t="shared" si="189"/>
        <v>23.203020317181679</v>
      </c>
      <c r="AK356">
        <f t="shared" si="190"/>
        <v>1.1572285052796338E-3</v>
      </c>
      <c r="AL356">
        <f t="shared" si="191"/>
        <v>-6.7294073524766205</v>
      </c>
      <c r="AM356">
        <f t="shared" si="192"/>
        <v>-1046.2209302325582</v>
      </c>
      <c r="AN356">
        <f t="shared" si="193"/>
        <v>1046.2101420629663</v>
      </c>
      <c r="AO356">
        <f t="shared" si="194"/>
        <v>1.0788169591933183E-2</v>
      </c>
      <c r="AP356">
        <f t="shared" si="195"/>
        <v>10.372681411651582</v>
      </c>
      <c r="AQ356">
        <f t="shared" si="196"/>
        <v>273633.27202172851</v>
      </c>
    </row>
    <row r="357" spans="1:43" x14ac:dyDescent="0.25">
      <c r="A357">
        <v>356</v>
      </c>
      <c r="B357" t="s">
        <v>344</v>
      </c>
      <c r="C357" t="s">
        <v>342</v>
      </c>
      <c r="D357" t="s">
        <v>343</v>
      </c>
      <c r="E357" t="str">
        <f t="shared" si="165"/>
        <v>197.226</v>
      </c>
      <c r="F357" t="str">
        <f t="shared" si="166"/>
        <v>34.527</v>
      </c>
      <c r="G357" t="str">
        <f t="shared" si="167"/>
        <v>-86.52388</v>
      </c>
      <c r="H357">
        <f t="shared" si="168"/>
        <v>0.60259045768138497</v>
      </c>
      <c r="I357">
        <f t="shared" si="169"/>
        <v>0.60260983083608211</v>
      </c>
      <c r="J357">
        <f t="shared" si="170"/>
        <v>-1.5100751003875375</v>
      </c>
      <c r="K357">
        <f t="shared" si="171"/>
        <v>-1.5101265876004712</v>
      </c>
      <c r="L357">
        <f t="shared" si="172"/>
        <v>-4.2418495936775661E-5</v>
      </c>
      <c r="M357">
        <f t="shared" si="173"/>
        <v>1.9373154697133188E-5</v>
      </c>
      <c r="N357">
        <f t="shared" si="174"/>
        <v>974.79636544056643</v>
      </c>
      <c r="O357">
        <f t="shared" si="175"/>
        <v>8.8530000000000086</v>
      </c>
      <c r="P357" s="1">
        <f t="shared" si="176"/>
        <v>9.0818968082619286E-3</v>
      </c>
      <c r="Q357" s="3">
        <v>9.81</v>
      </c>
      <c r="R357" s="3">
        <v>20</v>
      </c>
      <c r="S357" s="3">
        <v>68</v>
      </c>
      <c r="T357" s="3">
        <f t="shared" si="177"/>
        <v>88</v>
      </c>
      <c r="U357" s="5">
        <v>2.4750000000000002E-3</v>
      </c>
      <c r="V357" s="5">
        <v>0.32</v>
      </c>
      <c r="W357" s="5">
        <v>1.29</v>
      </c>
      <c r="X357" s="4">
        <f t="shared" si="178"/>
        <v>2.1366180000000004</v>
      </c>
      <c r="Y357" s="4">
        <f t="shared" si="179"/>
        <v>7.8398965626382529</v>
      </c>
      <c r="Z357" s="3">
        <f t="shared" si="180"/>
        <v>15.192725338166071</v>
      </c>
      <c r="AA357" s="3">
        <f t="shared" si="181"/>
        <v>25.169239900804325</v>
      </c>
      <c r="AB357" s="3">
        <f t="shared" si="182"/>
        <v>0.2064</v>
      </c>
      <c r="AC357" s="3">
        <f t="shared" si="183"/>
        <v>9.9765145626382523</v>
      </c>
      <c r="AD357" s="2">
        <f t="shared" si="197"/>
        <v>215.94</v>
      </c>
      <c r="AE357" s="2">
        <f t="shared" si="184"/>
        <v>8.5795201146737465</v>
      </c>
      <c r="AF357" s="2">
        <f t="shared" si="185"/>
        <v>631.52273563715733</v>
      </c>
      <c r="AG357" s="2">
        <f t="shared" si="186"/>
        <v>414.6981945953994</v>
      </c>
      <c r="AH357" s="2">
        <f t="shared" si="187"/>
        <v>-1046.2209302325582</v>
      </c>
      <c r="AI357" s="2">
        <f t="shared" si="188"/>
        <v>0</v>
      </c>
      <c r="AJ357" s="2">
        <f t="shared" si="189"/>
        <v>19.191833975429788</v>
      </c>
      <c r="AK357">
        <f t="shared" si="190"/>
        <v>9.619743688593918E-3</v>
      </c>
      <c r="AL357">
        <f t="shared" si="191"/>
        <v>48.335826369371375</v>
      </c>
      <c r="AM357">
        <f t="shared" si="192"/>
        <v>-1046.2209302325582</v>
      </c>
      <c r="AN357">
        <f t="shared" si="193"/>
        <v>1050.203562355608</v>
      </c>
      <c r="AO357">
        <f t="shared" si="194"/>
        <v>-3.9826321230498252</v>
      </c>
      <c r="AP357">
        <f t="shared" si="195"/>
        <v>8.5795201146737465</v>
      </c>
      <c r="AQ357">
        <f t="shared" si="196"/>
        <v>277827.13315734861</v>
      </c>
    </row>
    <row r="358" spans="1:43" x14ac:dyDescent="0.25">
      <c r="A358">
        <v>357</v>
      </c>
      <c r="B358" t="s">
        <v>341</v>
      </c>
      <c r="C358" t="s">
        <v>339</v>
      </c>
      <c r="D358" t="s">
        <v>340</v>
      </c>
      <c r="E358" t="str">
        <f t="shared" si="165"/>
        <v>198.443</v>
      </c>
      <c r="F358" t="str">
        <f t="shared" si="166"/>
        <v>34.52729</v>
      </c>
      <c r="G358" t="str">
        <f t="shared" si="167"/>
        <v>-86.5245</v>
      </c>
      <c r="H358">
        <f t="shared" si="168"/>
        <v>0.60260983083608211</v>
      </c>
      <c r="I358">
        <f t="shared" si="169"/>
        <v>0.60261489229091292</v>
      </c>
      <c r="J358">
        <f t="shared" si="170"/>
        <v>-1.5101265876004712</v>
      </c>
      <c r="K358">
        <f t="shared" si="171"/>
        <v>-1.5101374086418338</v>
      </c>
      <c r="L358">
        <f t="shared" si="172"/>
        <v>-8.9149987903457447E-6</v>
      </c>
      <c r="M358">
        <f t="shared" si="173"/>
        <v>5.0614548308125507E-6</v>
      </c>
      <c r="N358">
        <f t="shared" si="174"/>
        <v>214.29475591827642</v>
      </c>
      <c r="O358">
        <f t="shared" si="175"/>
        <v>1.217000000000013</v>
      </c>
      <c r="P358" s="1">
        <f t="shared" si="176"/>
        <v>5.6790937080332888E-3</v>
      </c>
      <c r="Q358" s="3">
        <v>9.81</v>
      </c>
      <c r="R358" s="3">
        <v>20</v>
      </c>
      <c r="S358" s="3">
        <v>68</v>
      </c>
      <c r="T358" s="3">
        <f t="shared" si="177"/>
        <v>88</v>
      </c>
      <c r="U358" s="5">
        <v>2.4750000000000002E-3</v>
      </c>
      <c r="V358" s="5">
        <v>0.32</v>
      </c>
      <c r="W358" s="5">
        <v>1.29</v>
      </c>
      <c r="X358" s="4">
        <f t="shared" si="178"/>
        <v>2.1366180000000004</v>
      </c>
      <c r="Y358" s="4">
        <f t="shared" si="179"/>
        <v>4.9025689578231795</v>
      </c>
      <c r="Z358" s="3">
        <f t="shared" si="180"/>
        <v>16.85600802994864</v>
      </c>
      <c r="AA358" s="3">
        <f t="shared" si="181"/>
        <v>23.89519498777182</v>
      </c>
      <c r="AB358" s="3">
        <f t="shared" si="182"/>
        <v>0.2064</v>
      </c>
      <c r="AC358" s="3">
        <f t="shared" si="183"/>
        <v>7.0391869578231807</v>
      </c>
      <c r="AD358" s="2">
        <f t="shared" si="197"/>
        <v>215.94</v>
      </c>
      <c r="AE358" s="2">
        <f t="shared" si="184"/>
        <v>9.0369632936875757</v>
      </c>
      <c r="AF358" s="2">
        <f t="shared" si="185"/>
        <v>738.01902056564381</v>
      </c>
      <c r="AG358" s="2">
        <f t="shared" si="186"/>
        <v>308.20190966692053</v>
      </c>
      <c r="AH358" s="2">
        <f t="shared" si="187"/>
        <v>-1046.2209302325582</v>
      </c>
      <c r="AI358" s="2">
        <f t="shared" si="188"/>
        <v>6.1390892369672656E-12</v>
      </c>
      <c r="AJ358" s="2">
        <f t="shared" si="189"/>
        <v>20.215104907542994</v>
      </c>
      <c r="AK358">
        <f t="shared" si="190"/>
        <v>2.0077129552605443E-3</v>
      </c>
      <c r="AL358">
        <f t="shared" si="191"/>
        <v>34.104587973949521</v>
      </c>
      <c r="AM358">
        <f t="shared" si="192"/>
        <v>-1046.2209302325582</v>
      </c>
      <c r="AN358">
        <f t="shared" si="193"/>
        <v>1047.6233224689113</v>
      </c>
      <c r="AO358">
        <f t="shared" si="194"/>
        <v>-1.4023922363529664</v>
      </c>
      <c r="AP358">
        <f t="shared" si="195"/>
        <v>9.0369632936875757</v>
      </c>
      <c r="AQ358">
        <f t="shared" si="196"/>
        <v>275113.73752822261</v>
      </c>
    </row>
    <row r="359" spans="1:43" x14ac:dyDescent="0.25">
      <c r="A359">
        <v>358</v>
      </c>
      <c r="B359" t="s">
        <v>338</v>
      </c>
      <c r="C359" t="s">
        <v>336</v>
      </c>
      <c r="D359" t="s">
        <v>337</v>
      </c>
      <c r="E359" t="str">
        <f t="shared" si="165"/>
        <v>198.909</v>
      </c>
      <c r="F359" t="str">
        <f t="shared" si="166"/>
        <v>34.52773</v>
      </c>
      <c r="G359" t="str">
        <f t="shared" si="167"/>
        <v>-86.52532</v>
      </c>
      <c r="H359">
        <f t="shared" si="168"/>
        <v>0.60261489229091292</v>
      </c>
      <c r="I359">
        <f t="shared" si="169"/>
        <v>0.60262257173962175</v>
      </c>
      <c r="J359">
        <f t="shared" si="170"/>
        <v>-1.5101374086418338</v>
      </c>
      <c r="K359">
        <f t="shared" si="171"/>
        <v>-1.5101517203416999</v>
      </c>
      <c r="L359">
        <f t="shared" si="172"/>
        <v>-1.1790753175152851E-5</v>
      </c>
      <c r="M359">
        <f t="shared" si="173"/>
        <v>7.6794487088305274E-6</v>
      </c>
      <c r="N359">
        <f t="shared" si="174"/>
        <v>294.13547399588646</v>
      </c>
      <c r="O359">
        <f t="shared" si="175"/>
        <v>0.46599999999997976</v>
      </c>
      <c r="P359" s="1">
        <f t="shared" si="176"/>
        <v>1.5843039728234102E-3</v>
      </c>
      <c r="Q359" s="3">
        <v>9.81</v>
      </c>
      <c r="R359" s="3">
        <v>20</v>
      </c>
      <c r="S359" s="3">
        <v>68</v>
      </c>
      <c r="T359" s="3">
        <f t="shared" si="177"/>
        <v>88</v>
      </c>
      <c r="U359" s="5">
        <v>2.4750000000000002E-3</v>
      </c>
      <c r="V359" s="5">
        <v>0.32</v>
      </c>
      <c r="W359" s="5">
        <v>1.29</v>
      </c>
      <c r="X359" s="4">
        <f t="shared" si="178"/>
        <v>2.1366180000000004</v>
      </c>
      <c r="Y359" s="4">
        <f t="shared" si="179"/>
        <v>1.3676962171882716</v>
      </c>
      <c r="Z359" s="3">
        <f t="shared" si="180"/>
        <v>19.001476273684563</v>
      </c>
      <c r="AA359" s="3">
        <f t="shared" si="181"/>
        <v>22.505790490872833</v>
      </c>
      <c r="AB359" s="3">
        <f t="shared" si="182"/>
        <v>0.2064</v>
      </c>
      <c r="AC359" s="3">
        <f t="shared" si="183"/>
        <v>3.5043142171882717</v>
      </c>
      <c r="AD359" s="2">
        <f t="shared" si="197"/>
        <v>215.94</v>
      </c>
      <c r="AE359" s="2">
        <f t="shared" si="184"/>
        <v>9.5948640456586602</v>
      </c>
      <c r="AF359" s="2">
        <f t="shared" si="185"/>
        <v>883.31677089540756</v>
      </c>
      <c r="AG359" s="2">
        <f t="shared" si="186"/>
        <v>162.90415933716193</v>
      </c>
      <c r="AH359" s="2">
        <f t="shared" si="187"/>
        <v>-1046.2209302325582</v>
      </c>
      <c r="AI359" s="2">
        <f t="shared" si="188"/>
        <v>1.1368683772161603E-11</v>
      </c>
      <c r="AJ359" s="2">
        <f t="shared" si="189"/>
        <v>21.463092960893885</v>
      </c>
      <c r="AK359">
        <f t="shared" si="190"/>
        <v>2.5955008552161849E-3</v>
      </c>
      <c r="AL359">
        <f t="shared" si="191"/>
        <v>16.978266556144728</v>
      </c>
      <c r="AM359">
        <f t="shared" si="192"/>
        <v>-1046.2209302325582</v>
      </c>
      <c r="AN359">
        <f t="shared" si="193"/>
        <v>1046.3941593815646</v>
      </c>
      <c r="AO359">
        <f t="shared" si="194"/>
        <v>-0.17322914900637443</v>
      </c>
      <c r="AP359">
        <f t="shared" si="195"/>
        <v>9.5948640456586602</v>
      </c>
      <c r="AQ359">
        <f t="shared" si="196"/>
        <v>273825.82468392479</v>
      </c>
    </row>
    <row r="360" spans="1:43" x14ac:dyDescent="0.25">
      <c r="A360">
        <v>359</v>
      </c>
      <c r="B360" t="s">
        <v>335</v>
      </c>
      <c r="C360" t="s">
        <v>333</v>
      </c>
      <c r="D360" t="s">
        <v>334</v>
      </c>
      <c r="E360" t="str">
        <f t="shared" si="165"/>
        <v>196.232</v>
      </c>
      <c r="F360" t="str">
        <f t="shared" si="166"/>
        <v>34.52818</v>
      </c>
      <c r="G360" t="str">
        <f t="shared" si="167"/>
        <v>-86.52615</v>
      </c>
      <c r="H360">
        <f t="shared" si="168"/>
        <v>0.60262257173962175</v>
      </c>
      <c r="I360">
        <f t="shared" si="169"/>
        <v>0.60263042572125569</v>
      </c>
      <c r="J360">
        <f t="shared" si="170"/>
        <v>-1.5101517203416999</v>
      </c>
      <c r="K360">
        <f t="shared" si="171"/>
        <v>-1.5101662065744916</v>
      </c>
      <c r="L360">
        <f t="shared" si="172"/>
        <v>-1.1934479076918999E-5</v>
      </c>
      <c r="M360">
        <f t="shared" si="173"/>
        <v>7.853981633942908E-6</v>
      </c>
      <c r="N360">
        <f t="shared" si="174"/>
        <v>298.64745584383854</v>
      </c>
      <c r="O360">
        <f t="shared" si="175"/>
        <v>-2.6769999999999925</v>
      </c>
      <c r="P360" s="1">
        <f t="shared" si="176"/>
        <v>-8.9637462085054038E-3</v>
      </c>
      <c r="Q360" s="3">
        <v>9.81</v>
      </c>
      <c r="R360" s="3">
        <v>20</v>
      </c>
      <c r="S360" s="3">
        <v>68</v>
      </c>
      <c r="T360" s="3">
        <f t="shared" si="177"/>
        <v>88</v>
      </c>
      <c r="U360" s="5">
        <v>2.4750000000000002E-3</v>
      </c>
      <c r="V360" s="5">
        <v>0.32</v>
      </c>
      <c r="W360" s="5">
        <v>1.29</v>
      </c>
      <c r="X360" s="4">
        <f t="shared" si="178"/>
        <v>2.1366180000000004</v>
      </c>
      <c r="Y360" s="4">
        <f t="shared" si="179"/>
        <v>-7.7379119673607448</v>
      </c>
      <c r="Z360" s="3">
        <f t="shared" si="180"/>
        <v>25.159756963053447</v>
      </c>
      <c r="AA360" s="3">
        <f t="shared" si="181"/>
        <v>19.5584629956927</v>
      </c>
      <c r="AB360" s="3">
        <f t="shared" si="182"/>
        <v>0.2064</v>
      </c>
      <c r="AC360" s="3">
        <f t="shared" si="183"/>
        <v>-5.6012939673607454</v>
      </c>
      <c r="AD360" s="2">
        <f t="shared" si="197"/>
        <v>215.94</v>
      </c>
      <c r="AE360" s="2">
        <f t="shared" si="184"/>
        <v>11.040744870778218</v>
      </c>
      <c r="AF360" s="2">
        <f t="shared" si="185"/>
        <v>1345.8452405031921</v>
      </c>
      <c r="AG360" s="2">
        <f t="shared" si="186"/>
        <v>-299.62431027063531</v>
      </c>
      <c r="AH360" s="2">
        <f t="shared" si="187"/>
        <v>-1046.2209302325582</v>
      </c>
      <c r="AI360" s="2">
        <f t="shared" si="188"/>
        <v>0</v>
      </c>
      <c r="AJ360" s="2">
        <f t="shared" si="189"/>
        <v>24.697435251961192</v>
      </c>
      <c r="AK360">
        <f t="shared" si="190"/>
        <v>2.290198053976096E-3</v>
      </c>
      <c r="AL360">
        <f t="shared" si="191"/>
        <v>-27.138052167445473</v>
      </c>
      <c r="AM360">
        <f t="shared" si="192"/>
        <v>-1046.2209302325582</v>
      </c>
      <c r="AN360">
        <f t="shared" si="193"/>
        <v>1045.512914589822</v>
      </c>
      <c r="AO360">
        <f t="shared" si="194"/>
        <v>0.70801564273619988</v>
      </c>
      <c r="AP360">
        <f t="shared" si="195"/>
        <v>11.040744870778218</v>
      </c>
      <c r="AQ360">
        <f t="shared" si="196"/>
        <v>272904.31921595754</v>
      </c>
    </row>
    <row r="361" spans="1:43" x14ac:dyDescent="0.25">
      <c r="A361">
        <v>360</v>
      </c>
      <c r="B361" t="s">
        <v>332</v>
      </c>
      <c r="C361" t="s">
        <v>330</v>
      </c>
      <c r="D361" t="s">
        <v>331</v>
      </c>
      <c r="E361" t="str">
        <f t="shared" si="165"/>
        <v>192.714</v>
      </c>
      <c r="F361" t="str">
        <f t="shared" si="166"/>
        <v>34.52861</v>
      </c>
      <c r="G361" t="str">
        <f t="shared" si="167"/>
        <v>-86.5269</v>
      </c>
      <c r="H361">
        <f t="shared" si="168"/>
        <v>0.60263042572125569</v>
      </c>
      <c r="I361">
        <f t="shared" si="169"/>
        <v>0.6026379306370393</v>
      </c>
      <c r="J361">
        <f t="shared" si="170"/>
        <v>-1.5101662065744916</v>
      </c>
      <c r="K361">
        <f t="shared" si="171"/>
        <v>-1.5101792965438816</v>
      </c>
      <c r="L361">
        <f t="shared" si="172"/>
        <v>-1.0784110862438787E-5</v>
      </c>
      <c r="M361">
        <f t="shared" si="173"/>
        <v>7.5049157836071245E-6</v>
      </c>
      <c r="N361">
        <f t="shared" si="174"/>
        <v>274.64139531750754</v>
      </c>
      <c r="O361">
        <f t="shared" si="175"/>
        <v>-3.5180000000000007</v>
      </c>
      <c r="P361" s="1">
        <f t="shared" si="176"/>
        <v>-1.2809430988846054E-2</v>
      </c>
      <c r="Q361" s="3">
        <v>9.81</v>
      </c>
      <c r="R361" s="3">
        <v>20</v>
      </c>
      <c r="S361" s="3">
        <v>68</v>
      </c>
      <c r="T361" s="3">
        <f t="shared" si="177"/>
        <v>88</v>
      </c>
      <c r="U361" s="5">
        <v>2.4750000000000002E-3</v>
      </c>
      <c r="V361" s="5">
        <v>0.32</v>
      </c>
      <c r="W361" s="5">
        <v>1.29</v>
      </c>
      <c r="X361" s="4">
        <f t="shared" si="178"/>
        <v>2.1366180000000004</v>
      </c>
      <c r="Y361" s="4">
        <f t="shared" si="179"/>
        <v>-11.057218478639347</v>
      </c>
      <c r="Z361" s="3">
        <f t="shared" si="180"/>
        <v>27.595838514720267</v>
      </c>
      <c r="AA361" s="3">
        <f t="shared" si="181"/>
        <v>18.67523803608092</v>
      </c>
      <c r="AB361" s="3">
        <f t="shared" si="182"/>
        <v>0.2064</v>
      </c>
      <c r="AC361" s="3">
        <f t="shared" si="183"/>
        <v>-8.9206004786393471</v>
      </c>
      <c r="AD361" s="2">
        <f t="shared" si="197"/>
        <v>215.94</v>
      </c>
      <c r="AE361" s="2">
        <f t="shared" si="184"/>
        <v>11.56290482524507</v>
      </c>
      <c r="AF361" s="2">
        <f t="shared" si="185"/>
        <v>1545.9692554192961</v>
      </c>
      <c r="AG361" s="2">
        <f t="shared" si="186"/>
        <v>-499.74832518673634</v>
      </c>
      <c r="AH361" s="2">
        <f t="shared" si="187"/>
        <v>-1046.2209302325582</v>
      </c>
      <c r="AI361" s="2">
        <f t="shared" si="188"/>
        <v>0</v>
      </c>
      <c r="AJ361" s="2">
        <f t="shared" si="189"/>
        <v>25.865473443002479</v>
      </c>
      <c r="AK361">
        <f t="shared" si="190"/>
        <v>2.0109980161180066E-3</v>
      </c>
      <c r="AL361">
        <f t="shared" si="191"/>
        <v>-43.21996355929916</v>
      </c>
      <c r="AM361">
        <f t="shared" si="192"/>
        <v>-1046.2209302325582</v>
      </c>
      <c r="AN361">
        <f t="shared" si="193"/>
        <v>1043.3550548596122</v>
      </c>
      <c r="AO361">
        <f t="shared" si="194"/>
        <v>2.8658753729458795</v>
      </c>
      <c r="AP361">
        <f t="shared" si="195"/>
        <v>11.56290482524507</v>
      </c>
      <c r="AQ361">
        <f t="shared" si="196"/>
        <v>270654.43315720913</v>
      </c>
    </row>
    <row r="362" spans="1:43" x14ac:dyDescent="0.25">
      <c r="A362">
        <v>361</v>
      </c>
      <c r="B362" t="s">
        <v>329</v>
      </c>
      <c r="C362" t="s">
        <v>327</v>
      </c>
      <c r="D362" t="s">
        <v>328</v>
      </c>
      <c r="E362" t="str">
        <f t="shared" si="165"/>
        <v>193.42</v>
      </c>
      <c r="F362" t="str">
        <f t="shared" si="166"/>
        <v>34.52917</v>
      </c>
      <c r="G362" t="str">
        <f t="shared" si="167"/>
        <v>-86.52778</v>
      </c>
      <c r="H362">
        <f t="shared" si="168"/>
        <v>0.6026379306370393</v>
      </c>
      <c r="I362">
        <f t="shared" si="169"/>
        <v>0.60264770448085037</v>
      </c>
      <c r="J362">
        <f t="shared" si="170"/>
        <v>-1.5101792965438816</v>
      </c>
      <c r="K362">
        <f t="shared" si="171"/>
        <v>-1.5101946554412993</v>
      </c>
      <c r="L362">
        <f t="shared" si="172"/>
        <v>-1.2653281533467589E-5</v>
      </c>
      <c r="M362">
        <f t="shared" si="173"/>
        <v>9.7738438110672732E-6</v>
      </c>
      <c r="N362">
        <f t="shared" si="174"/>
        <v>334.21686049791134</v>
      </c>
      <c r="O362">
        <f t="shared" si="175"/>
        <v>0.70599999999998886</v>
      </c>
      <c r="P362" s="1">
        <f t="shared" si="176"/>
        <v>2.1124009092425814E-3</v>
      </c>
      <c r="Q362" s="3">
        <v>9.81</v>
      </c>
      <c r="R362" s="3">
        <v>20</v>
      </c>
      <c r="S362" s="3">
        <v>68</v>
      </c>
      <c r="T362" s="3">
        <f t="shared" si="177"/>
        <v>88</v>
      </c>
      <c r="U362" s="5">
        <v>2.4750000000000002E-3</v>
      </c>
      <c r="V362" s="5">
        <v>0.32</v>
      </c>
      <c r="W362" s="5">
        <v>1.29</v>
      </c>
      <c r="X362" s="4">
        <f t="shared" si="178"/>
        <v>2.1366180000000004</v>
      </c>
      <c r="Y362" s="4">
        <f t="shared" si="179"/>
        <v>1.8235893882909053</v>
      </c>
      <c r="Z362" s="3">
        <f t="shared" si="180"/>
        <v>18.716357840793318</v>
      </c>
      <c r="AA362" s="3">
        <f t="shared" si="181"/>
        <v>22.676565229084225</v>
      </c>
      <c r="AB362" s="3">
        <f t="shared" si="182"/>
        <v>0.2064</v>
      </c>
      <c r="AC362" s="3">
        <f t="shared" si="183"/>
        <v>3.9602073882909057</v>
      </c>
      <c r="AD362" s="2">
        <f t="shared" si="197"/>
        <v>215.94</v>
      </c>
      <c r="AE362" s="2">
        <f t="shared" si="184"/>
        <v>9.5226061715486914</v>
      </c>
      <c r="AF362" s="2">
        <f t="shared" si="185"/>
        <v>863.51019711071785</v>
      </c>
      <c r="AG362" s="2">
        <f t="shared" si="186"/>
        <v>182.71073312185902</v>
      </c>
      <c r="AH362" s="2">
        <f t="shared" si="187"/>
        <v>-1046.2209302325582</v>
      </c>
      <c r="AI362" s="2">
        <f t="shared" si="188"/>
        <v>1.8644641386345029E-11</v>
      </c>
      <c r="AJ362" s="2">
        <f t="shared" si="189"/>
        <v>21.301456749916976</v>
      </c>
      <c r="AK362">
        <f t="shared" si="190"/>
        <v>2.9715642720923685E-3</v>
      </c>
      <c r="AL362">
        <f t="shared" si="191"/>
        <v>19.187051299859039</v>
      </c>
      <c r="AM362">
        <f t="shared" si="192"/>
        <v>-1046.2209302325582</v>
      </c>
      <c r="AN362">
        <f t="shared" si="193"/>
        <v>1046.4709266464038</v>
      </c>
      <c r="AO362">
        <f t="shared" si="194"/>
        <v>-0.24999641384556526</v>
      </c>
      <c r="AP362">
        <f t="shared" si="195"/>
        <v>9.5226061715486914</v>
      </c>
      <c r="AQ362">
        <f t="shared" si="196"/>
        <v>273906.17269302515</v>
      </c>
    </row>
    <row r="363" spans="1:43" x14ac:dyDescent="0.25">
      <c r="A363">
        <v>362</v>
      </c>
      <c r="B363" t="s">
        <v>326</v>
      </c>
      <c r="C363" t="s">
        <v>324</v>
      </c>
      <c r="D363" t="s">
        <v>325</v>
      </c>
      <c r="E363" t="str">
        <f t="shared" si="165"/>
        <v>187.874</v>
      </c>
      <c r="F363" t="str">
        <f t="shared" si="166"/>
        <v>34.53056</v>
      </c>
      <c r="G363" t="str">
        <f t="shared" si="167"/>
        <v>-86.52959</v>
      </c>
      <c r="H363">
        <f t="shared" si="168"/>
        <v>0.60264770448085037</v>
      </c>
      <c r="I363">
        <f t="shared" si="169"/>
        <v>0.6026719645574532</v>
      </c>
      <c r="J363">
        <f t="shared" si="170"/>
        <v>-1.5101946554412993</v>
      </c>
      <c r="K363">
        <f t="shared" si="171"/>
        <v>-1.51022624590076</v>
      </c>
      <c r="L363">
        <f t="shared" si="172"/>
        <v>-2.6025194805094299E-5</v>
      </c>
      <c r="M363">
        <f t="shared" si="173"/>
        <v>2.4260076602833358E-5</v>
      </c>
      <c r="N363">
        <f t="shared" si="174"/>
        <v>743.72540991426547</v>
      </c>
      <c r="O363">
        <f t="shared" si="175"/>
        <v>-5.5459999999999923</v>
      </c>
      <c r="P363" s="1">
        <f t="shared" si="176"/>
        <v>-7.457053270022493E-3</v>
      </c>
      <c r="Q363" s="3">
        <v>9.81</v>
      </c>
      <c r="R363" s="3">
        <v>20</v>
      </c>
      <c r="S363" s="3">
        <v>68</v>
      </c>
      <c r="T363" s="3">
        <f t="shared" si="177"/>
        <v>88</v>
      </c>
      <c r="U363" s="5">
        <v>2.4750000000000002E-3</v>
      </c>
      <c r="V363" s="5">
        <v>0.32</v>
      </c>
      <c r="W363" s="5">
        <v>1.29</v>
      </c>
      <c r="X363" s="4">
        <f t="shared" si="178"/>
        <v>2.1366180000000004</v>
      </c>
      <c r="Y363" s="4">
        <f t="shared" si="179"/>
        <v>-6.4373459666134432</v>
      </c>
      <c r="Z363" s="3">
        <f t="shared" si="180"/>
        <v>24.230643872107905</v>
      </c>
      <c r="AA363" s="3">
        <f t="shared" si="181"/>
        <v>19.929915905494461</v>
      </c>
      <c r="AB363" s="3">
        <f t="shared" si="182"/>
        <v>0.2064</v>
      </c>
      <c r="AC363" s="3">
        <f t="shared" si="183"/>
        <v>-4.3007279666134428</v>
      </c>
      <c r="AD363" s="2">
        <f t="shared" si="197"/>
        <v>215.94</v>
      </c>
      <c r="AE363" s="2">
        <f t="shared" si="184"/>
        <v>10.834967945874121</v>
      </c>
      <c r="AF363" s="2">
        <f t="shared" si="185"/>
        <v>1271.9876437121138</v>
      </c>
      <c r="AG363" s="2">
        <f t="shared" si="186"/>
        <v>-225.76671347955929</v>
      </c>
      <c r="AH363" s="2">
        <f t="shared" si="187"/>
        <v>-1046.2209302325582</v>
      </c>
      <c r="AI363" s="2">
        <f t="shared" si="188"/>
        <v>-3.637978807091713E-12</v>
      </c>
      <c r="AJ363" s="2">
        <f t="shared" si="189"/>
        <v>24.237125522984698</v>
      </c>
      <c r="AK363">
        <f t="shared" si="190"/>
        <v>5.8116250244880183E-3</v>
      </c>
      <c r="AL363">
        <f t="shared" si="191"/>
        <v>-20.836860303359703</v>
      </c>
      <c r="AM363">
        <f t="shared" si="192"/>
        <v>-1046.2209302325582</v>
      </c>
      <c r="AN363">
        <f t="shared" si="193"/>
        <v>1045.9005669922371</v>
      </c>
      <c r="AO363">
        <f t="shared" si="194"/>
        <v>0.32036324032105767</v>
      </c>
      <c r="AP363">
        <f t="shared" si="195"/>
        <v>10.834967945874121</v>
      </c>
      <c r="AQ363">
        <f t="shared" si="196"/>
        <v>273309.49061947456</v>
      </c>
    </row>
    <row r="364" spans="1:43" x14ac:dyDescent="0.25">
      <c r="A364">
        <v>363</v>
      </c>
      <c r="B364" t="s">
        <v>323</v>
      </c>
      <c r="C364" t="s">
        <v>321</v>
      </c>
      <c r="D364" t="s">
        <v>322</v>
      </c>
      <c r="E364" t="str">
        <f t="shared" si="165"/>
        <v>186.896</v>
      </c>
      <c r="F364" t="str">
        <f t="shared" si="166"/>
        <v>34.5308</v>
      </c>
      <c r="G364" t="str">
        <f t="shared" si="167"/>
        <v>-86.52996</v>
      </c>
      <c r="H364">
        <f t="shared" si="168"/>
        <v>0.6026719645574532</v>
      </c>
      <c r="I364">
        <f t="shared" si="169"/>
        <v>0.60267615334765789</v>
      </c>
      <c r="J364">
        <f t="shared" si="170"/>
        <v>-1.51022624590076</v>
      </c>
      <c r="K364">
        <f t="shared" si="171"/>
        <v>-1.5102327036189926</v>
      </c>
      <c r="L364">
        <f t="shared" si="172"/>
        <v>-5.320015377996841E-6</v>
      </c>
      <c r="M364">
        <f t="shared" si="173"/>
        <v>4.1887902046955361E-6</v>
      </c>
      <c r="N364">
        <f t="shared" si="174"/>
        <v>141.54095384831376</v>
      </c>
      <c r="O364">
        <f t="shared" si="175"/>
        <v>-0.97800000000000864</v>
      </c>
      <c r="P364" s="1">
        <f t="shared" si="176"/>
        <v>-6.9096609384737447E-3</v>
      </c>
      <c r="Q364" s="3">
        <v>9.81</v>
      </c>
      <c r="R364" s="3">
        <v>20</v>
      </c>
      <c r="S364" s="3">
        <v>68</v>
      </c>
      <c r="T364" s="3">
        <f t="shared" si="177"/>
        <v>88</v>
      </c>
      <c r="U364" s="5">
        <v>2.4750000000000002E-3</v>
      </c>
      <c r="V364" s="5">
        <v>0.32</v>
      </c>
      <c r="W364" s="5">
        <v>1.29</v>
      </c>
      <c r="X364" s="4">
        <f t="shared" si="178"/>
        <v>2.1366180000000004</v>
      </c>
      <c r="Y364" s="4">
        <f t="shared" si="179"/>
        <v>-5.9648297059972331</v>
      </c>
      <c r="Z364" s="3">
        <f t="shared" si="180"/>
        <v>23.896840536184563</v>
      </c>
      <c r="AA364" s="3">
        <f t="shared" si="181"/>
        <v>20.068628830187329</v>
      </c>
      <c r="AB364" s="3">
        <f t="shared" si="182"/>
        <v>0.2064</v>
      </c>
      <c r="AC364" s="3">
        <f t="shared" si="183"/>
        <v>-3.8282117059972336</v>
      </c>
      <c r="AD364" s="2">
        <f t="shared" si="197"/>
        <v>215.94</v>
      </c>
      <c r="AE364" s="2">
        <f t="shared" si="184"/>
        <v>10.760077423684502</v>
      </c>
      <c r="AF364" s="2">
        <f t="shared" si="185"/>
        <v>1245.7938679786248</v>
      </c>
      <c r="AG364" s="2">
        <f t="shared" si="186"/>
        <v>-199.57293774605409</v>
      </c>
      <c r="AH364" s="2">
        <f t="shared" si="187"/>
        <v>-1046.2209302325582</v>
      </c>
      <c r="AI364" s="2">
        <f t="shared" si="188"/>
        <v>1.2505552149377763E-11</v>
      </c>
      <c r="AJ364" s="2">
        <f t="shared" si="189"/>
        <v>24.069600247796146</v>
      </c>
      <c r="AK364">
        <f t="shared" si="190"/>
        <v>1.1137284607525796E-3</v>
      </c>
      <c r="AL364">
        <f t="shared" si="191"/>
        <v>-18.547537335257914</v>
      </c>
      <c r="AM364">
        <f t="shared" si="192"/>
        <v>-1046.2209302325582</v>
      </c>
      <c r="AN364">
        <f t="shared" si="193"/>
        <v>1045.9950046622475</v>
      </c>
      <c r="AO364">
        <f t="shared" si="194"/>
        <v>0.22592557031077831</v>
      </c>
      <c r="AP364">
        <f t="shared" si="195"/>
        <v>10.760077423684502</v>
      </c>
      <c r="AQ364">
        <f t="shared" si="196"/>
        <v>273408.24169619934</v>
      </c>
    </row>
    <row r="365" spans="1:43" x14ac:dyDescent="0.25">
      <c r="A365">
        <v>364</v>
      </c>
      <c r="B365" t="s">
        <v>320</v>
      </c>
      <c r="C365" t="s">
        <v>318</v>
      </c>
      <c r="D365" t="s">
        <v>319</v>
      </c>
      <c r="E365" t="str">
        <f t="shared" si="165"/>
        <v>185.52</v>
      </c>
      <c r="F365" t="str">
        <f t="shared" si="166"/>
        <v>34.53098</v>
      </c>
      <c r="G365" t="str">
        <f t="shared" si="167"/>
        <v>-86.53032</v>
      </c>
      <c r="H365">
        <f t="shared" si="168"/>
        <v>0.60267615334765789</v>
      </c>
      <c r="I365">
        <f t="shared" si="169"/>
        <v>0.60267929494031147</v>
      </c>
      <c r="J365">
        <f t="shared" si="170"/>
        <v>-1.5102327036189926</v>
      </c>
      <c r="K365">
        <f t="shared" si="171"/>
        <v>-1.5102389868042998</v>
      </c>
      <c r="L365">
        <f t="shared" si="172"/>
        <v>-5.1762181243855031E-6</v>
      </c>
      <c r="M365">
        <f t="shared" si="173"/>
        <v>3.1415926535771632E-6</v>
      </c>
      <c r="N365">
        <f t="shared" si="174"/>
        <v>126.57049162708562</v>
      </c>
      <c r="O365">
        <f t="shared" si="175"/>
        <v>-1.3759999999999764</v>
      </c>
      <c r="P365" s="1">
        <f t="shared" si="176"/>
        <v>-1.0871412304015397E-2</v>
      </c>
      <c r="Q365" s="3">
        <v>9.81</v>
      </c>
      <c r="R365" s="3">
        <v>20</v>
      </c>
      <c r="S365" s="3">
        <v>68</v>
      </c>
      <c r="T365" s="3">
        <f t="shared" si="177"/>
        <v>88</v>
      </c>
      <c r="U365" s="5">
        <v>2.4750000000000002E-3</v>
      </c>
      <c r="V365" s="5">
        <v>0.32</v>
      </c>
      <c r="W365" s="5">
        <v>1.29</v>
      </c>
      <c r="X365" s="4">
        <f t="shared" si="178"/>
        <v>2.1366180000000004</v>
      </c>
      <c r="Y365" s="4">
        <f t="shared" si="179"/>
        <v>-9.3845182633240949</v>
      </c>
      <c r="Z365" s="3">
        <f t="shared" si="180"/>
        <v>26.356991218288663</v>
      </c>
      <c r="AA365" s="3">
        <f t="shared" si="181"/>
        <v>19.109090954964568</v>
      </c>
      <c r="AB365" s="3">
        <f t="shared" si="182"/>
        <v>0.2064</v>
      </c>
      <c r="AC365" s="3">
        <f t="shared" si="183"/>
        <v>-7.2479002633240954</v>
      </c>
      <c r="AD365" s="2">
        <f t="shared" si="197"/>
        <v>215.94</v>
      </c>
      <c r="AE365" s="2">
        <f t="shared" si="184"/>
        <v>11.300380562786444</v>
      </c>
      <c r="AF365" s="2">
        <f t="shared" si="185"/>
        <v>1443.0427870963285</v>
      </c>
      <c r="AG365" s="2">
        <f t="shared" si="186"/>
        <v>-396.82185686377113</v>
      </c>
      <c r="AH365" s="2">
        <f t="shared" si="187"/>
        <v>-1046.2209302325582</v>
      </c>
      <c r="AI365" s="2">
        <f t="shared" si="188"/>
        <v>0</v>
      </c>
      <c r="AJ365" s="2">
        <f t="shared" si="189"/>
        <v>25.278223574445029</v>
      </c>
      <c r="AK365">
        <f t="shared" si="190"/>
        <v>9.4831363247041989E-4</v>
      </c>
      <c r="AL365">
        <f t="shared" si="191"/>
        <v>-35.115795849438449</v>
      </c>
      <c r="AM365">
        <f t="shared" si="192"/>
        <v>-1046.2209302325582</v>
      </c>
      <c r="AN365">
        <f t="shared" si="193"/>
        <v>1044.685754453408</v>
      </c>
      <c r="AO365">
        <f t="shared" si="194"/>
        <v>1.5351757791502223</v>
      </c>
      <c r="AP365">
        <f t="shared" si="195"/>
        <v>11.300380562786444</v>
      </c>
      <c r="AQ365">
        <f t="shared" si="196"/>
        <v>272040.7824471097</v>
      </c>
    </row>
    <row r="366" spans="1:43" x14ac:dyDescent="0.25">
      <c r="A366">
        <v>365</v>
      </c>
      <c r="B366" t="s">
        <v>227</v>
      </c>
      <c r="C366" t="s">
        <v>313</v>
      </c>
      <c r="D366" t="s">
        <v>314</v>
      </c>
      <c r="E366" t="str">
        <f t="shared" si="165"/>
        <v>180.252</v>
      </c>
      <c r="F366" t="str">
        <f t="shared" si="166"/>
        <v>34.5316</v>
      </c>
      <c r="G366" t="str">
        <f t="shared" si="167"/>
        <v>-86.53187</v>
      </c>
      <c r="H366">
        <f t="shared" si="168"/>
        <v>0.60267929494031147</v>
      </c>
      <c r="I366">
        <f t="shared" si="169"/>
        <v>0.60269011598167377</v>
      </c>
      <c r="J366">
        <f t="shared" si="170"/>
        <v>-1.5102389868042998</v>
      </c>
      <c r="K366">
        <f t="shared" si="171"/>
        <v>-1.5102660394077054</v>
      </c>
      <c r="L366">
        <f t="shared" si="172"/>
        <v>-2.2286387644563343E-5</v>
      </c>
      <c r="M366">
        <f t="shared" si="173"/>
        <v>1.0821041362296668E-5</v>
      </c>
      <c r="N366">
        <f t="shared" si="174"/>
        <v>517.87516755752608</v>
      </c>
      <c r="O366">
        <f t="shared" si="175"/>
        <v>-5.2680000000000007</v>
      </c>
      <c r="P366" s="1">
        <f t="shared" si="176"/>
        <v>-1.0172335593625129E-2</v>
      </c>
      <c r="Q366" s="3">
        <v>9.81</v>
      </c>
      <c r="R366" s="3">
        <v>20</v>
      </c>
      <c r="S366" s="3">
        <v>68</v>
      </c>
      <c r="T366" s="3">
        <f t="shared" si="177"/>
        <v>88</v>
      </c>
      <c r="U366" s="5">
        <v>2.4750000000000002E-3</v>
      </c>
      <c r="V366" s="5">
        <v>0.32</v>
      </c>
      <c r="W366" s="5">
        <v>1.29</v>
      </c>
      <c r="X366" s="4">
        <f t="shared" si="178"/>
        <v>2.1366180000000004</v>
      </c>
      <c r="Y366" s="4">
        <f t="shared" si="179"/>
        <v>-8.7811195636465396</v>
      </c>
      <c r="Z366" s="3">
        <f t="shared" si="180"/>
        <v>25.915627160823817</v>
      </c>
      <c r="AA366" s="3">
        <f t="shared" si="181"/>
        <v>19.271125597177278</v>
      </c>
      <c r="AB366" s="3">
        <f t="shared" si="182"/>
        <v>0.2064</v>
      </c>
      <c r="AC366" s="3">
        <f t="shared" si="183"/>
        <v>-6.644501563646541</v>
      </c>
      <c r="AD366" s="2">
        <f t="shared" si="197"/>
        <v>215.94</v>
      </c>
      <c r="AE366" s="2">
        <f t="shared" si="184"/>
        <v>11.205365193179492</v>
      </c>
      <c r="AF366" s="2">
        <f t="shared" si="185"/>
        <v>1406.9479968377532</v>
      </c>
      <c r="AG366" s="2">
        <f t="shared" si="186"/>
        <v>-360.72706660519214</v>
      </c>
      <c r="AH366" s="2">
        <f t="shared" si="187"/>
        <v>-1046.2209302325582</v>
      </c>
      <c r="AI366" s="2">
        <f t="shared" si="188"/>
        <v>2.7284841053187847E-12</v>
      </c>
      <c r="AJ366" s="2">
        <f t="shared" si="189"/>
        <v>25.065680311624085</v>
      </c>
      <c r="AK366">
        <f t="shared" si="190"/>
        <v>3.913016398463004E-3</v>
      </c>
      <c r="AL366">
        <f t="shared" si="191"/>
        <v>-32.192352537047192</v>
      </c>
      <c r="AM366">
        <f t="shared" si="192"/>
        <v>-1046.2209302325582</v>
      </c>
      <c r="AN366">
        <f t="shared" si="193"/>
        <v>1045.0385366193952</v>
      </c>
      <c r="AO366">
        <f t="shared" si="194"/>
        <v>1.182393613162958</v>
      </c>
      <c r="AP366">
        <f t="shared" si="195"/>
        <v>11.205365193179492</v>
      </c>
      <c r="AQ366">
        <f t="shared" si="196"/>
        <v>272408.91182296193</v>
      </c>
    </row>
    <row r="367" spans="1:43" x14ac:dyDescent="0.25">
      <c r="A367">
        <v>366</v>
      </c>
      <c r="B367" t="s">
        <v>312</v>
      </c>
      <c r="C367" t="s">
        <v>310</v>
      </c>
      <c r="D367" t="s">
        <v>311</v>
      </c>
      <c r="E367" t="str">
        <f t="shared" si="165"/>
        <v>178.656</v>
      </c>
      <c r="F367" t="str">
        <f t="shared" si="166"/>
        <v>34.53186</v>
      </c>
      <c r="G367" t="str">
        <f t="shared" si="167"/>
        <v>-86.53235</v>
      </c>
      <c r="H367">
        <f t="shared" si="168"/>
        <v>0.60269011598167377</v>
      </c>
      <c r="I367">
        <f t="shared" si="169"/>
        <v>0.60269465383772913</v>
      </c>
      <c r="J367">
        <f t="shared" si="170"/>
        <v>-1.5102660394077054</v>
      </c>
      <c r="K367">
        <f t="shared" si="171"/>
        <v>-1.510274416988115</v>
      </c>
      <c r="L367">
        <f t="shared" si="172"/>
        <v>-6.9015545436037855E-6</v>
      </c>
      <c r="M367">
        <f t="shared" si="173"/>
        <v>4.5378560553643865E-6</v>
      </c>
      <c r="N367">
        <f t="shared" si="174"/>
        <v>172.6580045004213</v>
      </c>
      <c r="O367">
        <f t="shared" si="175"/>
        <v>-1.5960000000000036</v>
      </c>
      <c r="P367" s="1">
        <f t="shared" si="176"/>
        <v>-9.2437069721613124E-3</v>
      </c>
      <c r="Q367" s="3">
        <v>9.81</v>
      </c>
      <c r="R367" s="3">
        <v>20</v>
      </c>
      <c r="S367" s="3">
        <v>68</v>
      </c>
      <c r="T367" s="3">
        <f t="shared" si="177"/>
        <v>88</v>
      </c>
      <c r="U367" s="5">
        <v>2.4750000000000002E-3</v>
      </c>
      <c r="V367" s="5">
        <v>0.32</v>
      </c>
      <c r="W367" s="5">
        <v>1.29</v>
      </c>
      <c r="X367" s="4">
        <f t="shared" si="178"/>
        <v>2.1366180000000004</v>
      </c>
      <c r="Y367" s="4">
        <f t="shared" si="179"/>
        <v>-7.9795664507188864</v>
      </c>
      <c r="Z367" s="3">
        <f t="shared" si="180"/>
        <v>25.334025615376614</v>
      </c>
      <c r="AA367" s="3">
        <f t="shared" si="181"/>
        <v>19.491077164657728</v>
      </c>
      <c r="AB367" s="3">
        <f t="shared" si="182"/>
        <v>0.2064</v>
      </c>
      <c r="AC367" s="3">
        <f t="shared" si="183"/>
        <v>-5.8429484507188869</v>
      </c>
      <c r="AD367" s="2">
        <f t="shared" si="197"/>
        <v>215.94</v>
      </c>
      <c r="AE367" s="2">
        <f t="shared" si="184"/>
        <v>11.078915658471381</v>
      </c>
      <c r="AF367" s="2">
        <f t="shared" si="185"/>
        <v>1359.8523889646851</v>
      </c>
      <c r="AG367" s="2">
        <f t="shared" si="186"/>
        <v>-313.63145873212483</v>
      </c>
      <c r="AH367" s="2">
        <f t="shared" si="187"/>
        <v>-1046.2209302325582</v>
      </c>
      <c r="AI367" s="2">
        <f t="shared" si="188"/>
        <v>2.0463630789890885E-12</v>
      </c>
      <c r="AJ367" s="2">
        <f t="shared" si="189"/>
        <v>24.782820845832074</v>
      </c>
      <c r="AK367">
        <f t="shared" si="190"/>
        <v>1.3194777077094027E-3</v>
      </c>
      <c r="AL367">
        <f t="shared" si="191"/>
        <v>-28.308858772862823</v>
      </c>
      <c r="AM367">
        <f t="shared" si="192"/>
        <v>-1046.2209302325582</v>
      </c>
      <c r="AN367">
        <f t="shared" si="193"/>
        <v>1045.4171937485012</v>
      </c>
      <c r="AO367">
        <f t="shared" si="194"/>
        <v>0.80373648405713993</v>
      </c>
      <c r="AP367">
        <f t="shared" si="195"/>
        <v>11.078915658471381</v>
      </c>
      <c r="AQ367">
        <f t="shared" si="196"/>
        <v>272804.31877449353</v>
      </c>
    </row>
    <row r="368" spans="1:43" x14ac:dyDescent="0.25">
      <c r="A368">
        <v>367</v>
      </c>
      <c r="B368" t="s">
        <v>309</v>
      </c>
      <c r="C368" t="s">
        <v>307</v>
      </c>
      <c r="D368" t="s">
        <v>308</v>
      </c>
      <c r="E368" t="str">
        <f t="shared" si="165"/>
        <v>178.511</v>
      </c>
      <c r="F368" t="str">
        <f t="shared" si="166"/>
        <v>34.53196</v>
      </c>
      <c r="G368" t="str">
        <f t="shared" si="167"/>
        <v>-86.53248</v>
      </c>
      <c r="H368">
        <f t="shared" si="168"/>
        <v>0.60269465383772913</v>
      </c>
      <c r="I368">
        <f t="shared" si="169"/>
        <v>0.60269639916698103</v>
      </c>
      <c r="J368">
        <f t="shared" si="170"/>
        <v>-1.510274416988115</v>
      </c>
      <c r="K368">
        <f t="shared" si="171"/>
        <v>-1.5102766859161429</v>
      </c>
      <c r="L368">
        <f t="shared" si="172"/>
        <v>-1.8691669818412903E-6</v>
      </c>
      <c r="M368">
        <f t="shared" si="173"/>
        <v>1.7453292519009622E-6</v>
      </c>
      <c r="N368">
        <f t="shared" si="174"/>
        <v>53.45729147237833</v>
      </c>
      <c r="O368">
        <f t="shared" si="175"/>
        <v>-0.14500000000001023</v>
      </c>
      <c r="P368" s="1">
        <f t="shared" si="176"/>
        <v>-2.7124456927439451E-3</v>
      </c>
      <c r="Q368" s="3">
        <v>9.81</v>
      </c>
      <c r="R368" s="3">
        <v>20</v>
      </c>
      <c r="S368" s="3">
        <v>68</v>
      </c>
      <c r="T368" s="3">
        <f t="shared" si="177"/>
        <v>88</v>
      </c>
      <c r="U368" s="5">
        <v>2.4750000000000002E-3</v>
      </c>
      <c r="V368" s="5">
        <v>0.32</v>
      </c>
      <c r="W368" s="5">
        <v>1.29</v>
      </c>
      <c r="X368" s="4">
        <f t="shared" si="178"/>
        <v>2.1366180000000004</v>
      </c>
      <c r="Y368" s="4">
        <f t="shared" si="179"/>
        <v>-2.3415915036800889</v>
      </c>
      <c r="Z368" s="3">
        <f t="shared" si="180"/>
        <v>21.408066590942255</v>
      </c>
      <c r="AA368" s="3">
        <f t="shared" si="181"/>
        <v>21.203093087262168</v>
      </c>
      <c r="AB368" s="3">
        <f t="shared" si="182"/>
        <v>0.2064</v>
      </c>
      <c r="AC368" s="3">
        <f t="shared" si="183"/>
        <v>-0.20497350368008857</v>
      </c>
      <c r="AD368" s="2">
        <f t="shared" si="197"/>
        <v>215.94</v>
      </c>
      <c r="AE368" s="2">
        <f t="shared" si="184"/>
        <v>10.184363154517435</v>
      </c>
      <c r="AF368" s="2">
        <f t="shared" si="185"/>
        <v>1056.3349059992634</v>
      </c>
      <c r="AG368" s="2">
        <f t="shared" si="186"/>
        <v>-10.113975768080611</v>
      </c>
      <c r="AH368" s="2">
        <f t="shared" si="187"/>
        <v>-1046.2209302325582</v>
      </c>
      <c r="AI368" s="2">
        <f t="shared" si="188"/>
        <v>-1.3753833627561107E-9</v>
      </c>
      <c r="AJ368" s="2">
        <f t="shared" si="189"/>
        <v>22.781764503668352</v>
      </c>
      <c r="AK368">
        <f t="shared" si="190"/>
        <v>4.4441189002956797E-4</v>
      </c>
      <c r="AL368">
        <f t="shared" si="191"/>
        <v>-0.9930886806205842</v>
      </c>
      <c r="AM368">
        <f t="shared" si="192"/>
        <v>-1046.2209302325582</v>
      </c>
      <c r="AN368">
        <f t="shared" si="193"/>
        <v>1046.2208955607141</v>
      </c>
      <c r="AO368">
        <f t="shared" si="194"/>
        <v>3.4671844105105265E-5</v>
      </c>
      <c r="AP368">
        <f t="shared" si="195"/>
        <v>10.184363154517435</v>
      </c>
      <c r="AQ368">
        <f t="shared" si="196"/>
        <v>273644.52243976202</v>
      </c>
    </row>
    <row r="369" spans="1:43" x14ac:dyDescent="0.25">
      <c r="A369">
        <v>368</v>
      </c>
      <c r="B369" t="s">
        <v>306</v>
      </c>
      <c r="C369" t="s">
        <v>304</v>
      </c>
      <c r="D369" t="s">
        <v>305</v>
      </c>
      <c r="E369" t="str">
        <f t="shared" si="165"/>
        <v>178.436</v>
      </c>
      <c r="F369" t="str">
        <f t="shared" si="166"/>
        <v>34.53215</v>
      </c>
      <c r="G369" t="str">
        <f t="shared" si="167"/>
        <v>-86.53269</v>
      </c>
      <c r="H369">
        <f t="shared" si="168"/>
        <v>0.60269639916698103</v>
      </c>
      <c r="I369">
        <f t="shared" si="169"/>
        <v>0.60269971529255983</v>
      </c>
      <c r="J369">
        <f t="shared" si="170"/>
        <v>-1.5102766859161429</v>
      </c>
      <c r="K369">
        <f t="shared" si="171"/>
        <v>-1.5102803511075718</v>
      </c>
      <c r="L369">
        <f t="shared" si="172"/>
        <v>-3.0194183272954789E-6</v>
      </c>
      <c r="M369">
        <f t="shared" si="173"/>
        <v>3.3161255788005661E-6</v>
      </c>
      <c r="N369">
        <f t="shared" si="174"/>
        <v>93.748444065201369</v>
      </c>
      <c r="O369">
        <f t="shared" si="175"/>
        <v>-7.4999999999988631E-2</v>
      </c>
      <c r="P369" s="1">
        <f t="shared" si="176"/>
        <v>-8.0001327753052279E-4</v>
      </c>
      <c r="Q369" s="3">
        <v>9.81</v>
      </c>
      <c r="R369" s="3">
        <v>20</v>
      </c>
      <c r="S369" s="3">
        <v>68</v>
      </c>
      <c r="T369" s="3">
        <f t="shared" si="177"/>
        <v>88</v>
      </c>
      <c r="U369" s="5">
        <v>2.4750000000000002E-3</v>
      </c>
      <c r="V369" s="5">
        <v>0.32</v>
      </c>
      <c r="W369" s="5">
        <v>1.29</v>
      </c>
      <c r="X369" s="4">
        <f t="shared" si="178"/>
        <v>2.1366180000000004</v>
      </c>
      <c r="Y369" s="4">
        <f t="shared" si="179"/>
        <v>-0.69063524121597186</v>
      </c>
      <c r="Z369" s="3">
        <f t="shared" si="180"/>
        <v>20.31829672815882</v>
      </c>
      <c r="AA369" s="3">
        <f t="shared" si="181"/>
        <v>21.764279486942847</v>
      </c>
      <c r="AB369" s="3">
        <f t="shared" si="182"/>
        <v>0.2064</v>
      </c>
      <c r="AC369" s="3">
        <f t="shared" si="183"/>
        <v>1.4459827587840284</v>
      </c>
      <c r="AD369" s="2">
        <f t="shared" si="197"/>
        <v>215.94</v>
      </c>
      <c r="AE369" s="2">
        <f t="shared" si="184"/>
        <v>9.9217619461993003</v>
      </c>
      <c r="AF369" s="2">
        <f t="shared" si="185"/>
        <v>976.71174074143357</v>
      </c>
      <c r="AG369" s="2">
        <f t="shared" si="186"/>
        <v>69.509189491102973</v>
      </c>
      <c r="AH369" s="2">
        <f t="shared" si="187"/>
        <v>-1046.2209302325582</v>
      </c>
      <c r="AI369" s="2">
        <f t="shared" si="188"/>
        <v>-2.1600499167107046E-11</v>
      </c>
      <c r="AJ369" s="2">
        <f t="shared" si="189"/>
        <v>22.194342512178501</v>
      </c>
      <c r="AK369">
        <f t="shared" si="190"/>
        <v>7.9999608566093416E-4</v>
      </c>
      <c r="AL369">
        <f t="shared" si="191"/>
        <v>7.0057304204652535</v>
      </c>
      <c r="AM369">
        <f t="shared" si="192"/>
        <v>-1046.2209302325582</v>
      </c>
      <c r="AN369">
        <f t="shared" si="193"/>
        <v>1046.2331024035379</v>
      </c>
      <c r="AO369">
        <f t="shared" si="194"/>
        <v>-1.2172170979624752E-2</v>
      </c>
      <c r="AP369">
        <f t="shared" si="195"/>
        <v>9.9217619461993003</v>
      </c>
      <c r="AQ369">
        <f t="shared" si="196"/>
        <v>273657.29364237684</v>
      </c>
    </row>
    <row r="370" spans="1:43" x14ac:dyDescent="0.25">
      <c r="A370">
        <v>369</v>
      </c>
      <c r="B370" t="s">
        <v>303</v>
      </c>
      <c r="C370" t="s">
        <v>301</v>
      </c>
      <c r="D370" t="s">
        <v>302</v>
      </c>
      <c r="E370" t="str">
        <f t="shared" si="165"/>
        <v>178.652</v>
      </c>
      <c r="F370" t="str">
        <f t="shared" si="166"/>
        <v>34.53231</v>
      </c>
      <c r="G370" t="str">
        <f t="shared" si="167"/>
        <v>-86.53282</v>
      </c>
      <c r="H370">
        <f t="shared" si="168"/>
        <v>0.60269971529255983</v>
      </c>
      <c r="I370">
        <f t="shared" si="169"/>
        <v>0.60270250781936308</v>
      </c>
      <c r="J370">
        <f t="shared" si="170"/>
        <v>-1.5102803511075718</v>
      </c>
      <c r="K370">
        <f t="shared" si="171"/>
        <v>-1.5102826200355994</v>
      </c>
      <c r="L370">
        <f t="shared" si="172"/>
        <v>-1.8691597982662516E-6</v>
      </c>
      <c r="M370">
        <f t="shared" si="173"/>
        <v>2.7925268032413797E-6</v>
      </c>
      <c r="N370">
        <f t="shared" si="174"/>
        <v>70.243181302536371</v>
      </c>
      <c r="O370">
        <f t="shared" si="175"/>
        <v>0.21599999999997976</v>
      </c>
      <c r="P370" s="1">
        <f t="shared" si="176"/>
        <v>3.0750315688247501E-3</v>
      </c>
      <c r="Q370" s="3">
        <v>9.81</v>
      </c>
      <c r="R370" s="3">
        <v>20</v>
      </c>
      <c r="S370" s="3">
        <v>68</v>
      </c>
      <c r="T370" s="3">
        <f t="shared" si="177"/>
        <v>88</v>
      </c>
      <c r="U370" s="5">
        <v>2.4750000000000002E-3</v>
      </c>
      <c r="V370" s="5">
        <v>0.32</v>
      </c>
      <c r="W370" s="5">
        <v>1.29</v>
      </c>
      <c r="X370" s="4">
        <f t="shared" si="178"/>
        <v>2.1366180000000004</v>
      </c>
      <c r="Y370" s="4">
        <f t="shared" si="179"/>
        <v>2.6546007020526239</v>
      </c>
      <c r="Z370" s="3">
        <f t="shared" si="180"/>
        <v>18.202928650728019</v>
      </c>
      <c r="AA370" s="3">
        <f t="shared" si="181"/>
        <v>22.994147352780644</v>
      </c>
      <c r="AB370" s="3">
        <f t="shared" si="182"/>
        <v>0.2064</v>
      </c>
      <c r="AC370" s="3">
        <f t="shared" si="183"/>
        <v>4.7912187020526238</v>
      </c>
      <c r="AD370" s="2">
        <f t="shared" si="197"/>
        <v>215.94</v>
      </c>
      <c r="AE370" s="2">
        <f t="shared" si="184"/>
        <v>9.3910853351945995</v>
      </c>
      <c r="AF370" s="2">
        <f t="shared" si="185"/>
        <v>828.22314103413521</v>
      </c>
      <c r="AG370" s="2">
        <f t="shared" si="186"/>
        <v>217.99778919843266</v>
      </c>
      <c r="AH370" s="2">
        <f t="shared" si="187"/>
        <v>-1046.2209302325582</v>
      </c>
      <c r="AI370" s="2">
        <f t="shared" si="188"/>
        <v>9.5496943686157465E-12</v>
      </c>
      <c r="AJ370" s="2">
        <f t="shared" si="189"/>
        <v>21.007253108934737</v>
      </c>
      <c r="AK370">
        <f t="shared" si="190"/>
        <v>6.3328759612039964E-4</v>
      </c>
      <c r="AL370">
        <f t="shared" si="191"/>
        <v>23.21326890529372</v>
      </c>
      <c r="AM370">
        <f t="shared" si="192"/>
        <v>-1046.2209302325582</v>
      </c>
      <c r="AN370">
        <f t="shared" si="193"/>
        <v>1046.6635573727599</v>
      </c>
      <c r="AO370">
        <f t="shared" si="194"/>
        <v>-0.44262714020158</v>
      </c>
      <c r="AP370">
        <f t="shared" si="195"/>
        <v>9.3910853351945995</v>
      </c>
      <c r="AQ370">
        <f t="shared" si="196"/>
        <v>274107.84041132301</v>
      </c>
    </row>
    <row r="371" spans="1:43" x14ac:dyDescent="0.25">
      <c r="A371">
        <v>370</v>
      </c>
      <c r="B371" t="s">
        <v>300</v>
      </c>
      <c r="C371" t="s">
        <v>298</v>
      </c>
      <c r="D371" t="s">
        <v>299</v>
      </c>
      <c r="E371" t="str">
        <f t="shared" si="165"/>
        <v>179.389</v>
      </c>
      <c r="F371" t="str">
        <f t="shared" si="166"/>
        <v>34.53248</v>
      </c>
      <c r="G371" t="str">
        <f t="shared" si="167"/>
        <v>-86.53294</v>
      </c>
      <c r="H371">
        <f t="shared" si="168"/>
        <v>0.60270250781936308</v>
      </c>
      <c r="I371">
        <f t="shared" si="169"/>
        <v>0.60270547487909143</v>
      </c>
      <c r="J371">
        <f t="shared" si="170"/>
        <v>-1.5102826200355994</v>
      </c>
      <c r="K371">
        <f t="shared" si="171"/>
        <v>-1.5102847144307021</v>
      </c>
      <c r="L371">
        <f t="shared" si="172"/>
        <v>-1.725374856452152E-6</v>
      </c>
      <c r="M371">
        <f t="shared" si="173"/>
        <v>2.9670597283537603E-6</v>
      </c>
      <c r="N371">
        <f t="shared" si="174"/>
        <v>71.746172796098236</v>
      </c>
      <c r="O371">
        <f t="shared" si="175"/>
        <v>0.73700000000002319</v>
      </c>
      <c r="P371" s="1">
        <f t="shared" si="176"/>
        <v>1.0272324937729687E-2</v>
      </c>
      <c r="Q371" s="3">
        <v>9.81</v>
      </c>
      <c r="R371" s="3">
        <v>20</v>
      </c>
      <c r="S371" s="3">
        <v>68</v>
      </c>
      <c r="T371" s="3">
        <f t="shared" si="177"/>
        <v>88</v>
      </c>
      <c r="U371" s="5">
        <v>2.4750000000000002E-3</v>
      </c>
      <c r="V371" s="5">
        <v>0.32</v>
      </c>
      <c r="W371" s="5">
        <v>1.29</v>
      </c>
      <c r="X371" s="4">
        <f t="shared" si="178"/>
        <v>2.1366180000000004</v>
      </c>
      <c r="Y371" s="4">
        <f t="shared" si="179"/>
        <v>8.8674248363255899</v>
      </c>
      <c r="Z371" s="3">
        <f t="shared" si="180"/>
        <v>14.637825338186317</v>
      </c>
      <c r="AA371" s="3">
        <f t="shared" si="181"/>
        <v>25.641868174511906</v>
      </c>
      <c r="AB371" s="3">
        <f t="shared" si="182"/>
        <v>0.2064</v>
      </c>
      <c r="AC371" s="3">
        <f t="shared" si="183"/>
        <v>11.00404283632559</v>
      </c>
      <c r="AD371" s="2">
        <f t="shared" si="197"/>
        <v>215.94</v>
      </c>
      <c r="AE371" s="2">
        <f t="shared" si="184"/>
        <v>8.4213832834007416</v>
      </c>
      <c r="AF371" s="2">
        <f t="shared" si="185"/>
        <v>597.24194577685103</v>
      </c>
      <c r="AG371" s="2">
        <f t="shared" si="186"/>
        <v>448.9789844557074</v>
      </c>
      <c r="AH371" s="2">
        <f t="shared" si="187"/>
        <v>-1046.2209302325582</v>
      </c>
      <c r="AI371" s="2">
        <f t="shared" si="188"/>
        <v>0</v>
      </c>
      <c r="AJ371" s="2">
        <f t="shared" si="189"/>
        <v>18.838092067884009</v>
      </c>
      <c r="AK371">
        <f t="shared" si="190"/>
        <v>7.2131987959954999E-4</v>
      </c>
      <c r="AL371">
        <f t="shared" si="191"/>
        <v>53.314161028709258</v>
      </c>
      <c r="AM371">
        <f t="shared" si="192"/>
        <v>-1046.2209302325582</v>
      </c>
      <c r="AN371">
        <f t="shared" si="193"/>
        <v>1051.5583406819137</v>
      </c>
      <c r="AO371">
        <f t="shared" si="194"/>
        <v>-5.337410449355616</v>
      </c>
      <c r="AP371">
        <f t="shared" si="195"/>
        <v>8.4213832834007416</v>
      </c>
      <c r="AQ371">
        <f t="shared" si="196"/>
        <v>279257.15718983253</v>
      </c>
    </row>
    <row r="372" spans="1:43" x14ac:dyDescent="0.25">
      <c r="A372">
        <v>371</v>
      </c>
      <c r="B372" t="s">
        <v>297</v>
      </c>
      <c r="C372" t="s">
        <v>295</v>
      </c>
      <c r="D372" t="s">
        <v>296</v>
      </c>
      <c r="E372" t="str">
        <f t="shared" si="165"/>
        <v>179.884</v>
      </c>
      <c r="F372" t="str">
        <f t="shared" si="166"/>
        <v>34.53336</v>
      </c>
      <c r="G372" t="str">
        <f t="shared" si="167"/>
        <v>-86.53337</v>
      </c>
      <c r="H372">
        <f t="shared" si="168"/>
        <v>0.60270547487909143</v>
      </c>
      <c r="I372">
        <f t="shared" si="169"/>
        <v>0.60272083377650898</v>
      </c>
      <c r="J372">
        <f t="shared" si="170"/>
        <v>-1.5102847144307021</v>
      </c>
      <c r="K372">
        <f t="shared" si="171"/>
        <v>-1.5102922193464856</v>
      </c>
      <c r="L372">
        <f t="shared" si="172"/>
        <v>-6.1825542521350496E-6</v>
      </c>
      <c r="M372">
        <f t="shared" si="173"/>
        <v>1.5358897417550033E-5</v>
      </c>
      <c r="N372">
        <f t="shared" si="174"/>
        <v>346.09040072262525</v>
      </c>
      <c r="O372">
        <f t="shared" si="175"/>
        <v>0.49499999999997613</v>
      </c>
      <c r="P372" s="1">
        <f t="shared" si="176"/>
        <v>1.4302621481740972E-3</v>
      </c>
      <c r="Q372" s="3">
        <v>9.81</v>
      </c>
      <c r="R372" s="3">
        <v>20</v>
      </c>
      <c r="S372" s="3">
        <v>68</v>
      </c>
      <c r="T372" s="3">
        <f t="shared" si="177"/>
        <v>88</v>
      </c>
      <c r="U372" s="5">
        <v>2.4750000000000002E-3</v>
      </c>
      <c r="V372" s="5">
        <v>0.32</v>
      </c>
      <c r="W372" s="5">
        <v>1.29</v>
      </c>
      <c r="X372" s="4">
        <f t="shared" si="178"/>
        <v>2.1366180000000004</v>
      </c>
      <c r="Y372" s="4">
        <f t="shared" si="179"/>
        <v>1.2347154443786721</v>
      </c>
      <c r="Z372" s="3">
        <f t="shared" si="180"/>
        <v>19.08509808943526</v>
      </c>
      <c r="AA372" s="3">
        <f t="shared" si="181"/>
        <v>22.456431533813934</v>
      </c>
      <c r="AB372" s="3">
        <f t="shared" si="182"/>
        <v>0.2064</v>
      </c>
      <c r="AC372" s="3">
        <f t="shared" si="183"/>
        <v>3.3713334443786724</v>
      </c>
      <c r="AD372" s="2">
        <f t="shared" si="197"/>
        <v>215.94</v>
      </c>
      <c r="AE372" s="2">
        <f t="shared" si="184"/>
        <v>9.6159534374304112</v>
      </c>
      <c r="AF372" s="2">
        <f t="shared" si="185"/>
        <v>889.15414039148038</v>
      </c>
      <c r="AG372" s="2">
        <f t="shared" si="186"/>
        <v>157.06678984107171</v>
      </c>
      <c r="AH372" s="2">
        <f t="shared" si="187"/>
        <v>-1046.2209302325582</v>
      </c>
      <c r="AI372" s="2">
        <f t="shared" si="188"/>
        <v>-6.1390892369672656E-12</v>
      </c>
      <c r="AJ372" s="2">
        <f t="shared" si="189"/>
        <v>21.51026857213046</v>
      </c>
      <c r="AK372">
        <f t="shared" si="190"/>
        <v>3.0472620162544542E-3</v>
      </c>
      <c r="AL372">
        <f t="shared" si="191"/>
        <v>16.333979866175738</v>
      </c>
      <c r="AM372">
        <f t="shared" si="192"/>
        <v>-1046.2209302325582</v>
      </c>
      <c r="AN372">
        <f t="shared" si="193"/>
        <v>1046.3751801193362</v>
      </c>
      <c r="AO372">
        <f t="shared" si="194"/>
        <v>-0.15424988677796136</v>
      </c>
      <c r="AP372">
        <f t="shared" si="195"/>
        <v>9.6159534374304112</v>
      </c>
      <c r="AQ372">
        <f t="shared" si="196"/>
        <v>273805.96196723048</v>
      </c>
    </row>
    <row r="373" spans="1:43" x14ac:dyDescent="0.25">
      <c r="A373">
        <v>372</v>
      </c>
      <c r="B373" t="s">
        <v>294</v>
      </c>
      <c r="C373" t="s">
        <v>292</v>
      </c>
      <c r="D373" t="s">
        <v>293</v>
      </c>
      <c r="E373" t="str">
        <f t="shared" si="165"/>
        <v>181.158</v>
      </c>
      <c r="F373" t="str">
        <f t="shared" si="166"/>
        <v>34.53534</v>
      </c>
      <c r="G373" t="str">
        <f t="shared" si="167"/>
        <v>-86.5344</v>
      </c>
      <c r="H373">
        <f t="shared" si="168"/>
        <v>0.60272083377650898</v>
      </c>
      <c r="I373">
        <f t="shared" si="169"/>
        <v>0.60275539129569844</v>
      </c>
      <c r="J373">
        <f t="shared" si="170"/>
        <v>-1.5102922193464856</v>
      </c>
      <c r="K373">
        <f t="shared" si="171"/>
        <v>-1.5103101962377812</v>
      </c>
      <c r="L373">
        <f t="shared" si="172"/>
        <v>-1.4809119791940866E-5</v>
      </c>
      <c r="M373">
        <f t="shared" si="173"/>
        <v>3.4557519189459818E-5</v>
      </c>
      <c r="N373">
        <f t="shared" si="174"/>
        <v>785.90901665872468</v>
      </c>
      <c r="O373">
        <f t="shared" si="175"/>
        <v>1.2740000000000009</v>
      </c>
      <c r="P373" s="1">
        <f t="shared" si="176"/>
        <v>1.6210527847312205E-3</v>
      </c>
      <c r="Q373" s="3">
        <v>9.81</v>
      </c>
      <c r="R373" s="3">
        <v>20</v>
      </c>
      <c r="S373" s="3">
        <v>68</v>
      </c>
      <c r="T373" s="3">
        <f t="shared" si="177"/>
        <v>88</v>
      </c>
      <c r="U373" s="5">
        <v>2.4750000000000002E-3</v>
      </c>
      <c r="V373" s="5">
        <v>0.32</v>
      </c>
      <c r="W373" s="5">
        <v>1.29</v>
      </c>
      <c r="X373" s="4">
        <f t="shared" si="178"/>
        <v>2.1366180000000004</v>
      </c>
      <c r="Y373" s="4">
        <f t="shared" si="179"/>
        <v>1.3994206092967496</v>
      </c>
      <c r="Z373" s="3">
        <f t="shared" si="180"/>
        <v>18.981557370267314</v>
      </c>
      <c r="AA373" s="3">
        <f t="shared" si="181"/>
        <v>22.517595979564064</v>
      </c>
      <c r="AB373" s="3">
        <f t="shared" si="182"/>
        <v>0.2064</v>
      </c>
      <c r="AC373" s="3">
        <f t="shared" si="183"/>
        <v>3.53603860929675</v>
      </c>
      <c r="AD373" s="2">
        <f t="shared" si="197"/>
        <v>215.94</v>
      </c>
      <c r="AE373" s="2">
        <f t="shared" si="184"/>
        <v>9.58983366590199</v>
      </c>
      <c r="AF373" s="2">
        <f t="shared" si="185"/>
        <v>881.92818750309834</v>
      </c>
      <c r="AG373" s="2">
        <f t="shared" si="186"/>
        <v>164.29274272947299</v>
      </c>
      <c r="AH373" s="2">
        <f t="shared" si="187"/>
        <v>-1046.2209302325582</v>
      </c>
      <c r="AI373" s="2">
        <f t="shared" si="188"/>
        <v>1.3187673175707459E-11</v>
      </c>
      <c r="AJ373" s="2">
        <f t="shared" si="189"/>
        <v>21.451840325334668</v>
      </c>
      <c r="AK373">
        <f t="shared" si="190"/>
        <v>6.9386310177978108E-3</v>
      </c>
      <c r="AL373">
        <f t="shared" si="191"/>
        <v>17.131970006282703</v>
      </c>
      <c r="AM373">
        <f t="shared" si="192"/>
        <v>-1046.2209302325582</v>
      </c>
      <c r="AN373">
        <f t="shared" si="193"/>
        <v>1046.3989060003087</v>
      </c>
      <c r="AO373">
        <f t="shared" si="194"/>
        <v>-0.17797576775058133</v>
      </c>
      <c r="AP373">
        <f t="shared" si="195"/>
        <v>9.58983366590199</v>
      </c>
      <c r="AQ373">
        <f t="shared" si="196"/>
        <v>273830.79236283863</v>
      </c>
    </row>
    <row r="374" spans="1:43" x14ac:dyDescent="0.25">
      <c r="A374">
        <v>373</v>
      </c>
      <c r="B374" t="s">
        <v>291</v>
      </c>
      <c r="C374" t="s">
        <v>289</v>
      </c>
      <c r="D374" t="s">
        <v>290</v>
      </c>
      <c r="E374" t="str">
        <f t="shared" si="165"/>
        <v>181.071</v>
      </c>
      <c r="F374" t="str">
        <f t="shared" si="166"/>
        <v>34.53566</v>
      </c>
      <c r="G374" t="str">
        <f t="shared" si="167"/>
        <v>-86.53455</v>
      </c>
      <c r="H374">
        <f t="shared" si="168"/>
        <v>0.60275539129569844</v>
      </c>
      <c r="I374">
        <f t="shared" si="169"/>
        <v>0.60276097634930492</v>
      </c>
      <c r="J374">
        <f t="shared" si="170"/>
        <v>-1.5103101962377812</v>
      </c>
      <c r="K374">
        <f t="shared" si="171"/>
        <v>-1.5103128142316589</v>
      </c>
      <c r="L374">
        <f t="shared" si="172"/>
        <v>-2.1566381415500662E-6</v>
      </c>
      <c r="M374">
        <f t="shared" si="173"/>
        <v>5.5850536064827594E-6</v>
      </c>
      <c r="N374">
        <f t="shared" si="174"/>
        <v>125.14892534051023</v>
      </c>
      <c r="O374">
        <f t="shared" si="175"/>
        <v>-8.6999999999989086E-2</v>
      </c>
      <c r="P374" s="1">
        <f t="shared" si="176"/>
        <v>-6.9517177045888318E-4</v>
      </c>
      <c r="Q374" s="3">
        <v>9.81</v>
      </c>
      <c r="R374" s="3">
        <v>20</v>
      </c>
      <c r="S374" s="3">
        <v>68</v>
      </c>
      <c r="T374" s="3">
        <f t="shared" si="177"/>
        <v>88</v>
      </c>
      <c r="U374" s="5">
        <v>2.4750000000000002E-3</v>
      </c>
      <c r="V374" s="5">
        <v>0.32</v>
      </c>
      <c r="W374" s="5">
        <v>1.29</v>
      </c>
      <c r="X374" s="4">
        <f t="shared" si="178"/>
        <v>2.1366180000000004</v>
      </c>
      <c r="Y374" s="4">
        <f t="shared" si="179"/>
        <v>-0.60012774099175881</v>
      </c>
      <c r="Z374" s="3">
        <f t="shared" si="180"/>
        <v>20.25940134848587</v>
      </c>
      <c r="AA374" s="3">
        <f t="shared" si="181"/>
        <v>21.795891607494113</v>
      </c>
      <c r="AB374" s="3">
        <f t="shared" si="182"/>
        <v>0.2064</v>
      </c>
      <c r="AC374" s="3">
        <f t="shared" si="183"/>
        <v>1.5364902590082417</v>
      </c>
      <c r="AD374" s="2">
        <f t="shared" si="197"/>
        <v>215.94</v>
      </c>
      <c r="AE374" s="2">
        <f t="shared" si="184"/>
        <v>9.907371714299396</v>
      </c>
      <c r="AF374" s="2">
        <f t="shared" si="185"/>
        <v>972.46811951854613</v>
      </c>
      <c r="AG374" s="2">
        <f t="shared" si="186"/>
        <v>73.75281071412212</v>
      </c>
      <c r="AH374" s="2">
        <f t="shared" si="187"/>
        <v>-1046.2209302325582</v>
      </c>
      <c r="AI374" s="2">
        <f t="shared" si="188"/>
        <v>1.1004885891452432E-10</v>
      </c>
      <c r="AJ374" s="2">
        <f t="shared" si="189"/>
        <v>22.162152490149349</v>
      </c>
      <c r="AK374">
        <f t="shared" si="190"/>
        <v>1.0695011683405989E-3</v>
      </c>
      <c r="AL374">
        <f t="shared" si="191"/>
        <v>7.4442357510089225</v>
      </c>
      <c r="AM374">
        <f t="shared" si="192"/>
        <v>-1046.2209302325582</v>
      </c>
      <c r="AN374">
        <f t="shared" si="193"/>
        <v>1046.235534074523</v>
      </c>
      <c r="AO374">
        <f t="shared" si="194"/>
        <v>-1.4603841964685671E-2</v>
      </c>
      <c r="AP374">
        <f t="shared" si="195"/>
        <v>9.907371714299396</v>
      </c>
      <c r="AQ374">
        <f t="shared" si="196"/>
        <v>273659.83777256735</v>
      </c>
    </row>
    <row r="375" spans="1:43" x14ac:dyDescent="0.25">
      <c r="A375">
        <v>374</v>
      </c>
      <c r="B375" t="s">
        <v>288</v>
      </c>
      <c r="C375" t="s">
        <v>286</v>
      </c>
      <c r="D375" t="s">
        <v>287</v>
      </c>
      <c r="E375" t="str">
        <f t="shared" si="165"/>
        <v>180.897</v>
      </c>
      <c r="F375" t="str">
        <f t="shared" si="166"/>
        <v>34.53594</v>
      </c>
      <c r="G375" t="str">
        <f t="shared" si="167"/>
        <v>-86.53466</v>
      </c>
      <c r="H375">
        <f t="shared" si="168"/>
        <v>0.60276097634930492</v>
      </c>
      <c r="I375">
        <f t="shared" si="169"/>
        <v>0.6027658632712104</v>
      </c>
      <c r="J375">
        <f t="shared" si="170"/>
        <v>-1.5103128142316589</v>
      </c>
      <c r="K375">
        <f t="shared" si="171"/>
        <v>-1.5103147340938363</v>
      </c>
      <c r="L375">
        <f t="shared" si="172"/>
        <v>-1.5815289386577655E-6</v>
      </c>
      <c r="M375">
        <f t="shared" si="173"/>
        <v>4.8869219054781254E-6</v>
      </c>
      <c r="N375">
        <f t="shared" si="174"/>
        <v>107.37013129647731</v>
      </c>
      <c r="O375">
        <f t="shared" si="175"/>
        <v>-0.17400000000000659</v>
      </c>
      <c r="P375" s="1">
        <f t="shared" si="176"/>
        <v>-1.6205624217739531E-3</v>
      </c>
      <c r="Q375" s="3">
        <v>9.81</v>
      </c>
      <c r="R375" s="3">
        <v>20</v>
      </c>
      <c r="S375" s="3">
        <v>68</v>
      </c>
      <c r="T375" s="3">
        <f t="shared" si="177"/>
        <v>88</v>
      </c>
      <c r="U375" s="5">
        <v>2.4750000000000002E-3</v>
      </c>
      <c r="V375" s="5">
        <v>0.32</v>
      </c>
      <c r="W375" s="5">
        <v>1.29</v>
      </c>
      <c r="X375" s="4">
        <f t="shared" si="178"/>
        <v>2.1366180000000004</v>
      </c>
      <c r="Y375" s="4">
        <f t="shared" si="179"/>
        <v>-1.3989972904310999</v>
      </c>
      <c r="Z375" s="3">
        <f t="shared" si="180"/>
        <v>20.782315403877988</v>
      </c>
      <c r="AA375" s="3">
        <f t="shared" si="181"/>
        <v>21.519936113446889</v>
      </c>
      <c r="AB375" s="3">
        <f t="shared" si="182"/>
        <v>0.2064</v>
      </c>
      <c r="AC375" s="3">
        <f t="shared" si="183"/>
        <v>0.73762070956890058</v>
      </c>
      <c r="AD375" s="2">
        <f t="shared" si="197"/>
        <v>215.94</v>
      </c>
      <c r="AE375" s="2">
        <f t="shared" si="184"/>
        <v>10.034416406333152</v>
      </c>
      <c r="AF375" s="2">
        <f t="shared" si="185"/>
        <v>1010.3604973365478</v>
      </c>
      <c r="AG375" s="2">
        <f t="shared" si="186"/>
        <v>35.860432896072076</v>
      </c>
      <c r="AH375" s="2">
        <f t="shared" si="187"/>
        <v>-1046.2209302325582</v>
      </c>
      <c r="AI375" s="2">
        <f t="shared" si="188"/>
        <v>6.1618266045115888E-11</v>
      </c>
      <c r="AJ375" s="2">
        <f t="shared" si="189"/>
        <v>22.446343284550693</v>
      </c>
      <c r="AK375">
        <f t="shared" si="190"/>
        <v>9.0594944048105286E-4</v>
      </c>
      <c r="AL375">
        <f t="shared" si="191"/>
        <v>3.5737437479113399</v>
      </c>
      <c r="AM375">
        <f t="shared" si="192"/>
        <v>-1046.2209302325582</v>
      </c>
      <c r="AN375">
        <f t="shared" si="193"/>
        <v>1046.2225460131485</v>
      </c>
      <c r="AO375">
        <f t="shared" si="194"/>
        <v>-1.6157805902139444E-3</v>
      </c>
      <c r="AP375">
        <f t="shared" si="195"/>
        <v>10.034416406333152</v>
      </c>
      <c r="AQ375">
        <f t="shared" si="196"/>
        <v>273646.24918025272</v>
      </c>
    </row>
    <row r="376" spans="1:43" x14ac:dyDescent="0.25">
      <c r="A376">
        <v>375</v>
      </c>
      <c r="B376" t="s">
        <v>285</v>
      </c>
      <c r="C376" t="s">
        <v>283</v>
      </c>
      <c r="D376" t="s">
        <v>284</v>
      </c>
      <c r="E376" t="str">
        <f t="shared" si="165"/>
        <v>181.093</v>
      </c>
      <c r="F376" t="str">
        <f t="shared" si="166"/>
        <v>34.53643</v>
      </c>
      <c r="G376" t="str">
        <f t="shared" si="167"/>
        <v>-86.53477</v>
      </c>
      <c r="H376">
        <f t="shared" si="168"/>
        <v>0.6027658632712104</v>
      </c>
      <c r="I376">
        <f t="shared" si="169"/>
        <v>0.60277441538454524</v>
      </c>
      <c r="J376">
        <f t="shared" si="170"/>
        <v>-1.5103147340938363</v>
      </c>
      <c r="K376">
        <f t="shared" si="171"/>
        <v>-1.5103166539560136</v>
      </c>
      <c r="L376">
        <f t="shared" si="172"/>
        <v>-1.5815216248469113E-6</v>
      </c>
      <c r="M376">
        <f t="shared" si="173"/>
        <v>8.5521133348365197E-6</v>
      </c>
      <c r="N376">
        <f t="shared" si="174"/>
        <v>181.80037000371152</v>
      </c>
      <c r="O376">
        <f t="shared" si="175"/>
        <v>0.19599999999999795</v>
      </c>
      <c r="P376" s="1">
        <f t="shared" si="176"/>
        <v>1.0781056165947106E-3</v>
      </c>
      <c r="Q376" s="3">
        <v>9.81</v>
      </c>
      <c r="R376" s="3">
        <v>20</v>
      </c>
      <c r="S376" s="3">
        <v>68</v>
      </c>
      <c r="T376" s="3">
        <f t="shared" si="177"/>
        <v>88</v>
      </c>
      <c r="U376" s="5">
        <v>2.4750000000000002E-3</v>
      </c>
      <c r="V376" s="5">
        <v>0.32</v>
      </c>
      <c r="W376" s="5">
        <v>1.29</v>
      </c>
      <c r="X376" s="4">
        <f t="shared" si="178"/>
        <v>2.1366180000000004</v>
      </c>
      <c r="Y376" s="4">
        <f t="shared" si="179"/>
        <v>0.9307064758085164</v>
      </c>
      <c r="Z376" s="3">
        <f t="shared" si="180"/>
        <v>19.277032260579432</v>
      </c>
      <c r="AA376" s="3">
        <f t="shared" si="181"/>
        <v>22.344356736387947</v>
      </c>
      <c r="AB376" s="3">
        <f t="shared" si="182"/>
        <v>0.2064</v>
      </c>
      <c r="AC376" s="3">
        <f t="shared" si="183"/>
        <v>3.0673244758085172</v>
      </c>
      <c r="AD376" s="2">
        <f t="shared" si="197"/>
        <v>215.94</v>
      </c>
      <c r="AE376" s="2">
        <f t="shared" si="184"/>
        <v>9.6641851250229216</v>
      </c>
      <c r="AF376" s="2">
        <f t="shared" si="185"/>
        <v>902.60081602363721</v>
      </c>
      <c r="AG376" s="2">
        <f t="shared" si="186"/>
        <v>143.62011420895058</v>
      </c>
      <c r="AH376" s="2">
        <f t="shared" si="187"/>
        <v>-1046.2209302325582</v>
      </c>
      <c r="AI376" s="2">
        <f t="shared" si="188"/>
        <v>2.9558577807620168E-11</v>
      </c>
      <c r="AJ376" s="2">
        <f t="shared" si="189"/>
        <v>21.618159751154224</v>
      </c>
      <c r="AK376">
        <f t="shared" si="190"/>
        <v>1.5927298463247008E-3</v>
      </c>
      <c r="AL376">
        <f t="shared" si="191"/>
        <v>14.861068196746691</v>
      </c>
      <c r="AM376">
        <f t="shared" si="192"/>
        <v>-1046.2209302325582</v>
      </c>
      <c r="AN376">
        <f t="shared" si="193"/>
        <v>1046.3371057700631</v>
      </c>
      <c r="AO376">
        <f t="shared" si="194"/>
        <v>-0.11617553750488696</v>
      </c>
      <c r="AP376">
        <f t="shared" si="195"/>
        <v>9.6641851250229216</v>
      </c>
      <c r="AQ376">
        <f t="shared" si="196"/>
        <v>273766.11748984404</v>
      </c>
    </row>
    <row r="377" spans="1:43" x14ac:dyDescent="0.25">
      <c r="A377">
        <v>376</v>
      </c>
      <c r="B377" t="s">
        <v>282</v>
      </c>
      <c r="C377" t="s">
        <v>280</v>
      </c>
      <c r="D377" t="s">
        <v>281</v>
      </c>
      <c r="E377" t="str">
        <f t="shared" si="165"/>
        <v>181.239</v>
      </c>
      <c r="F377" t="str">
        <f t="shared" si="166"/>
        <v>34.53686</v>
      </c>
      <c r="G377" t="str">
        <f t="shared" si="167"/>
        <v>-86.53482</v>
      </c>
      <c r="H377">
        <f t="shared" si="168"/>
        <v>0.60277441538454524</v>
      </c>
      <c r="I377">
        <f t="shared" si="169"/>
        <v>0.60278192030032873</v>
      </c>
      <c r="J377">
        <f t="shared" si="170"/>
        <v>-1.5103166539560136</v>
      </c>
      <c r="K377">
        <f t="shared" si="171"/>
        <v>-1.5103175266206395</v>
      </c>
      <c r="L377">
        <f t="shared" si="172"/>
        <v>-7.1886949371505938E-7</v>
      </c>
      <c r="M377">
        <f t="shared" si="173"/>
        <v>7.5049157834961022E-6</v>
      </c>
      <c r="N377">
        <f t="shared" si="174"/>
        <v>157.59720100946214</v>
      </c>
      <c r="O377">
        <f t="shared" si="175"/>
        <v>0.14600000000001501</v>
      </c>
      <c r="P377" s="1">
        <f t="shared" si="176"/>
        <v>9.2641239225593329E-4</v>
      </c>
      <c r="Q377" s="3">
        <v>9.81</v>
      </c>
      <c r="R377" s="3">
        <v>20</v>
      </c>
      <c r="S377" s="3">
        <v>68</v>
      </c>
      <c r="T377" s="3">
        <f t="shared" si="177"/>
        <v>88</v>
      </c>
      <c r="U377" s="5">
        <v>2.4750000000000002E-3</v>
      </c>
      <c r="V377" s="5">
        <v>0.32</v>
      </c>
      <c r="W377" s="5">
        <v>1.29</v>
      </c>
      <c r="X377" s="4">
        <f t="shared" si="178"/>
        <v>2.1366180000000004</v>
      </c>
      <c r="Y377" s="4">
        <f t="shared" si="179"/>
        <v>0.79975294679682318</v>
      </c>
      <c r="Z377" s="3">
        <f t="shared" si="180"/>
        <v>19.360035376512275</v>
      </c>
      <c r="AA377" s="3">
        <f t="shared" si="181"/>
        <v>22.2964063233091</v>
      </c>
      <c r="AB377" s="3">
        <f t="shared" si="182"/>
        <v>0.2064</v>
      </c>
      <c r="AC377" s="3">
        <f t="shared" si="183"/>
        <v>2.9363709467968233</v>
      </c>
      <c r="AD377" s="2">
        <f t="shared" si="197"/>
        <v>215.94</v>
      </c>
      <c r="AE377" s="2">
        <f t="shared" si="184"/>
        <v>9.6849688182375626</v>
      </c>
      <c r="AF377" s="2">
        <f t="shared" si="185"/>
        <v>908.4367196777979</v>
      </c>
      <c r="AG377" s="2">
        <f t="shared" si="186"/>
        <v>137.78421055477685</v>
      </c>
      <c r="AH377" s="2">
        <f t="shared" si="187"/>
        <v>-1046.2209302325582</v>
      </c>
      <c r="AI377" s="2">
        <f t="shared" si="188"/>
        <v>1.659827830735594E-11</v>
      </c>
      <c r="AJ377" s="2">
        <f t="shared" si="189"/>
        <v>21.664651534405536</v>
      </c>
      <c r="AK377">
        <f t="shared" si="190"/>
        <v>1.3777260478544579E-3</v>
      </c>
      <c r="AL377">
        <f t="shared" si="191"/>
        <v>14.226603424403214</v>
      </c>
      <c r="AM377">
        <f t="shared" si="192"/>
        <v>-1046.2209302325582</v>
      </c>
      <c r="AN377">
        <f t="shared" si="193"/>
        <v>1046.322853702573</v>
      </c>
      <c r="AO377">
        <f t="shared" si="194"/>
        <v>-0.10192347001463986</v>
      </c>
      <c r="AP377">
        <f t="shared" si="195"/>
        <v>9.6849688182375626</v>
      </c>
      <c r="AQ377">
        <f t="shared" si="196"/>
        <v>273751.20357017487</v>
      </c>
    </row>
    <row r="378" spans="1:43" x14ac:dyDescent="0.25">
      <c r="A378">
        <v>377</v>
      </c>
      <c r="B378" t="s">
        <v>279</v>
      </c>
      <c r="C378" t="s">
        <v>277</v>
      </c>
      <c r="D378" t="s">
        <v>278</v>
      </c>
      <c r="E378" t="str">
        <f t="shared" si="165"/>
        <v>181.346</v>
      </c>
      <c r="F378" t="str">
        <f t="shared" si="166"/>
        <v>34.53711</v>
      </c>
      <c r="G378" t="str">
        <f t="shared" si="167"/>
        <v>-86.53481</v>
      </c>
      <c r="H378">
        <f t="shared" si="168"/>
        <v>0.60278192030032873</v>
      </c>
      <c r="I378">
        <f t="shared" si="169"/>
        <v>0.60278628362345876</v>
      </c>
      <c r="J378">
        <f t="shared" si="170"/>
        <v>-1.5103175266206395</v>
      </c>
      <c r="K378">
        <f t="shared" si="171"/>
        <v>-1.5103173520877142</v>
      </c>
      <c r="L378">
        <f t="shared" si="172"/>
        <v>1.4377331160477296E-7</v>
      </c>
      <c r="M378">
        <f t="shared" si="173"/>
        <v>4.3633231300299613E-6</v>
      </c>
      <c r="N378">
        <f t="shared" si="174"/>
        <v>91.258312950147555</v>
      </c>
      <c r="O378">
        <f t="shared" si="175"/>
        <v>0.10699999999999932</v>
      </c>
      <c r="P378" s="1">
        <f t="shared" si="176"/>
        <v>1.1724959243817174E-3</v>
      </c>
      <c r="Q378" s="3">
        <v>9.81</v>
      </c>
      <c r="R378" s="3">
        <v>20</v>
      </c>
      <c r="S378" s="3">
        <v>68</v>
      </c>
      <c r="T378" s="3">
        <f t="shared" si="177"/>
        <v>88</v>
      </c>
      <c r="U378" s="5">
        <v>2.4750000000000002E-3</v>
      </c>
      <c r="V378" s="5">
        <v>0.32</v>
      </c>
      <c r="W378" s="5">
        <v>1.29</v>
      </c>
      <c r="X378" s="4">
        <f t="shared" si="178"/>
        <v>2.1366180000000004</v>
      </c>
      <c r="Y378" s="4">
        <f t="shared" si="179"/>
        <v>1.0121915858469706</v>
      </c>
      <c r="Z378" s="3">
        <f t="shared" si="180"/>
        <v>19.225483027424399</v>
      </c>
      <c r="AA378" s="3">
        <f t="shared" si="181"/>
        <v>22.374292613271372</v>
      </c>
      <c r="AB378" s="3">
        <f t="shared" si="182"/>
        <v>0.2064</v>
      </c>
      <c r="AC378" s="3">
        <f t="shared" si="183"/>
        <v>3.1488095858469709</v>
      </c>
      <c r="AD378" s="2">
        <f t="shared" si="197"/>
        <v>215.94</v>
      </c>
      <c r="AE378" s="2">
        <f t="shared" si="184"/>
        <v>9.6512548455685518</v>
      </c>
      <c r="AF378" s="2">
        <f t="shared" si="185"/>
        <v>898.98273365710111</v>
      </c>
      <c r="AG378" s="2">
        <f t="shared" si="186"/>
        <v>147.23819657547617</v>
      </c>
      <c r="AH378" s="2">
        <f t="shared" si="187"/>
        <v>-1046.2209302325582</v>
      </c>
      <c r="AI378" s="2">
        <f t="shared" si="188"/>
        <v>1.9099388737231493E-11</v>
      </c>
      <c r="AJ378" s="2">
        <f t="shared" si="189"/>
        <v>21.589235548724794</v>
      </c>
      <c r="AK378">
        <f t="shared" si="190"/>
        <v>8.0057357070682832E-4</v>
      </c>
      <c r="AL378">
        <f t="shared" si="191"/>
        <v>15.255860396545401</v>
      </c>
      <c r="AM378">
        <f t="shared" si="192"/>
        <v>-1046.2209302325582</v>
      </c>
      <c r="AN378">
        <f t="shared" si="193"/>
        <v>1046.3466115664423</v>
      </c>
      <c r="AO378">
        <f t="shared" si="194"/>
        <v>-0.12568133388413116</v>
      </c>
      <c r="AP378">
        <f t="shared" si="195"/>
        <v>9.6512548455685518</v>
      </c>
      <c r="AQ378">
        <f t="shared" si="196"/>
        <v>273776.06495201669</v>
      </c>
    </row>
    <row r="379" spans="1:43" x14ac:dyDescent="0.25">
      <c r="A379">
        <v>378</v>
      </c>
      <c r="B379" t="s">
        <v>276</v>
      </c>
      <c r="C379" t="s">
        <v>274</v>
      </c>
      <c r="D379" t="s">
        <v>275</v>
      </c>
      <c r="E379" t="str">
        <f t="shared" si="165"/>
        <v>181.672</v>
      </c>
      <c r="F379" t="str">
        <f t="shared" si="166"/>
        <v>34.53734</v>
      </c>
      <c r="G379" t="str">
        <f t="shared" si="167"/>
        <v>-86.53472</v>
      </c>
      <c r="H379">
        <f t="shared" si="168"/>
        <v>0.60278628362345876</v>
      </c>
      <c r="I379">
        <f t="shared" si="169"/>
        <v>0.60279029788073835</v>
      </c>
      <c r="J379">
        <f t="shared" si="170"/>
        <v>-1.5103173520877142</v>
      </c>
      <c r="K379">
        <f t="shared" si="171"/>
        <v>-1.5103157812913874</v>
      </c>
      <c r="L379">
        <f t="shared" si="172"/>
        <v>1.2939560739455113E-6</v>
      </c>
      <c r="M379">
        <f t="shared" si="173"/>
        <v>4.0142572795831555E-6</v>
      </c>
      <c r="N379">
        <f t="shared" si="174"/>
        <v>88.163761622226133</v>
      </c>
      <c r="O379">
        <f t="shared" si="175"/>
        <v>0.32599999999999341</v>
      </c>
      <c r="P379" s="1">
        <f t="shared" si="176"/>
        <v>3.6976643691415344E-3</v>
      </c>
      <c r="Q379" s="3">
        <v>9.81</v>
      </c>
      <c r="R379" s="3">
        <v>20</v>
      </c>
      <c r="S379" s="3">
        <v>68</v>
      </c>
      <c r="T379" s="3">
        <f t="shared" si="177"/>
        <v>88</v>
      </c>
      <c r="U379" s="5">
        <v>2.4750000000000002E-3</v>
      </c>
      <c r="V379" s="5">
        <v>0.32</v>
      </c>
      <c r="W379" s="5">
        <v>1.29</v>
      </c>
      <c r="X379" s="4">
        <f t="shared" si="178"/>
        <v>2.1366180000000004</v>
      </c>
      <c r="Y379" s="4">
        <f t="shared" si="179"/>
        <v>3.1920978743340203</v>
      </c>
      <c r="Z379" s="3">
        <f t="shared" si="180"/>
        <v>17.875239087327742</v>
      </c>
      <c r="AA379" s="3">
        <f t="shared" si="181"/>
        <v>23.203954961661765</v>
      </c>
      <c r="AB379" s="3">
        <f t="shared" si="182"/>
        <v>0.2064</v>
      </c>
      <c r="AC379" s="3">
        <f t="shared" si="183"/>
        <v>5.3287158743340202</v>
      </c>
      <c r="AD379" s="2">
        <f t="shared" si="197"/>
        <v>215.94</v>
      </c>
      <c r="AE379" s="2">
        <f t="shared" si="184"/>
        <v>9.3061721743893493</v>
      </c>
      <c r="AF379" s="2">
        <f t="shared" si="185"/>
        <v>805.9595571949917</v>
      </c>
      <c r="AG379" s="2">
        <f t="shared" si="186"/>
        <v>240.26137303756818</v>
      </c>
      <c r="AH379" s="2">
        <f t="shared" si="187"/>
        <v>-1046.2209302325582</v>
      </c>
      <c r="AI379" s="2">
        <f t="shared" si="188"/>
        <v>0</v>
      </c>
      <c r="AJ379" s="2">
        <f t="shared" si="189"/>
        <v>20.817307836620945</v>
      </c>
      <c r="AK379">
        <f t="shared" si="190"/>
        <v>8.0210574088008374E-4</v>
      </c>
      <c r="AL379">
        <f t="shared" si="191"/>
        <v>25.817421871773355</v>
      </c>
      <c r="AM379">
        <f t="shared" si="192"/>
        <v>-1046.2209302325582</v>
      </c>
      <c r="AN379">
        <f t="shared" si="193"/>
        <v>1046.8297640790893</v>
      </c>
      <c r="AO379">
        <f t="shared" si="194"/>
        <v>-0.60883384653106987</v>
      </c>
      <c r="AP379">
        <f t="shared" si="195"/>
        <v>9.3061721743893493</v>
      </c>
      <c r="AQ379">
        <f t="shared" si="196"/>
        <v>274281.90410609735</v>
      </c>
    </row>
    <row r="380" spans="1:43" x14ac:dyDescent="0.25">
      <c r="A380">
        <v>379</v>
      </c>
      <c r="B380" t="s">
        <v>273</v>
      </c>
      <c r="C380" t="s">
        <v>271</v>
      </c>
      <c r="D380" t="s">
        <v>272</v>
      </c>
      <c r="E380" t="str">
        <f t="shared" si="165"/>
        <v>182.001</v>
      </c>
      <c r="F380" t="str">
        <f t="shared" si="166"/>
        <v>34.53757</v>
      </c>
      <c r="G380" t="str">
        <f t="shared" si="167"/>
        <v>-86.5346</v>
      </c>
      <c r="H380">
        <f t="shared" si="168"/>
        <v>0.60279029788073835</v>
      </c>
      <c r="I380">
        <f t="shared" si="169"/>
        <v>0.60279431213801793</v>
      </c>
      <c r="J380">
        <f t="shared" si="170"/>
        <v>-1.5103157812913874</v>
      </c>
      <c r="K380">
        <f t="shared" si="171"/>
        <v>-1.510313686896285</v>
      </c>
      <c r="L380">
        <f t="shared" si="172"/>
        <v>1.7252699987802309E-6</v>
      </c>
      <c r="M380">
        <f t="shared" si="173"/>
        <v>4.0142572795831555E-6</v>
      </c>
      <c r="N380">
        <f t="shared" si="174"/>
        <v>91.333835059395454</v>
      </c>
      <c r="O380">
        <f t="shared" si="175"/>
        <v>0.32900000000000773</v>
      </c>
      <c r="P380" s="1">
        <f t="shared" si="176"/>
        <v>3.6021699930376865E-3</v>
      </c>
      <c r="Q380" s="3">
        <v>9.81</v>
      </c>
      <c r="R380" s="3">
        <v>20</v>
      </c>
      <c r="S380" s="3">
        <v>68</v>
      </c>
      <c r="T380" s="3">
        <f t="shared" si="177"/>
        <v>88</v>
      </c>
      <c r="U380" s="5">
        <v>2.4750000000000002E-3</v>
      </c>
      <c r="V380" s="5">
        <v>0.32</v>
      </c>
      <c r="W380" s="5">
        <v>1.29</v>
      </c>
      <c r="X380" s="4">
        <f t="shared" si="178"/>
        <v>2.1366180000000004</v>
      </c>
      <c r="Y380" s="4">
        <f t="shared" si="179"/>
        <v>3.1096611367509364</v>
      </c>
      <c r="Z380" s="3">
        <f t="shared" si="180"/>
        <v>17.925270679286772</v>
      </c>
      <c r="AA380" s="3">
        <f t="shared" si="181"/>
        <v>23.171549816037711</v>
      </c>
      <c r="AB380" s="3">
        <f t="shared" si="182"/>
        <v>0.2064</v>
      </c>
      <c r="AC380" s="3">
        <f t="shared" si="183"/>
        <v>5.246279136750938</v>
      </c>
      <c r="AD380" s="2">
        <f t="shared" si="197"/>
        <v>215.94</v>
      </c>
      <c r="AE380" s="2">
        <f t="shared" si="184"/>
        <v>9.3191867490254268</v>
      </c>
      <c r="AF380" s="2">
        <f t="shared" si="185"/>
        <v>809.34566369720596</v>
      </c>
      <c r="AG380" s="2">
        <f t="shared" si="186"/>
        <v>236.87526653535804</v>
      </c>
      <c r="AH380" s="2">
        <f t="shared" si="187"/>
        <v>-1046.2209302325582</v>
      </c>
      <c r="AI380" s="2">
        <f t="shared" si="188"/>
        <v>5.9117155615240335E-12</v>
      </c>
      <c r="AJ380" s="2">
        <f t="shared" si="189"/>
        <v>20.846420601943244</v>
      </c>
      <c r="AK380">
        <f t="shared" si="190"/>
        <v>8.2978632889344666E-4</v>
      </c>
      <c r="AL380">
        <f t="shared" si="191"/>
        <v>25.418019073405709</v>
      </c>
      <c r="AM380">
        <f t="shared" si="192"/>
        <v>-1046.2209302325582</v>
      </c>
      <c r="AN380">
        <f t="shared" si="193"/>
        <v>1046.801957900235</v>
      </c>
      <c r="AO380">
        <f t="shared" si="194"/>
        <v>-0.58102766767683534</v>
      </c>
      <c r="AP380">
        <f t="shared" si="195"/>
        <v>9.3191867490254268</v>
      </c>
      <c r="AQ380">
        <f t="shared" si="196"/>
        <v>274252.77961428819</v>
      </c>
    </row>
    <row r="381" spans="1:43" x14ac:dyDescent="0.25">
      <c r="A381">
        <v>380</v>
      </c>
      <c r="B381" t="s">
        <v>270</v>
      </c>
      <c r="C381" t="s">
        <v>268</v>
      </c>
      <c r="D381" t="s">
        <v>269</v>
      </c>
      <c r="E381" t="str">
        <f t="shared" si="165"/>
        <v>186.43</v>
      </c>
      <c r="F381" t="str">
        <f t="shared" si="166"/>
        <v>34.53879</v>
      </c>
      <c r="G381" t="str">
        <f t="shared" si="167"/>
        <v>-86.53388</v>
      </c>
      <c r="H381">
        <f t="shared" si="168"/>
        <v>0.60279431213801793</v>
      </c>
      <c r="I381">
        <f t="shared" si="169"/>
        <v>0.6028156051548923</v>
      </c>
      <c r="J381">
        <f t="shared" si="170"/>
        <v>-1.510313686896285</v>
      </c>
      <c r="K381">
        <f t="shared" si="171"/>
        <v>-1.5103011205256707</v>
      </c>
      <c r="L381">
        <f t="shared" si="172"/>
        <v>1.0351529841418798E-5</v>
      </c>
      <c r="M381">
        <f t="shared" si="173"/>
        <v>2.1293016874368575E-5</v>
      </c>
      <c r="N381">
        <f t="shared" si="174"/>
        <v>494.90898560421562</v>
      </c>
      <c r="O381">
        <f t="shared" si="175"/>
        <v>4.429000000000002</v>
      </c>
      <c r="P381" s="1">
        <f t="shared" si="176"/>
        <v>8.9491201995308359E-3</v>
      </c>
      <c r="Q381" s="3">
        <v>9.81</v>
      </c>
      <c r="R381" s="3">
        <v>20</v>
      </c>
      <c r="S381" s="3">
        <v>68</v>
      </c>
      <c r="T381" s="3">
        <f t="shared" si="177"/>
        <v>88</v>
      </c>
      <c r="U381" s="5">
        <v>2.4750000000000002E-3</v>
      </c>
      <c r="V381" s="5">
        <v>0.32</v>
      </c>
      <c r="W381" s="5">
        <v>1.29</v>
      </c>
      <c r="X381" s="4">
        <f t="shared" si="178"/>
        <v>2.1366180000000004</v>
      </c>
      <c r="Y381" s="4">
        <f t="shared" si="179"/>
        <v>7.725287145465165</v>
      </c>
      <c r="Z381" s="3">
        <f t="shared" si="180"/>
        <v>15.255498399618507</v>
      </c>
      <c r="AA381" s="3">
        <f t="shared" si="181"/>
        <v>25.117403545083672</v>
      </c>
      <c r="AB381" s="3">
        <f t="shared" si="182"/>
        <v>0.2064</v>
      </c>
      <c r="AC381" s="3">
        <f t="shared" si="183"/>
        <v>9.8619051454651654</v>
      </c>
      <c r="AD381" s="2">
        <f t="shared" si="197"/>
        <v>215.94</v>
      </c>
      <c r="AE381" s="2">
        <f t="shared" si="184"/>
        <v>8.5972262066182772</v>
      </c>
      <c r="AF381" s="2">
        <f t="shared" si="185"/>
        <v>635.44074920650883</v>
      </c>
      <c r="AG381" s="2">
        <f t="shared" si="186"/>
        <v>410.78018102605017</v>
      </c>
      <c r="AH381" s="2">
        <f t="shared" si="187"/>
        <v>-1046.2209302325582</v>
      </c>
      <c r="AI381" s="2">
        <f t="shared" si="188"/>
        <v>0</v>
      </c>
      <c r="AJ381" s="2">
        <f t="shared" si="189"/>
        <v>19.23144136283738</v>
      </c>
      <c r="AK381">
        <f t="shared" si="190"/>
        <v>4.873933297905011E-3</v>
      </c>
      <c r="AL381">
        <f t="shared" si="191"/>
        <v>47.780548185393243</v>
      </c>
      <c r="AM381">
        <f t="shared" si="192"/>
        <v>-1046.2209302325582</v>
      </c>
      <c r="AN381">
        <f t="shared" si="193"/>
        <v>1050.068371885623</v>
      </c>
      <c r="AO381">
        <f t="shared" si="194"/>
        <v>-3.8474416530647204</v>
      </c>
      <c r="AP381">
        <f t="shared" si="195"/>
        <v>8.5972262066182772</v>
      </c>
      <c r="AQ381">
        <f t="shared" si="196"/>
        <v>277684.63550672849</v>
      </c>
    </row>
    <row r="382" spans="1:43" x14ac:dyDescent="0.25">
      <c r="A382">
        <v>381</v>
      </c>
      <c r="B382" t="s">
        <v>267</v>
      </c>
      <c r="C382" t="s">
        <v>265</v>
      </c>
      <c r="D382" t="s">
        <v>266</v>
      </c>
      <c r="E382" t="str">
        <f t="shared" si="165"/>
        <v>187.933</v>
      </c>
      <c r="F382" t="str">
        <f t="shared" si="166"/>
        <v>34.53931</v>
      </c>
      <c r="G382" t="str">
        <f t="shared" si="167"/>
        <v>-86.53357</v>
      </c>
      <c r="H382">
        <f t="shared" si="168"/>
        <v>0.6028156051548923</v>
      </c>
      <c r="I382">
        <f t="shared" si="169"/>
        <v>0.60282468086700258</v>
      </c>
      <c r="J382">
        <f t="shared" si="170"/>
        <v>-1.5103011205256707</v>
      </c>
      <c r="K382">
        <f t="shared" si="171"/>
        <v>-1.5102957100049894</v>
      </c>
      <c r="L382">
        <f t="shared" si="172"/>
        <v>4.4568621028979731E-6</v>
      </c>
      <c r="M382">
        <f t="shared" si="173"/>
        <v>9.0757121102846838E-6</v>
      </c>
      <c r="N382">
        <f t="shared" si="174"/>
        <v>211.3553347477793</v>
      </c>
      <c r="O382">
        <f t="shared" si="175"/>
        <v>1.5029999999999859</v>
      </c>
      <c r="P382" s="1">
        <f t="shared" si="176"/>
        <v>7.1112470465606635E-3</v>
      </c>
      <c r="Q382" s="3">
        <v>9.81</v>
      </c>
      <c r="R382" s="3">
        <v>20</v>
      </c>
      <c r="S382" s="3">
        <v>68</v>
      </c>
      <c r="T382" s="3">
        <f t="shared" si="177"/>
        <v>88</v>
      </c>
      <c r="U382" s="5">
        <v>2.4750000000000002E-3</v>
      </c>
      <c r="V382" s="5">
        <v>0.32</v>
      </c>
      <c r="W382" s="5">
        <v>1.29</v>
      </c>
      <c r="X382" s="4">
        <f t="shared" si="178"/>
        <v>2.1366180000000004</v>
      </c>
      <c r="Y382" s="4">
        <f t="shared" si="179"/>
        <v>6.138842132201705</v>
      </c>
      <c r="Z382" s="3">
        <f t="shared" si="180"/>
        <v>16.142281216591186</v>
      </c>
      <c r="AA382" s="3">
        <f t="shared" si="181"/>
        <v>24.417741348792891</v>
      </c>
      <c r="AB382" s="3">
        <f t="shared" si="182"/>
        <v>0.2064</v>
      </c>
      <c r="AC382" s="3">
        <f t="shared" si="183"/>
        <v>8.2754601322017063</v>
      </c>
      <c r="AD382" s="2">
        <f t="shared" si="197"/>
        <v>215.94</v>
      </c>
      <c r="AE382" s="2">
        <f t="shared" si="184"/>
        <v>8.8435698009666712</v>
      </c>
      <c r="AF382" s="2">
        <f t="shared" si="185"/>
        <v>691.64433471781661</v>
      </c>
      <c r="AG382" s="2">
        <f t="shared" si="186"/>
        <v>354.5765955147416</v>
      </c>
      <c r="AH382" s="2">
        <f t="shared" si="187"/>
        <v>-1046.2209302325582</v>
      </c>
      <c r="AI382" s="2">
        <f t="shared" si="188"/>
        <v>0</v>
      </c>
      <c r="AJ382" s="2">
        <f t="shared" si="189"/>
        <v>19.782496118867261</v>
      </c>
      <c r="AK382">
        <f t="shared" si="190"/>
        <v>2.0234766744945407E-3</v>
      </c>
      <c r="AL382">
        <f t="shared" si="191"/>
        <v>40.094283586248579</v>
      </c>
      <c r="AM382">
        <f t="shared" si="192"/>
        <v>-1046.2209302325582</v>
      </c>
      <c r="AN382">
        <f t="shared" si="193"/>
        <v>1048.4976843655168</v>
      </c>
      <c r="AO382">
        <f t="shared" si="194"/>
        <v>-2.276754132958672</v>
      </c>
      <c r="AP382">
        <f t="shared" si="195"/>
        <v>8.8435698009666712</v>
      </c>
      <c r="AQ382">
        <f t="shared" si="196"/>
        <v>276031.73015044664</v>
      </c>
    </row>
    <row r="383" spans="1:43" x14ac:dyDescent="0.25">
      <c r="A383">
        <v>382</v>
      </c>
      <c r="B383" t="s">
        <v>264</v>
      </c>
      <c r="C383" t="s">
        <v>263</v>
      </c>
      <c r="D383" t="s">
        <v>250</v>
      </c>
      <c r="E383" t="str">
        <f t="shared" si="165"/>
        <v>191.061</v>
      </c>
      <c r="F383" t="str">
        <f t="shared" si="166"/>
        <v>34.53964</v>
      </c>
      <c r="G383" t="str">
        <f t="shared" si="167"/>
        <v>-86.53345</v>
      </c>
      <c r="H383">
        <f t="shared" si="168"/>
        <v>0.60282468086700258</v>
      </c>
      <c r="I383">
        <f t="shared" si="169"/>
        <v>0.60283044045353418</v>
      </c>
      <c r="J383">
        <f t="shared" si="170"/>
        <v>-1.5102957100049894</v>
      </c>
      <c r="K383">
        <f t="shared" si="171"/>
        <v>-1.5102936156098872</v>
      </c>
      <c r="L383">
        <f t="shared" si="172"/>
        <v>1.7252281347348913E-6</v>
      </c>
      <c r="M383">
        <f t="shared" si="173"/>
        <v>5.75958653159514E-6</v>
      </c>
      <c r="N383">
        <f t="shared" si="174"/>
        <v>125.68083711167399</v>
      </c>
      <c r="O383">
        <f t="shared" si="175"/>
        <v>3.1280000000000143</v>
      </c>
      <c r="P383" s="1">
        <f t="shared" si="176"/>
        <v>2.4888440210026789E-2</v>
      </c>
      <c r="Q383" s="3">
        <v>9.81</v>
      </c>
      <c r="R383" s="3">
        <v>20</v>
      </c>
      <c r="S383" s="3">
        <v>68</v>
      </c>
      <c r="T383" s="3">
        <f t="shared" si="177"/>
        <v>88</v>
      </c>
      <c r="U383" s="5">
        <v>2.4750000000000002E-3</v>
      </c>
      <c r="V383" s="5">
        <v>0.32</v>
      </c>
      <c r="W383" s="5">
        <v>1.29</v>
      </c>
      <c r="X383" s="4">
        <f t="shared" si="178"/>
        <v>2.1366180000000004</v>
      </c>
      <c r="Y383" s="4">
        <f t="shared" si="179"/>
        <v>21.479041265257219</v>
      </c>
      <c r="Z383" s="3">
        <f t="shared" si="180"/>
        <v>9.0304986618209586</v>
      </c>
      <c r="AA383" s="3">
        <f t="shared" si="181"/>
        <v>32.646157927078178</v>
      </c>
      <c r="AB383" s="3">
        <f t="shared" si="182"/>
        <v>0.2064</v>
      </c>
      <c r="AC383" s="3">
        <f t="shared" si="183"/>
        <v>23.615659265257221</v>
      </c>
      <c r="AD383" s="2">
        <f t="shared" si="197"/>
        <v>215.94</v>
      </c>
      <c r="AE383" s="2">
        <f t="shared" si="184"/>
        <v>6.6145609073614677</v>
      </c>
      <c r="AF383" s="2">
        <f t="shared" si="185"/>
        <v>289.40302045765964</v>
      </c>
      <c r="AG383" s="2">
        <f t="shared" si="186"/>
        <v>756.81790977489845</v>
      </c>
      <c r="AH383" s="2">
        <f t="shared" si="187"/>
        <v>-1046.2209302325582</v>
      </c>
      <c r="AI383" s="2">
        <f t="shared" si="188"/>
        <v>0</v>
      </c>
      <c r="AJ383" s="2">
        <f t="shared" si="189"/>
        <v>14.796346772045169</v>
      </c>
      <c r="AK383">
        <f t="shared" si="190"/>
        <v>1.6087206669067439E-3</v>
      </c>
      <c r="AL383">
        <f t="shared" si="191"/>
        <v>114.4169538045408</v>
      </c>
      <c r="AM383">
        <f t="shared" si="192"/>
        <v>-1046.2209302325582</v>
      </c>
      <c r="AN383">
        <f t="shared" si="193"/>
        <v>1096.8010130588711</v>
      </c>
      <c r="AO383">
        <f t="shared" si="194"/>
        <v>-50.580082826312946</v>
      </c>
      <c r="AP383">
        <f t="shared" si="195"/>
        <v>6.6145609073614677</v>
      </c>
      <c r="AQ383">
        <f t="shared" si="196"/>
        <v>329120.84479867149</v>
      </c>
    </row>
    <row r="384" spans="1:43" x14ac:dyDescent="0.25">
      <c r="A384">
        <v>383</v>
      </c>
      <c r="B384" t="s">
        <v>262</v>
      </c>
      <c r="C384" t="s">
        <v>261</v>
      </c>
      <c r="D384" t="s">
        <v>253</v>
      </c>
      <c r="E384" t="str">
        <f t="shared" si="165"/>
        <v>191.748</v>
      </c>
      <c r="F384" t="str">
        <f t="shared" si="166"/>
        <v>34.54</v>
      </c>
      <c r="G384" t="str">
        <f t="shared" si="167"/>
        <v>-86.53339</v>
      </c>
      <c r="H384">
        <f t="shared" si="168"/>
        <v>0.60283044045353418</v>
      </c>
      <c r="I384">
        <f t="shared" si="169"/>
        <v>0.60283672363884133</v>
      </c>
      <c r="J384">
        <f t="shared" si="170"/>
        <v>-1.5102936156098872</v>
      </c>
      <c r="K384">
        <f t="shared" si="171"/>
        <v>-1.5102925684123361</v>
      </c>
      <c r="L384">
        <f t="shared" si="172"/>
        <v>8.6261049225219184E-7</v>
      </c>
      <c r="M384">
        <f t="shared" si="173"/>
        <v>6.2831853071543264E-6</v>
      </c>
      <c r="N384">
        <f t="shared" si="174"/>
        <v>132.57267901753221</v>
      </c>
      <c r="O384">
        <f t="shared" si="175"/>
        <v>0.6869999999999834</v>
      </c>
      <c r="P384" s="1">
        <f t="shared" si="176"/>
        <v>5.182063190479317E-3</v>
      </c>
      <c r="Q384" s="3">
        <v>9.81</v>
      </c>
      <c r="R384" s="3">
        <v>20</v>
      </c>
      <c r="S384" s="3">
        <v>68</v>
      </c>
      <c r="T384" s="3">
        <f t="shared" si="177"/>
        <v>88</v>
      </c>
      <c r="U384" s="5">
        <v>2.4750000000000002E-3</v>
      </c>
      <c r="V384" s="5">
        <v>0.32</v>
      </c>
      <c r="W384" s="5">
        <v>1.29</v>
      </c>
      <c r="X384" s="4">
        <f t="shared" si="178"/>
        <v>2.1366180000000004</v>
      </c>
      <c r="Y384" s="4">
        <f t="shared" si="179"/>
        <v>4.4735114461365617</v>
      </c>
      <c r="Z384" s="3">
        <f t="shared" si="180"/>
        <v>17.10825441718513</v>
      </c>
      <c r="AA384" s="3">
        <f t="shared" si="181"/>
        <v>23.718383863321691</v>
      </c>
      <c r="AB384" s="3">
        <f t="shared" si="182"/>
        <v>0.2064</v>
      </c>
      <c r="AC384" s="3">
        <f t="shared" si="183"/>
        <v>6.6101294461365621</v>
      </c>
      <c r="AD384" s="2">
        <f t="shared" si="197"/>
        <v>215.94</v>
      </c>
      <c r="AE384" s="2">
        <f t="shared" si="184"/>
        <v>9.1043302631564078</v>
      </c>
      <c r="AF384" s="2">
        <f t="shared" si="185"/>
        <v>754.64727926433068</v>
      </c>
      <c r="AG384" s="2">
        <f t="shared" si="186"/>
        <v>291.57365096822872</v>
      </c>
      <c r="AH384" s="2">
        <f t="shared" si="187"/>
        <v>-1046.2209302325582</v>
      </c>
      <c r="AI384" s="2">
        <f t="shared" si="188"/>
        <v>0</v>
      </c>
      <c r="AJ384" s="2">
        <f t="shared" si="189"/>
        <v>20.365800479811938</v>
      </c>
      <c r="AK384">
        <f t="shared" si="190"/>
        <v>1.2328738052809665E-3</v>
      </c>
      <c r="AL384">
        <f t="shared" si="191"/>
        <v>32.025820959963966</v>
      </c>
      <c r="AM384">
        <f t="shared" si="192"/>
        <v>-1046.2209302325582</v>
      </c>
      <c r="AN384">
        <f t="shared" si="193"/>
        <v>1047.3824637643556</v>
      </c>
      <c r="AO384">
        <f t="shared" si="194"/>
        <v>-1.161533531797545</v>
      </c>
      <c r="AP384">
        <f t="shared" si="195"/>
        <v>9.1043302631564078</v>
      </c>
      <c r="AQ384">
        <f t="shared" si="196"/>
        <v>274861.12856644887</v>
      </c>
    </row>
    <row r="385" spans="1:43" x14ac:dyDescent="0.25">
      <c r="A385">
        <v>384</v>
      </c>
      <c r="B385" t="s">
        <v>260</v>
      </c>
      <c r="C385" t="s">
        <v>258</v>
      </c>
      <c r="D385" t="s">
        <v>259</v>
      </c>
      <c r="E385" t="str">
        <f t="shared" si="165"/>
        <v>186.812</v>
      </c>
      <c r="F385" t="str">
        <f t="shared" si="166"/>
        <v>34.54097</v>
      </c>
      <c r="G385" t="str">
        <f t="shared" si="167"/>
        <v>-86.53335</v>
      </c>
      <c r="H385">
        <f t="shared" si="168"/>
        <v>0.60283672363884133</v>
      </c>
      <c r="I385">
        <f t="shared" si="169"/>
        <v>0.60285365333258578</v>
      </c>
      <c r="J385">
        <f t="shared" si="170"/>
        <v>-1.5102925684123361</v>
      </c>
      <c r="K385">
        <f t="shared" si="171"/>
        <v>-1.5102918702806352</v>
      </c>
      <c r="L385">
        <f t="shared" si="172"/>
        <v>5.7506906745511157E-7</v>
      </c>
      <c r="M385">
        <f t="shared" si="173"/>
        <v>1.6929693744449636E-5</v>
      </c>
      <c r="N385">
        <f t="shared" si="174"/>
        <v>354.09429747525485</v>
      </c>
      <c r="O385">
        <f t="shared" si="175"/>
        <v>-4.9359999999999786</v>
      </c>
      <c r="P385" s="1">
        <f t="shared" si="176"/>
        <v>-1.3939789584848993E-2</v>
      </c>
      <c r="Q385" s="3">
        <v>9.81</v>
      </c>
      <c r="R385" s="3">
        <v>20</v>
      </c>
      <c r="S385" s="3">
        <v>68</v>
      </c>
      <c r="T385" s="3">
        <f t="shared" si="177"/>
        <v>88</v>
      </c>
      <c r="U385" s="5">
        <v>2.4750000000000002E-3</v>
      </c>
      <c r="V385" s="5">
        <v>0.32</v>
      </c>
      <c r="W385" s="5">
        <v>1.29</v>
      </c>
      <c r="X385" s="4">
        <f t="shared" si="178"/>
        <v>2.1366180000000004</v>
      </c>
      <c r="Y385" s="4">
        <f t="shared" si="179"/>
        <v>-12.032772519053843</v>
      </c>
      <c r="Z385" s="3">
        <f t="shared" si="180"/>
        <v>28.328357560934617</v>
      </c>
      <c r="AA385" s="3">
        <f t="shared" si="181"/>
        <v>18.432203041880776</v>
      </c>
      <c r="AB385" s="3">
        <f t="shared" si="182"/>
        <v>0.2064</v>
      </c>
      <c r="AC385" s="3">
        <f t="shared" si="183"/>
        <v>-9.8961545190538445</v>
      </c>
      <c r="AD385" s="2">
        <f t="shared" si="197"/>
        <v>215.94</v>
      </c>
      <c r="AE385" s="2">
        <f t="shared" si="184"/>
        <v>11.715365738395585</v>
      </c>
      <c r="AF385" s="2">
        <f t="shared" si="185"/>
        <v>1607.9315387325237</v>
      </c>
      <c r="AG385" s="2">
        <f t="shared" si="186"/>
        <v>-561.71060849996149</v>
      </c>
      <c r="AH385" s="2">
        <f t="shared" si="187"/>
        <v>-1046.2209302325582</v>
      </c>
      <c r="AI385" s="2">
        <f t="shared" si="188"/>
        <v>4.0927261579781771E-12</v>
      </c>
      <c r="AJ385" s="2">
        <f t="shared" si="189"/>
        <v>26.20651868723737</v>
      </c>
      <c r="AK385">
        <f t="shared" si="190"/>
        <v>2.5590317705353185E-3</v>
      </c>
      <c r="AL385">
        <f t="shared" si="191"/>
        <v>-47.946485072935296</v>
      </c>
      <c r="AM385">
        <f t="shared" si="192"/>
        <v>-1046.2209302325582</v>
      </c>
      <c r="AN385">
        <f t="shared" si="193"/>
        <v>1042.304304898033</v>
      </c>
      <c r="AO385">
        <f t="shared" si="194"/>
        <v>3.9166253345250652</v>
      </c>
      <c r="AP385">
        <f t="shared" si="195"/>
        <v>11.715365738395585</v>
      </c>
      <c r="AQ385">
        <f t="shared" si="196"/>
        <v>269562.24326732173</v>
      </c>
    </row>
    <row r="386" spans="1:43" x14ac:dyDescent="0.25">
      <c r="A386">
        <v>385</v>
      </c>
      <c r="B386" t="s">
        <v>257</v>
      </c>
      <c r="C386" t="s">
        <v>255</v>
      </c>
      <c r="D386" t="s">
        <v>256</v>
      </c>
      <c r="E386" t="str">
        <f t="shared" si="165"/>
        <v>186.668</v>
      </c>
      <c r="F386" t="str">
        <f t="shared" si="166"/>
        <v>34.54154</v>
      </c>
      <c r="G386" t="str">
        <f t="shared" si="167"/>
        <v>-86.53336</v>
      </c>
      <c r="H386">
        <f t="shared" si="168"/>
        <v>0.60285365333258578</v>
      </c>
      <c r="I386">
        <f t="shared" si="169"/>
        <v>0.60286360170932207</v>
      </c>
      <c r="J386">
        <f t="shared" si="170"/>
        <v>-1.5102918702806352</v>
      </c>
      <c r="K386">
        <f t="shared" si="171"/>
        <v>-1.5102920448135604</v>
      </c>
      <c r="L386">
        <f t="shared" si="172"/>
        <v>-1.43765936948763E-7</v>
      </c>
      <c r="M386">
        <f t="shared" si="173"/>
        <v>9.9483767362906761E-6</v>
      </c>
      <c r="N386">
        <f t="shared" si="174"/>
        <v>207.97780540949859</v>
      </c>
      <c r="O386">
        <f t="shared" si="175"/>
        <v>-0.14400000000000546</v>
      </c>
      <c r="P386" s="1">
        <f t="shared" si="176"/>
        <v>-6.923815727186667E-4</v>
      </c>
      <c r="Q386" s="3">
        <v>9.81</v>
      </c>
      <c r="R386" s="3">
        <v>20</v>
      </c>
      <c r="S386" s="3">
        <v>68</v>
      </c>
      <c r="T386" s="3">
        <f t="shared" si="177"/>
        <v>88</v>
      </c>
      <c r="U386" s="5">
        <v>2.4750000000000002E-3</v>
      </c>
      <c r="V386" s="5">
        <v>0.32</v>
      </c>
      <c r="W386" s="5">
        <v>1.29</v>
      </c>
      <c r="X386" s="4">
        <f t="shared" si="178"/>
        <v>2.1366180000000004</v>
      </c>
      <c r="Y386" s="4">
        <f t="shared" si="179"/>
        <v>-0.59771902082565698</v>
      </c>
      <c r="Z386" s="3">
        <f t="shared" si="180"/>
        <v>20.257835161264655</v>
      </c>
      <c r="AA386" s="3">
        <f t="shared" si="181"/>
        <v>21.796734140439</v>
      </c>
      <c r="AB386" s="3">
        <f t="shared" si="182"/>
        <v>0.2064</v>
      </c>
      <c r="AC386" s="3">
        <f t="shared" si="183"/>
        <v>1.5388989791743435</v>
      </c>
      <c r="AD386" s="2">
        <f t="shared" si="197"/>
        <v>215.94</v>
      </c>
      <c r="AE386" s="2">
        <f t="shared" si="184"/>
        <v>9.9069887538503796</v>
      </c>
      <c r="AF386" s="2">
        <f t="shared" si="185"/>
        <v>972.35535426358388</v>
      </c>
      <c r="AG386" s="2">
        <f t="shared" si="186"/>
        <v>73.865575968953735</v>
      </c>
      <c r="AH386" s="2">
        <f t="shared" si="187"/>
        <v>-1046.2209302325582</v>
      </c>
      <c r="AI386" s="2">
        <f t="shared" si="188"/>
        <v>-2.0691004465334117E-11</v>
      </c>
      <c r="AJ386" s="2">
        <f t="shared" si="189"/>
        <v>22.161295832287554</v>
      </c>
      <c r="AK386">
        <f t="shared" si="190"/>
        <v>1.7774112204947347E-3</v>
      </c>
      <c r="AL386">
        <f t="shared" si="191"/>
        <v>7.4559059068524389</v>
      </c>
      <c r="AM386">
        <f t="shared" si="192"/>
        <v>-1046.2209302325582</v>
      </c>
      <c r="AN386">
        <f t="shared" si="193"/>
        <v>1046.2356028636</v>
      </c>
      <c r="AO386">
        <f t="shared" si="194"/>
        <v>-1.4672631041662498E-2</v>
      </c>
      <c r="AP386">
        <f t="shared" si="195"/>
        <v>9.9069887538503796</v>
      </c>
      <c r="AQ386">
        <f t="shared" si="196"/>
        <v>273659.90974315332</v>
      </c>
    </row>
    <row r="387" spans="1:43" x14ac:dyDescent="0.25">
      <c r="A387">
        <v>386</v>
      </c>
      <c r="B387" t="s">
        <v>254</v>
      </c>
      <c r="C387" t="s">
        <v>252</v>
      </c>
      <c r="D387" t="s">
        <v>253</v>
      </c>
      <c r="E387" t="str">
        <f t="shared" ref="E387:E450" si="198">MID(B387, 6,LEN(B387)-11)</f>
        <v>190.244</v>
      </c>
      <c r="F387" t="str">
        <f t="shared" ref="F387:F450" si="199">MID(C387, 6,LEN(C387)-6)</f>
        <v>34.54222</v>
      </c>
      <c r="G387" t="str">
        <f t="shared" ref="G387:G450" si="200">MID(D387, 6,LEN(D387)-7)</f>
        <v>-86.53339</v>
      </c>
      <c r="H387">
        <f t="shared" si="168"/>
        <v>0.60286360170932207</v>
      </c>
      <c r="I387">
        <f t="shared" si="169"/>
        <v>0.60287546994823571</v>
      </c>
      <c r="J387">
        <f t="shared" si="170"/>
        <v>-1.5102920448135604</v>
      </c>
      <c r="K387">
        <f t="shared" si="171"/>
        <v>-1.5102925684123361</v>
      </c>
      <c r="L387">
        <f t="shared" si="172"/>
        <v>-4.3129457235959583E-7</v>
      </c>
      <c r="M387">
        <f t="shared" si="173"/>
        <v>1.1868238913637086E-5</v>
      </c>
      <c r="N387">
        <f t="shared" si="174"/>
        <v>248.25172949279022</v>
      </c>
      <c r="O387">
        <f t="shared" si="175"/>
        <v>3.5759999999999934</v>
      </c>
      <c r="P387" s="1">
        <f t="shared" si="176"/>
        <v>1.4404733482849102E-2</v>
      </c>
      <c r="Q387" s="3">
        <v>9.81</v>
      </c>
      <c r="R387" s="3">
        <v>20</v>
      </c>
      <c r="S387" s="3">
        <v>68</v>
      </c>
      <c r="T387" s="3">
        <f t="shared" si="177"/>
        <v>88</v>
      </c>
      <c r="U387" s="5">
        <v>2.4750000000000002E-3</v>
      </c>
      <c r="V387" s="5">
        <v>0.32</v>
      </c>
      <c r="W387" s="5">
        <v>1.29</v>
      </c>
      <c r="X387" s="4">
        <f t="shared" si="178"/>
        <v>2.1366180000000004</v>
      </c>
      <c r="Y387" s="4">
        <f t="shared" si="179"/>
        <v>12.434028380253096</v>
      </c>
      <c r="Z387" s="3">
        <f t="shared" si="180"/>
        <v>12.824319957077087</v>
      </c>
      <c r="AA387" s="3">
        <f t="shared" si="181"/>
        <v>27.394966337330182</v>
      </c>
      <c r="AB387" s="3">
        <f t="shared" si="182"/>
        <v>0.2064</v>
      </c>
      <c r="AC387" s="3">
        <f t="shared" si="183"/>
        <v>14.570646380253098</v>
      </c>
      <c r="AD387" s="2">
        <f t="shared" si="197"/>
        <v>215.94</v>
      </c>
      <c r="AE387" s="2">
        <f t="shared" si="184"/>
        <v>7.8824699888660206</v>
      </c>
      <c r="AF387" s="2">
        <f t="shared" si="185"/>
        <v>489.76413366897145</v>
      </c>
      <c r="AG387" s="2">
        <f t="shared" si="186"/>
        <v>556.45679656358698</v>
      </c>
      <c r="AH387" s="2">
        <f t="shared" si="187"/>
        <v>-1046.2209302325582</v>
      </c>
      <c r="AI387" s="2">
        <f t="shared" si="188"/>
        <v>0</v>
      </c>
      <c r="AJ387" s="2">
        <f t="shared" si="189"/>
        <v>17.632577734026004</v>
      </c>
      <c r="AK387">
        <f t="shared" si="190"/>
        <v>2.6665059255214629E-3</v>
      </c>
      <c r="AL387">
        <f t="shared" si="191"/>
        <v>70.594216958590593</v>
      </c>
      <c r="AM387">
        <f t="shared" si="192"/>
        <v>-1046.2209302325582</v>
      </c>
      <c r="AN387">
        <f t="shared" si="193"/>
        <v>1058.5304260775204</v>
      </c>
      <c r="AO387">
        <f t="shared" si="194"/>
        <v>-12.309495844962157</v>
      </c>
      <c r="AP387">
        <f t="shared" si="195"/>
        <v>7.8824699888660206</v>
      </c>
      <c r="AQ387">
        <f t="shared" si="196"/>
        <v>286674.53459573712</v>
      </c>
    </row>
    <row r="388" spans="1:43" x14ac:dyDescent="0.25">
      <c r="A388">
        <v>387</v>
      </c>
      <c r="B388" t="s">
        <v>251</v>
      </c>
      <c r="C388" t="s">
        <v>249</v>
      </c>
      <c r="D388" t="s">
        <v>250</v>
      </c>
      <c r="E388" t="str">
        <f t="shared" si="198"/>
        <v>191.019</v>
      </c>
      <c r="F388" t="str">
        <f t="shared" si="199"/>
        <v>34.54288</v>
      </c>
      <c r="G388" t="str">
        <f t="shared" si="200"/>
        <v>-86.53345</v>
      </c>
      <c r="H388">
        <f t="shared" ref="H388:H451" si="201">F387*PI()/180</f>
        <v>0.60287546994823571</v>
      </c>
      <c r="I388">
        <f t="shared" ref="I388:I451" si="202">F388*PI()/180</f>
        <v>0.60288698912129879</v>
      </c>
      <c r="J388">
        <f t="shared" ref="J388:J451" si="203">G387*PI()/180</f>
        <v>-1.5102925684123361</v>
      </c>
      <c r="K388">
        <f t="shared" ref="K388:K451" si="204">G388*PI()/180</f>
        <v>-1.5102936156098872</v>
      </c>
      <c r="L388">
        <f t="shared" ref="L388:L451" si="205">(K388-J388)*COS((H388+I388)/2)</f>
        <v>-8.6258220110683047E-7</v>
      </c>
      <c r="M388">
        <f t="shared" ref="M388:M451" si="206">I388-H388</f>
        <v>1.1519173063079258E-5</v>
      </c>
      <c r="N388">
        <f t="shared" ref="N388:N451" si="207">3959*SQRT(L388^2+M388^2)*5280</f>
        <v>241.46542232571281</v>
      </c>
      <c r="O388">
        <f t="shared" ref="O388:O451" si="208">E388-E387</f>
        <v>0.77500000000000568</v>
      </c>
      <c r="P388" s="1">
        <f t="shared" ref="P388:P451" si="209">O388/N388</f>
        <v>3.2095692730473345E-3</v>
      </c>
      <c r="Q388" s="3">
        <v>9.81</v>
      </c>
      <c r="R388" s="3">
        <v>20</v>
      </c>
      <c r="S388" s="3">
        <v>68</v>
      </c>
      <c r="T388" s="3">
        <f t="shared" ref="T388:T451" si="210">R388+S388</f>
        <v>88</v>
      </c>
      <c r="U388" s="5">
        <v>2.4750000000000002E-3</v>
      </c>
      <c r="V388" s="5">
        <v>0.32</v>
      </c>
      <c r="W388" s="5">
        <v>1.29</v>
      </c>
      <c r="X388" s="4">
        <f t="shared" ref="X388:X451" si="211">T388*U388*Q388</f>
        <v>2.1366180000000004</v>
      </c>
      <c r="Y388" s="4">
        <f t="shared" ref="Y388:Y451" si="212">SIN(ATAN(P388))*T388*Q388</f>
        <v>2.7707426908988397</v>
      </c>
      <c r="Z388" s="3">
        <f t="shared" ref="Z388:Z451" si="213">0.5*W388*AE388^2*V388</f>
        <v>18.131826914788657</v>
      </c>
      <c r="AA388" s="3">
        <f t="shared" ref="AA388:AA451" si="214">X388+Y388+Z388</f>
        <v>23.039187605687498</v>
      </c>
      <c r="AB388" s="3">
        <f t="shared" ref="AB388:AB451" si="215">0.5*W388*V388</f>
        <v>0.2064</v>
      </c>
      <c r="AC388" s="3">
        <f t="shared" ref="AC388:AC451" si="216">T388*Q388*(U388+SIN(ATAN(P388)))</f>
        <v>4.9073606908988401</v>
      </c>
      <c r="AD388" s="2">
        <f t="shared" si="197"/>
        <v>215.94</v>
      </c>
      <c r="AE388" s="2">
        <f t="shared" ref="AE388:AE451" si="217">AP388</f>
        <v>9.3727263172548732</v>
      </c>
      <c r="AF388" s="2">
        <f t="shared" ref="AF388:AF451" si="218">AE388^3</f>
        <v>823.37524856661764</v>
      </c>
      <c r="AG388" s="2">
        <f t="shared" ref="AG388:AG451" si="219">(AC388/AB388)*AE388</f>
        <v>222.84568166593809</v>
      </c>
      <c r="AH388" s="2">
        <f t="shared" ref="AH388:AH451" si="220">-AD388/AB388</f>
        <v>-1046.2209302325582</v>
      </c>
      <c r="AI388" s="2">
        <f t="shared" ref="AI388:AI451" si="221">SUM(AF388:AH388)</f>
        <v>-2.5011104298755527E-12</v>
      </c>
      <c r="AJ388" s="2">
        <f t="shared" ref="AJ388:AJ451" si="222">AE388*3.6*0.621371</f>
        <v>20.966185168124323</v>
      </c>
      <c r="AK388">
        <f t="shared" ref="AK388:AK451" si="223">(N388/5280)/AJ388</f>
        <v>2.1812307386856549E-3</v>
      </c>
      <c r="AL388">
        <f t="shared" ref="AL388:AL451" si="224">AC388/AB388</f>
        <v>23.775972339626165</v>
      </c>
      <c r="AM388">
        <f t="shared" ref="AM388:AM451" si="225">-AD388/AB388</f>
        <v>-1046.2209302325582</v>
      </c>
      <c r="AN388">
        <f t="shared" ref="AN388:AN451" si="226">SQRT((AM388^2)/4+(AL388^3)/27)+(-AM388/2)</f>
        <v>1046.6965176073577</v>
      </c>
      <c r="AO388">
        <f t="shared" ref="AO388:AO451" si="227">-SQRT((AM388^2)/4+(AL388^3)/27)+(-AM388/2)</f>
        <v>-0.47558737479937463</v>
      </c>
      <c r="AP388">
        <f t="shared" ref="AP388:AP451" si="228">AN388^(1/3)+AO388^(1/3)</f>
        <v>9.3727263172548732</v>
      </c>
      <c r="AQ388">
        <f t="shared" ref="AQ388:AQ451" si="229">AM388^2/4+AL388^3/27</f>
        <v>274142.35436319036</v>
      </c>
    </row>
    <row r="389" spans="1:43" x14ac:dyDescent="0.25">
      <c r="A389">
        <v>388</v>
      </c>
      <c r="B389" t="s">
        <v>248</v>
      </c>
      <c r="C389" t="s">
        <v>246</v>
      </c>
      <c r="D389" t="s">
        <v>247</v>
      </c>
      <c r="E389" t="str">
        <f t="shared" si="198"/>
        <v>189.778</v>
      </c>
      <c r="F389" t="str">
        <f t="shared" si="199"/>
        <v>34.54321</v>
      </c>
      <c r="G389" t="str">
        <f t="shared" si="200"/>
        <v>-86.53354</v>
      </c>
      <c r="H389">
        <f t="shared" si="201"/>
        <v>0.60288698912129879</v>
      </c>
      <c r="I389">
        <f t="shared" si="202"/>
        <v>0.60289274870783049</v>
      </c>
      <c r="J389">
        <f t="shared" si="203"/>
        <v>-1.5102936156098872</v>
      </c>
      <c r="K389">
        <f t="shared" si="204"/>
        <v>-1.5102951864062142</v>
      </c>
      <c r="L389">
        <f t="shared" si="205"/>
        <v>-1.2938656070502406E-6</v>
      </c>
      <c r="M389">
        <f t="shared" si="206"/>
        <v>5.7595865317061623E-6</v>
      </c>
      <c r="N389">
        <f t="shared" si="207"/>
        <v>123.39616313576639</v>
      </c>
      <c r="O389">
        <f t="shared" si="208"/>
        <v>-1.2410000000000139</v>
      </c>
      <c r="P389" s="1">
        <f t="shared" si="209"/>
        <v>-1.0057038796535399E-2</v>
      </c>
      <c r="Q389" s="3">
        <v>9.81</v>
      </c>
      <c r="R389" s="3">
        <v>20</v>
      </c>
      <c r="S389" s="3">
        <v>68</v>
      </c>
      <c r="T389" s="3">
        <f t="shared" si="210"/>
        <v>88</v>
      </c>
      <c r="U389" s="5">
        <v>2.4750000000000002E-3</v>
      </c>
      <c r="V389" s="5">
        <v>0.32</v>
      </c>
      <c r="W389" s="5">
        <v>1.29</v>
      </c>
      <c r="X389" s="4">
        <f t="shared" si="211"/>
        <v>2.1366180000000004</v>
      </c>
      <c r="Y389" s="4">
        <f t="shared" si="212"/>
        <v>-8.6816014172999392</v>
      </c>
      <c r="Z389" s="3">
        <f t="shared" si="213"/>
        <v>25.843123093773489</v>
      </c>
      <c r="AA389" s="3">
        <f t="shared" si="214"/>
        <v>19.29813967647355</v>
      </c>
      <c r="AB389" s="3">
        <f t="shared" si="215"/>
        <v>0.2064</v>
      </c>
      <c r="AC389" s="3">
        <f t="shared" si="216"/>
        <v>-6.5449834172999406</v>
      </c>
      <c r="AD389" s="2">
        <f t="shared" ref="AD389:AD452" si="230">AD388</f>
        <v>215.94</v>
      </c>
      <c r="AE389" s="2">
        <f t="shared" si="217"/>
        <v>11.189679607472897</v>
      </c>
      <c r="AF389" s="2">
        <f t="shared" si="218"/>
        <v>1401.0478075378346</v>
      </c>
      <c r="AG389" s="2">
        <f t="shared" si="219"/>
        <v>-354.82687730527817</v>
      </c>
      <c r="AH389" s="2">
        <f t="shared" si="220"/>
        <v>-1046.2209302325582</v>
      </c>
      <c r="AI389" s="2">
        <f t="shared" si="221"/>
        <v>-1.8189894035458565E-12</v>
      </c>
      <c r="AJ389" s="2">
        <f t="shared" si="222"/>
        <v>25.030592666550149</v>
      </c>
      <c r="AK389">
        <f t="shared" si="223"/>
        <v>9.3367687108788882E-4</v>
      </c>
      <c r="AL389">
        <f t="shared" si="224"/>
        <v>-31.710190975290409</v>
      </c>
      <c r="AM389">
        <f t="shared" si="225"/>
        <v>-1046.2209302325582</v>
      </c>
      <c r="AN389">
        <f t="shared" si="226"/>
        <v>1045.0909294866865</v>
      </c>
      <c r="AO389">
        <f t="shared" si="227"/>
        <v>1.1300007458717118</v>
      </c>
      <c r="AP389">
        <f t="shared" si="228"/>
        <v>11.189679607472897</v>
      </c>
      <c r="AQ389">
        <f t="shared" si="229"/>
        <v>272463.60518434609</v>
      </c>
    </row>
    <row r="390" spans="1:43" x14ac:dyDescent="0.25">
      <c r="A390">
        <v>389</v>
      </c>
      <c r="B390" t="s">
        <v>245</v>
      </c>
      <c r="C390" t="s">
        <v>243</v>
      </c>
      <c r="D390" t="s">
        <v>244</v>
      </c>
      <c r="E390" t="str">
        <f t="shared" si="198"/>
        <v>186.734</v>
      </c>
      <c r="F390" t="str">
        <f t="shared" si="199"/>
        <v>34.54357</v>
      </c>
      <c r="G390" t="str">
        <f t="shared" si="200"/>
        <v>-86.53372</v>
      </c>
      <c r="H390">
        <f t="shared" si="201"/>
        <v>0.60289274870783049</v>
      </c>
      <c r="I390">
        <f t="shared" si="202"/>
        <v>0.60289903189313765</v>
      </c>
      <c r="J390">
        <f t="shared" si="203"/>
        <v>-1.5102951864062142</v>
      </c>
      <c r="K390">
        <f t="shared" si="204"/>
        <v>-1.5102983279988675</v>
      </c>
      <c r="L390">
        <f t="shared" si="205"/>
        <v>-2.5877204872351356E-6</v>
      </c>
      <c r="M390">
        <f t="shared" si="206"/>
        <v>6.2831853071543264E-6</v>
      </c>
      <c r="N390">
        <f t="shared" si="207"/>
        <v>142.04355585866199</v>
      </c>
      <c r="O390">
        <f t="shared" si="208"/>
        <v>-3.0439999999999827</v>
      </c>
      <c r="P390" s="1">
        <f t="shared" si="209"/>
        <v>-2.1430046450180835E-2</v>
      </c>
      <c r="Q390" s="3">
        <v>9.81</v>
      </c>
      <c r="R390" s="3">
        <v>20</v>
      </c>
      <c r="S390" s="3">
        <v>68</v>
      </c>
      <c r="T390" s="3">
        <f t="shared" si="210"/>
        <v>88</v>
      </c>
      <c r="U390" s="5">
        <v>2.4750000000000002E-3</v>
      </c>
      <c r="V390" s="5">
        <v>0.32</v>
      </c>
      <c r="W390" s="5">
        <v>1.29</v>
      </c>
      <c r="X390" s="4">
        <f t="shared" si="211"/>
        <v>2.1366180000000004</v>
      </c>
      <c r="Y390" s="4">
        <f t="shared" si="212"/>
        <v>-18.49588389842873</v>
      </c>
      <c r="Z390" s="3">
        <f t="shared" si="213"/>
        <v>33.347751462272001</v>
      </c>
      <c r="AA390" s="3">
        <f t="shared" si="214"/>
        <v>16.98848556384327</v>
      </c>
      <c r="AB390" s="3">
        <f t="shared" si="215"/>
        <v>0.2064</v>
      </c>
      <c r="AC390" s="3">
        <f t="shared" si="216"/>
        <v>-16.359265898428731</v>
      </c>
      <c r="AD390" s="2">
        <f t="shared" si="230"/>
        <v>215.94</v>
      </c>
      <c r="AE390" s="2">
        <f t="shared" si="217"/>
        <v>12.710962327306362</v>
      </c>
      <c r="AF390" s="2">
        <f t="shared" si="218"/>
        <v>2053.691921207922</v>
      </c>
      <c r="AG390" s="2">
        <f t="shared" si="219"/>
        <v>-1007.4709909753647</v>
      </c>
      <c r="AH390" s="2">
        <f t="shared" si="220"/>
        <v>-1046.2209302325582</v>
      </c>
      <c r="AI390" s="2">
        <f t="shared" si="221"/>
        <v>0</v>
      </c>
      <c r="AJ390" s="2">
        <f t="shared" si="222"/>
        <v>28.433604140210452</v>
      </c>
      <c r="AK390">
        <f t="shared" si="223"/>
        <v>9.4614064671282136E-4</v>
      </c>
      <c r="AL390">
        <f t="shared" si="224"/>
        <v>-79.260009197813616</v>
      </c>
      <c r="AM390">
        <f t="shared" si="225"/>
        <v>-1046.2209302325582</v>
      </c>
      <c r="AN390">
        <f t="shared" si="226"/>
        <v>1028.2866314245723</v>
      </c>
      <c r="AO390">
        <f t="shared" si="227"/>
        <v>17.93429880798584</v>
      </c>
      <c r="AP390">
        <f t="shared" si="228"/>
        <v>12.710962327306362</v>
      </c>
      <c r="AQ390">
        <f t="shared" si="229"/>
        <v>255202.95900594434</v>
      </c>
    </row>
    <row r="391" spans="1:43" x14ac:dyDescent="0.25">
      <c r="A391">
        <v>390</v>
      </c>
      <c r="B391" t="s">
        <v>242</v>
      </c>
      <c r="C391" t="s">
        <v>240</v>
      </c>
      <c r="D391" t="s">
        <v>241</v>
      </c>
      <c r="E391" t="str">
        <f t="shared" si="198"/>
        <v>181.377</v>
      </c>
      <c r="F391" t="str">
        <f t="shared" si="199"/>
        <v>34.54439</v>
      </c>
      <c r="G391" t="str">
        <f t="shared" si="200"/>
        <v>-86.53417</v>
      </c>
      <c r="H391">
        <f t="shared" si="201"/>
        <v>0.60289903189313765</v>
      </c>
      <c r="I391">
        <f t="shared" si="202"/>
        <v>0.60291334359300397</v>
      </c>
      <c r="J391">
        <f t="shared" si="203"/>
        <v>-1.5102983279988675</v>
      </c>
      <c r="K391">
        <f t="shared" si="204"/>
        <v>-1.5103061819805015</v>
      </c>
      <c r="L391">
        <f t="shared" si="205"/>
        <v>-6.4692553591114945E-6</v>
      </c>
      <c r="M391">
        <f t="shared" si="206"/>
        <v>1.4311699866320637E-5</v>
      </c>
      <c r="N391">
        <f t="shared" si="207"/>
        <v>328.30907600354391</v>
      </c>
      <c r="O391">
        <f t="shared" si="208"/>
        <v>-5.3569999999999993</v>
      </c>
      <c r="P391" s="1">
        <f t="shared" si="209"/>
        <v>-1.631694153938703E-2</v>
      </c>
      <c r="Q391" s="3">
        <v>9.81</v>
      </c>
      <c r="R391" s="3">
        <v>20</v>
      </c>
      <c r="S391" s="3">
        <v>68</v>
      </c>
      <c r="T391" s="3">
        <f t="shared" si="210"/>
        <v>88</v>
      </c>
      <c r="U391" s="5">
        <v>2.4750000000000002E-3</v>
      </c>
      <c r="V391" s="5">
        <v>0.32</v>
      </c>
      <c r="W391" s="5">
        <v>1.29</v>
      </c>
      <c r="X391" s="4">
        <f t="shared" si="211"/>
        <v>2.1366180000000004</v>
      </c>
      <c r="Y391" s="4">
        <f t="shared" si="212"/>
        <v>-14.084214508088163</v>
      </c>
      <c r="Z391" s="3">
        <f t="shared" si="213"/>
        <v>29.891409879781627</v>
      </c>
      <c r="AA391" s="3">
        <f t="shared" si="214"/>
        <v>17.943813371693466</v>
      </c>
      <c r="AB391" s="3">
        <f t="shared" si="215"/>
        <v>0.2064</v>
      </c>
      <c r="AC391" s="3">
        <f t="shared" si="216"/>
        <v>-11.947596508088164</v>
      </c>
      <c r="AD391" s="2">
        <f t="shared" si="230"/>
        <v>215.94</v>
      </c>
      <c r="AE391" s="2">
        <f t="shared" si="217"/>
        <v>12.034231271076839</v>
      </c>
      <c r="AF391" s="2">
        <f t="shared" si="218"/>
        <v>1742.830133293814</v>
      </c>
      <c r="AG391" s="2">
        <f t="shared" si="219"/>
        <v>-696.60920306125502</v>
      </c>
      <c r="AH391" s="2">
        <f t="shared" si="220"/>
        <v>-1046.2209302325582</v>
      </c>
      <c r="AI391" s="2">
        <f t="shared" si="221"/>
        <v>0</v>
      </c>
      <c r="AJ391" s="2">
        <f t="shared" si="222"/>
        <v>26.919800348905035</v>
      </c>
      <c r="AK391">
        <f t="shared" si="223"/>
        <v>2.3098146508216807E-3</v>
      </c>
      <c r="AL391">
        <f t="shared" si="224"/>
        <v>-57.885641996551186</v>
      </c>
      <c r="AM391">
        <f t="shared" si="225"/>
        <v>-1046.2209302325582</v>
      </c>
      <c r="AN391">
        <f t="shared" si="226"/>
        <v>1039.3089236578926</v>
      </c>
      <c r="AO391">
        <f t="shared" si="227"/>
        <v>6.912006574665611</v>
      </c>
      <c r="AP391">
        <f t="shared" si="228"/>
        <v>12.034231271076839</v>
      </c>
      <c r="AQ391">
        <f t="shared" si="229"/>
        <v>266460.84860073787</v>
      </c>
    </row>
    <row r="392" spans="1:43" x14ac:dyDescent="0.25">
      <c r="A392">
        <v>391</v>
      </c>
      <c r="B392" t="s">
        <v>236</v>
      </c>
      <c r="C392" t="s">
        <v>234</v>
      </c>
      <c r="D392" t="s">
        <v>235</v>
      </c>
      <c r="E392" t="str">
        <f t="shared" si="198"/>
        <v>180.27</v>
      </c>
      <c r="F392" t="str">
        <f t="shared" si="199"/>
        <v>34.54562</v>
      </c>
      <c r="G392" t="str">
        <f t="shared" si="200"/>
        <v>-86.53489</v>
      </c>
      <c r="H392">
        <f t="shared" si="201"/>
        <v>0.60291334359300397</v>
      </c>
      <c r="I392">
        <f t="shared" si="202"/>
        <v>0.60293481114280345</v>
      </c>
      <c r="J392">
        <f t="shared" si="203"/>
        <v>-1.5103061819805015</v>
      </c>
      <c r="K392">
        <f t="shared" si="204"/>
        <v>-1.510318748351116</v>
      </c>
      <c r="L392">
        <f t="shared" si="205"/>
        <v>-1.0350681098471755E-5</v>
      </c>
      <c r="M392">
        <f t="shared" si="206"/>
        <v>2.1467549799480956E-5</v>
      </c>
      <c r="N392">
        <f t="shared" si="207"/>
        <v>498.18499868742833</v>
      </c>
      <c r="O392">
        <f t="shared" si="208"/>
        <v>-1.1069999999999993</v>
      </c>
      <c r="P392" s="1">
        <f t="shared" si="209"/>
        <v>-2.222066105797285E-3</v>
      </c>
      <c r="Q392" s="3">
        <v>9.81</v>
      </c>
      <c r="R392" s="3">
        <v>20</v>
      </c>
      <c r="S392" s="3">
        <v>68</v>
      </c>
      <c r="T392" s="3">
        <f t="shared" si="210"/>
        <v>88</v>
      </c>
      <c r="U392" s="5">
        <v>2.4750000000000002E-3</v>
      </c>
      <c r="V392" s="5">
        <v>0.32</v>
      </c>
      <c r="W392" s="5">
        <v>1.29</v>
      </c>
      <c r="X392" s="4">
        <f t="shared" si="211"/>
        <v>2.1366180000000004</v>
      </c>
      <c r="Y392" s="4">
        <f t="shared" si="212"/>
        <v>-1.9182604920383368</v>
      </c>
      <c r="Z392" s="3">
        <f t="shared" si="213"/>
        <v>21.12587655056981</v>
      </c>
      <c r="AA392" s="3">
        <f t="shared" si="214"/>
        <v>21.344234058531473</v>
      </c>
      <c r="AB392" s="3">
        <f t="shared" si="215"/>
        <v>0.2064</v>
      </c>
      <c r="AC392" s="3">
        <f t="shared" si="216"/>
        <v>0.21835750796166362</v>
      </c>
      <c r="AD392" s="2">
        <f t="shared" si="230"/>
        <v>215.94</v>
      </c>
      <c r="AE392" s="2">
        <f t="shared" si="217"/>
        <v>10.117017992229048</v>
      </c>
      <c r="AF392" s="2">
        <f t="shared" si="218"/>
        <v>1035.5177963358744</v>
      </c>
      <c r="AG392" s="2">
        <f t="shared" si="219"/>
        <v>10.703133899159148</v>
      </c>
      <c r="AH392" s="2">
        <f t="shared" si="220"/>
        <v>-1046.2209302325582</v>
      </c>
      <c r="AI392" s="2">
        <f t="shared" si="221"/>
        <v>2.4754172045504674E-9</v>
      </c>
      <c r="AJ392" s="2">
        <f t="shared" si="222"/>
        <v>22.63111771265768</v>
      </c>
      <c r="AK392">
        <f t="shared" si="223"/>
        <v>4.1691807115476409E-3</v>
      </c>
      <c r="AL392">
        <f t="shared" si="224"/>
        <v>1.0579336626049594</v>
      </c>
      <c r="AM392">
        <f t="shared" si="225"/>
        <v>-1046.2209302325582</v>
      </c>
      <c r="AN392">
        <f t="shared" si="226"/>
        <v>1046.2209721493584</v>
      </c>
      <c r="AO392">
        <f t="shared" si="227"/>
        <v>-4.1916800228136708E-5</v>
      </c>
      <c r="AP392">
        <f t="shared" si="228"/>
        <v>10.117017992229048</v>
      </c>
      <c r="AQ392">
        <f t="shared" si="229"/>
        <v>273644.60256840533</v>
      </c>
    </row>
    <row r="393" spans="1:43" x14ac:dyDescent="0.25">
      <c r="A393">
        <v>392</v>
      </c>
      <c r="B393" t="s">
        <v>233</v>
      </c>
      <c r="C393" t="s">
        <v>231</v>
      </c>
      <c r="D393" t="s">
        <v>232</v>
      </c>
      <c r="E393" t="str">
        <f t="shared" si="198"/>
        <v>181.087</v>
      </c>
      <c r="F393" t="str">
        <f t="shared" si="199"/>
        <v>34.54657</v>
      </c>
      <c r="G393" t="str">
        <f t="shared" si="200"/>
        <v>-86.5355</v>
      </c>
      <c r="H393">
        <f t="shared" si="201"/>
        <v>0.60293481114280345</v>
      </c>
      <c r="I393">
        <f t="shared" si="202"/>
        <v>0.60295139177069745</v>
      </c>
      <c r="J393">
        <f t="shared" si="203"/>
        <v>-1.510318748351116</v>
      </c>
      <c r="K393">
        <f t="shared" si="204"/>
        <v>-1.5103293948595529</v>
      </c>
      <c r="L393">
        <f t="shared" si="205"/>
        <v>-8.7692121887301301E-6</v>
      </c>
      <c r="M393">
        <f t="shared" si="206"/>
        <v>1.6580627894002831E-5</v>
      </c>
      <c r="N393">
        <f t="shared" si="207"/>
        <v>392.08245160010193</v>
      </c>
      <c r="O393">
        <f t="shared" si="208"/>
        <v>0.81699999999997885</v>
      </c>
      <c r="P393" s="1">
        <f t="shared" si="209"/>
        <v>2.083745387394345E-3</v>
      </c>
      <c r="Q393" s="3">
        <v>9.81</v>
      </c>
      <c r="R393" s="3">
        <v>20</v>
      </c>
      <c r="S393" s="3">
        <v>68</v>
      </c>
      <c r="T393" s="3">
        <f t="shared" si="210"/>
        <v>88</v>
      </c>
      <c r="U393" s="5">
        <v>2.4750000000000002E-3</v>
      </c>
      <c r="V393" s="5">
        <v>0.32</v>
      </c>
      <c r="W393" s="5">
        <v>1.29</v>
      </c>
      <c r="X393" s="4">
        <f t="shared" si="211"/>
        <v>2.1366180000000004</v>
      </c>
      <c r="Y393" s="4">
        <f t="shared" si="212"/>
        <v>1.7988518127313855</v>
      </c>
      <c r="Z393" s="3">
        <f t="shared" si="213"/>
        <v>18.731766613312939</v>
      </c>
      <c r="AA393" s="3">
        <f t="shared" si="214"/>
        <v>22.667236426044326</v>
      </c>
      <c r="AB393" s="3">
        <f t="shared" si="215"/>
        <v>0.2064</v>
      </c>
      <c r="AC393" s="3">
        <f t="shared" si="216"/>
        <v>3.9354698127313856</v>
      </c>
      <c r="AD393" s="2">
        <f t="shared" si="230"/>
        <v>215.94</v>
      </c>
      <c r="AE393" s="2">
        <f t="shared" si="217"/>
        <v>9.526525242922288</v>
      </c>
      <c r="AF393" s="2">
        <f t="shared" si="218"/>
        <v>864.57678045666012</v>
      </c>
      <c r="AG393" s="2">
        <f t="shared" si="219"/>
        <v>181.6441497758924</v>
      </c>
      <c r="AH393" s="2">
        <f t="shared" si="220"/>
        <v>-1046.2209302325582</v>
      </c>
      <c r="AI393" s="2">
        <f t="shared" si="221"/>
        <v>-5.6843418860808015E-12</v>
      </c>
      <c r="AJ393" s="2">
        <f t="shared" si="222"/>
        <v>21.310223460191516</v>
      </c>
      <c r="AK393">
        <f t="shared" si="223"/>
        <v>3.4846204318079695E-3</v>
      </c>
      <c r="AL393">
        <f t="shared" si="224"/>
        <v>19.067198705093922</v>
      </c>
      <c r="AM393">
        <f t="shared" si="225"/>
        <v>-1046.2209302325582</v>
      </c>
      <c r="AN393">
        <f t="shared" si="226"/>
        <v>1046.4662721063658</v>
      </c>
      <c r="AO393">
        <f t="shared" si="227"/>
        <v>-0.24534187380754702</v>
      </c>
      <c r="AP393">
        <f t="shared" si="228"/>
        <v>9.526525242922288</v>
      </c>
      <c r="AQ393">
        <f t="shared" si="229"/>
        <v>273901.3007102448</v>
      </c>
    </row>
    <row r="394" spans="1:43" x14ac:dyDescent="0.25">
      <c r="A394">
        <v>393</v>
      </c>
      <c r="B394" t="s">
        <v>230</v>
      </c>
      <c r="C394" t="s">
        <v>228</v>
      </c>
      <c r="D394" t="s">
        <v>229</v>
      </c>
      <c r="E394" t="str">
        <f t="shared" si="198"/>
        <v>180.918</v>
      </c>
      <c r="F394" t="str">
        <f t="shared" si="199"/>
        <v>34.54676</v>
      </c>
      <c r="G394" t="str">
        <f t="shared" si="200"/>
        <v>-86.53566</v>
      </c>
      <c r="H394">
        <f t="shared" si="201"/>
        <v>0.60295139177069745</v>
      </c>
      <c r="I394">
        <f t="shared" si="202"/>
        <v>0.60295470789627614</v>
      </c>
      <c r="J394">
        <f t="shared" si="203"/>
        <v>-1.5103293948595529</v>
      </c>
      <c r="K394">
        <f t="shared" si="204"/>
        <v>-1.510332187386356</v>
      </c>
      <c r="L394">
        <f t="shared" si="205"/>
        <v>-2.3001054759275314E-6</v>
      </c>
      <c r="M394">
        <f t="shared" si="206"/>
        <v>3.3161255786895438E-6</v>
      </c>
      <c r="N394">
        <f t="shared" si="207"/>
        <v>84.361111479089971</v>
      </c>
      <c r="O394">
        <f t="shared" si="208"/>
        <v>-0.16899999999998272</v>
      </c>
      <c r="P394" s="1">
        <f t="shared" si="209"/>
        <v>-2.0032927143435234E-3</v>
      </c>
      <c r="Q394" s="3">
        <v>9.81</v>
      </c>
      <c r="R394" s="3">
        <v>20</v>
      </c>
      <c r="S394" s="3">
        <v>68</v>
      </c>
      <c r="T394" s="3">
        <f t="shared" si="210"/>
        <v>88</v>
      </c>
      <c r="U394" s="5">
        <v>2.4750000000000002E-3</v>
      </c>
      <c r="V394" s="5">
        <v>0.32</v>
      </c>
      <c r="W394" s="5">
        <v>1.29</v>
      </c>
      <c r="X394" s="4">
        <f t="shared" si="211"/>
        <v>2.1366180000000004</v>
      </c>
      <c r="Y394" s="4">
        <f t="shared" si="212"/>
        <v>-1.7293990642456205</v>
      </c>
      <c r="Z394" s="3">
        <f t="shared" si="213"/>
        <v>21.00058919657544</v>
      </c>
      <c r="AA394" s="3">
        <f t="shared" si="214"/>
        <v>21.407808132329819</v>
      </c>
      <c r="AB394" s="3">
        <f t="shared" si="215"/>
        <v>0.2064</v>
      </c>
      <c r="AC394" s="3">
        <f t="shared" si="216"/>
        <v>0.40721893575437973</v>
      </c>
      <c r="AD394" s="2">
        <f t="shared" si="230"/>
        <v>215.94</v>
      </c>
      <c r="AE394" s="2">
        <f t="shared" si="217"/>
        <v>10.086973811856684</v>
      </c>
      <c r="AF394" s="2">
        <f t="shared" si="218"/>
        <v>1026.3197347839964</v>
      </c>
      <c r="AG394" s="2">
        <f t="shared" si="219"/>
        <v>19.901195448869078</v>
      </c>
      <c r="AH394" s="2">
        <f t="shared" si="220"/>
        <v>-1046.2209302325582</v>
      </c>
      <c r="AI394" s="2">
        <f t="shared" si="221"/>
        <v>3.0718183552380651E-10</v>
      </c>
      <c r="AJ394" s="2">
        <f t="shared" si="222"/>
        <v>22.563910816009919</v>
      </c>
      <c r="AK394">
        <f t="shared" si="223"/>
        <v>7.0809902436502813E-4</v>
      </c>
      <c r="AL394">
        <f t="shared" si="224"/>
        <v>1.9729599600502894</v>
      </c>
      <c r="AM394">
        <f t="shared" si="225"/>
        <v>-1046.2209302325582</v>
      </c>
      <c r="AN394">
        <f t="shared" si="226"/>
        <v>1046.2212021064686</v>
      </c>
      <c r="AO394">
        <f t="shared" si="227"/>
        <v>-2.7187391037841735E-4</v>
      </c>
      <c r="AP394">
        <f t="shared" si="228"/>
        <v>10.086973811856684</v>
      </c>
      <c r="AQ394">
        <f t="shared" si="229"/>
        <v>273644.84315441921</v>
      </c>
    </row>
    <row r="395" spans="1:43" x14ac:dyDescent="0.25">
      <c r="A395">
        <v>394</v>
      </c>
      <c r="B395" t="s">
        <v>227</v>
      </c>
      <c r="C395" t="s">
        <v>225</v>
      </c>
      <c r="D395" t="s">
        <v>226</v>
      </c>
      <c r="E395" t="str">
        <f t="shared" si="198"/>
        <v>180.252</v>
      </c>
      <c r="F395" t="str">
        <f t="shared" si="199"/>
        <v>34.54718</v>
      </c>
      <c r="G395" t="str">
        <f t="shared" si="200"/>
        <v>-86.53606</v>
      </c>
      <c r="H395">
        <f t="shared" si="201"/>
        <v>0.60295470789627614</v>
      </c>
      <c r="I395">
        <f t="shared" si="202"/>
        <v>0.60296203827913453</v>
      </c>
      <c r="J395">
        <f t="shared" si="203"/>
        <v>-1.510332187386356</v>
      </c>
      <c r="K395">
        <f t="shared" si="204"/>
        <v>-1.5103391687033643</v>
      </c>
      <c r="L395">
        <f t="shared" si="205"/>
        <v>-5.750242615626312E-6</v>
      </c>
      <c r="M395">
        <f t="shared" si="206"/>
        <v>7.3303828583837216E-6</v>
      </c>
      <c r="N395">
        <f t="shared" si="207"/>
        <v>194.75059536480026</v>
      </c>
      <c r="O395">
        <f t="shared" si="208"/>
        <v>-0.66599999999999682</v>
      </c>
      <c r="P395" s="1">
        <f t="shared" si="209"/>
        <v>-3.4197584800830416E-3</v>
      </c>
      <c r="Q395" s="3">
        <v>9.81</v>
      </c>
      <c r="R395" s="3">
        <v>20</v>
      </c>
      <c r="S395" s="3">
        <v>68</v>
      </c>
      <c r="T395" s="3">
        <f t="shared" si="210"/>
        <v>88</v>
      </c>
      <c r="U395" s="5">
        <v>2.4750000000000002E-3</v>
      </c>
      <c r="V395" s="5">
        <v>0.32</v>
      </c>
      <c r="W395" s="5">
        <v>1.29</v>
      </c>
      <c r="X395" s="4">
        <f t="shared" si="211"/>
        <v>2.1366180000000004</v>
      </c>
      <c r="Y395" s="4">
        <f t="shared" si="212"/>
        <v>-2.9521918381666699</v>
      </c>
      <c r="Z395" s="3">
        <f t="shared" si="213"/>
        <v>21.818359386735214</v>
      </c>
      <c r="AA395" s="3">
        <f t="shared" si="214"/>
        <v>21.002785548568543</v>
      </c>
      <c r="AB395" s="3">
        <f t="shared" si="215"/>
        <v>0.2064</v>
      </c>
      <c r="AC395" s="3">
        <f t="shared" si="216"/>
        <v>-0.81557383816666928</v>
      </c>
      <c r="AD395" s="2">
        <f t="shared" si="230"/>
        <v>215.94</v>
      </c>
      <c r="AE395" s="2">
        <f t="shared" si="217"/>
        <v>10.281493352421508</v>
      </c>
      <c r="AF395" s="2">
        <f t="shared" si="218"/>
        <v>1086.8474660632826</v>
      </c>
      <c r="AG395" s="2">
        <f t="shared" si="219"/>
        <v>-40.626535831005356</v>
      </c>
      <c r="AH395" s="2">
        <f t="shared" si="220"/>
        <v>-1046.2209302325582</v>
      </c>
      <c r="AI395" s="2">
        <f t="shared" si="221"/>
        <v>-2.8103386284783483E-10</v>
      </c>
      <c r="AJ395" s="2">
        <f t="shared" si="222"/>
        <v>22.999038501195017</v>
      </c>
      <c r="AK395">
        <f t="shared" si="223"/>
        <v>1.6037445414745532E-3</v>
      </c>
      <c r="AL395">
        <f t="shared" si="224"/>
        <v>-3.9514236345284366</v>
      </c>
      <c r="AM395">
        <f t="shared" si="225"/>
        <v>-1046.2209302325582</v>
      </c>
      <c r="AN395">
        <f t="shared" si="226"/>
        <v>1046.2187461225051</v>
      </c>
      <c r="AO395">
        <f t="shared" si="227"/>
        <v>2.1841100531219126E-3</v>
      </c>
      <c r="AP395">
        <f t="shared" si="228"/>
        <v>10.281493352421508</v>
      </c>
      <c r="AQ395">
        <f t="shared" si="229"/>
        <v>273642.27365728864</v>
      </c>
    </row>
    <row r="396" spans="1:43" x14ac:dyDescent="0.25">
      <c r="A396">
        <v>395</v>
      </c>
      <c r="B396" t="s">
        <v>748</v>
      </c>
      <c r="C396" t="s">
        <v>746</v>
      </c>
      <c r="D396" t="s">
        <v>747</v>
      </c>
      <c r="E396" t="str">
        <f t="shared" si="198"/>
        <v>179.778</v>
      </c>
      <c r="F396" t="str">
        <f t="shared" si="199"/>
        <v>34.54745</v>
      </c>
      <c r="G396" t="str">
        <f t="shared" si="200"/>
        <v>-86.53637</v>
      </c>
      <c r="H396">
        <f t="shared" si="201"/>
        <v>0.60296203827913453</v>
      </c>
      <c r="I396">
        <f t="shared" si="202"/>
        <v>0.60296675066811489</v>
      </c>
      <c r="J396">
        <f t="shared" si="203"/>
        <v>-1.5103391687033643</v>
      </c>
      <c r="K396">
        <f t="shared" si="204"/>
        <v>-1.5103445792240453</v>
      </c>
      <c r="L396">
        <f t="shared" si="205"/>
        <v>-4.4564195518648762E-6</v>
      </c>
      <c r="M396">
        <f t="shared" si="206"/>
        <v>4.7123889803657448E-6</v>
      </c>
      <c r="N396">
        <f t="shared" si="207"/>
        <v>135.57715143557942</v>
      </c>
      <c r="O396">
        <f t="shared" si="208"/>
        <v>-0.47400000000001796</v>
      </c>
      <c r="P396" s="1">
        <f t="shared" si="209"/>
        <v>-3.4961643240103246E-3</v>
      </c>
      <c r="Q396" s="3">
        <v>9.81</v>
      </c>
      <c r="R396" s="3">
        <v>20</v>
      </c>
      <c r="S396" s="3">
        <v>68</v>
      </c>
      <c r="T396" s="3">
        <f t="shared" si="210"/>
        <v>88</v>
      </c>
      <c r="U396" s="5">
        <v>2.4750000000000002E-3</v>
      </c>
      <c r="V396" s="5">
        <v>0.32</v>
      </c>
      <c r="W396" s="5">
        <v>1.29</v>
      </c>
      <c r="X396" s="4">
        <f t="shared" si="211"/>
        <v>2.1366180000000004</v>
      </c>
      <c r="Y396" s="4">
        <f t="shared" si="212"/>
        <v>-3.0181502920135217</v>
      </c>
      <c r="Z396" s="3">
        <f t="shared" si="213"/>
        <v>21.862908628490022</v>
      </c>
      <c r="AA396" s="3">
        <f t="shared" si="214"/>
        <v>20.981376336476501</v>
      </c>
      <c r="AB396" s="3">
        <f t="shared" si="215"/>
        <v>0.2064</v>
      </c>
      <c r="AC396" s="3">
        <f t="shared" si="216"/>
        <v>-0.88153229201352123</v>
      </c>
      <c r="AD396" s="2">
        <f t="shared" si="230"/>
        <v>215.94</v>
      </c>
      <c r="AE396" s="2">
        <f t="shared" si="217"/>
        <v>10.291984497922396</v>
      </c>
      <c r="AF396" s="2">
        <f t="shared" si="218"/>
        <v>1090.1778909104316</v>
      </c>
      <c r="AG396" s="2">
        <f t="shared" si="219"/>
        <v>-43.956960677428093</v>
      </c>
      <c r="AH396" s="2">
        <f t="shared" si="220"/>
        <v>-1046.2209302325582</v>
      </c>
      <c r="AI396" s="2">
        <f t="shared" si="221"/>
        <v>4.454250301932916E-10</v>
      </c>
      <c r="AJ396" s="2">
        <f t="shared" si="222"/>
        <v>23.022506518050733</v>
      </c>
      <c r="AK396">
        <f t="shared" si="223"/>
        <v>1.1153212523606283E-3</v>
      </c>
      <c r="AL396">
        <f t="shared" si="224"/>
        <v>-4.2709897868872151</v>
      </c>
      <c r="AM396">
        <f t="shared" si="225"/>
        <v>-1046.2209302325582</v>
      </c>
      <c r="AN396">
        <f t="shared" si="226"/>
        <v>1046.218172198814</v>
      </c>
      <c r="AO396">
        <f t="shared" si="227"/>
        <v>2.7580337440440417E-3</v>
      </c>
      <c r="AP396">
        <f t="shared" si="228"/>
        <v>10.291984497922396</v>
      </c>
      <c r="AQ396">
        <f t="shared" si="229"/>
        <v>273641.67320914735</v>
      </c>
    </row>
    <row r="397" spans="1:43" x14ac:dyDescent="0.25">
      <c r="A397">
        <v>396</v>
      </c>
      <c r="B397" t="s">
        <v>751</v>
      </c>
      <c r="C397" t="s">
        <v>749</v>
      </c>
      <c r="D397" t="s">
        <v>750</v>
      </c>
      <c r="E397" t="str">
        <f t="shared" si="198"/>
        <v>178.573</v>
      </c>
      <c r="F397" t="str">
        <f t="shared" si="199"/>
        <v>34.54782</v>
      </c>
      <c r="G397" t="str">
        <f t="shared" si="200"/>
        <v>-86.53688</v>
      </c>
      <c r="H397">
        <f t="shared" si="201"/>
        <v>0.60296675066811489</v>
      </c>
      <c r="I397">
        <f t="shared" si="202"/>
        <v>0.60297320838634738</v>
      </c>
      <c r="J397">
        <f t="shared" si="203"/>
        <v>-1.5103445792240453</v>
      </c>
      <c r="K397">
        <f t="shared" si="204"/>
        <v>-1.5103534804032304</v>
      </c>
      <c r="L397">
        <f t="shared" si="205"/>
        <v>-7.3315007482608224E-6</v>
      </c>
      <c r="M397">
        <f t="shared" si="206"/>
        <v>6.4577182324887517E-6</v>
      </c>
      <c r="N397">
        <f t="shared" si="207"/>
        <v>204.22752732332333</v>
      </c>
      <c r="O397">
        <f t="shared" si="208"/>
        <v>-1.2049999999999841</v>
      </c>
      <c r="P397" s="1">
        <f t="shared" si="209"/>
        <v>-5.9002819834971867E-3</v>
      </c>
      <c r="Q397" s="3">
        <v>9.81</v>
      </c>
      <c r="R397" s="3">
        <v>20</v>
      </c>
      <c r="S397" s="3">
        <v>68</v>
      </c>
      <c r="T397" s="3">
        <f t="shared" si="210"/>
        <v>88</v>
      </c>
      <c r="U397" s="5">
        <v>2.4750000000000002E-3</v>
      </c>
      <c r="V397" s="5">
        <v>0.32</v>
      </c>
      <c r="W397" s="5">
        <v>1.29</v>
      </c>
      <c r="X397" s="4">
        <f t="shared" si="211"/>
        <v>2.1366180000000004</v>
      </c>
      <c r="Y397" s="4">
        <f t="shared" si="212"/>
        <v>-5.09350677052546</v>
      </c>
      <c r="Z397" s="3">
        <f t="shared" si="213"/>
        <v>23.286720312411603</v>
      </c>
      <c r="AA397" s="3">
        <f t="shared" si="214"/>
        <v>20.329831541886143</v>
      </c>
      <c r="AB397" s="3">
        <f t="shared" si="215"/>
        <v>0.2064</v>
      </c>
      <c r="AC397" s="3">
        <f t="shared" si="216"/>
        <v>-2.9568887705254601</v>
      </c>
      <c r="AD397" s="2">
        <f t="shared" si="230"/>
        <v>215.94</v>
      </c>
      <c r="AE397" s="2">
        <f t="shared" si="217"/>
        <v>10.621829283488584</v>
      </c>
      <c r="AF397" s="2">
        <f t="shared" si="218"/>
        <v>1198.3893785406106</v>
      </c>
      <c r="AG397" s="2">
        <f t="shared" si="219"/>
        <v>-152.16844830807113</v>
      </c>
      <c r="AH397" s="2">
        <f t="shared" si="220"/>
        <v>-1046.2209302325582</v>
      </c>
      <c r="AI397" s="2">
        <f t="shared" si="221"/>
        <v>-1.8872015061788261E-11</v>
      </c>
      <c r="AJ397" s="2">
        <f t="shared" si="222"/>
        <v>23.760348061358108</v>
      </c>
      <c r="AK397">
        <f t="shared" si="223"/>
        <v>1.62789938230546E-3</v>
      </c>
      <c r="AL397">
        <f t="shared" si="224"/>
        <v>-14.326011485103972</v>
      </c>
      <c r="AM397">
        <f t="shared" si="225"/>
        <v>-1046.2209302325582</v>
      </c>
      <c r="AN397">
        <f t="shared" si="226"/>
        <v>1046.1168347387475</v>
      </c>
      <c r="AO397">
        <f t="shared" si="227"/>
        <v>0.10409549381085981</v>
      </c>
      <c r="AP397">
        <f t="shared" si="228"/>
        <v>10.621829283488584</v>
      </c>
      <c r="AQ397">
        <f t="shared" si="229"/>
        <v>273535.66266567382</v>
      </c>
    </row>
    <row r="398" spans="1:43" x14ac:dyDescent="0.25">
      <c r="A398">
        <v>397</v>
      </c>
      <c r="B398" t="s">
        <v>218</v>
      </c>
      <c r="C398" t="s">
        <v>216</v>
      </c>
      <c r="D398" t="s">
        <v>217</v>
      </c>
      <c r="E398" t="str">
        <f t="shared" si="198"/>
        <v>182.607</v>
      </c>
      <c r="F398" t="str">
        <f t="shared" si="199"/>
        <v>34.5488</v>
      </c>
      <c r="G398" t="str">
        <f t="shared" si="200"/>
        <v>-86.53832</v>
      </c>
      <c r="H398">
        <f t="shared" si="201"/>
        <v>0.60297320838634738</v>
      </c>
      <c r="I398">
        <f t="shared" si="202"/>
        <v>0.60299031261301694</v>
      </c>
      <c r="J398">
        <f t="shared" si="203"/>
        <v>-1.5103534804032304</v>
      </c>
      <c r="K398">
        <f t="shared" si="204"/>
        <v>-1.5103786131444594</v>
      </c>
      <c r="L398">
        <f t="shared" si="205"/>
        <v>-2.0700540085213871E-5</v>
      </c>
      <c r="M398">
        <f t="shared" si="206"/>
        <v>1.7104226669562017E-5</v>
      </c>
      <c r="N398">
        <f t="shared" si="207"/>
        <v>561.31573061578524</v>
      </c>
      <c r="O398">
        <f t="shared" si="208"/>
        <v>4.0339999999999918</v>
      </c>
      <c r="P398" s="1">
        <f t="shared" si="209"/>
        <v>7.1866861731712675E-3</v>
      </c>
      <c r="Q398" s="3">
        <v>9.81</v>
      </c>
      <c r="R398" s="3">
        <v>20</v>
      </c>
      <c r="S398" s="3">
        <v>68</v>
      </c>
      <c r="T398" s="3">
        <f t="shared" si="210"/>
        <v>88</v>
      </c>
      <c r="U398" s="5">
        <v>2.4750000000000002E-3</v>
      </c>
      <c r="V398" s="5">
        <v>0.32</v>
      </c>
      <c r="W398" s="5">
        <v>1.29</v>
      </c>
      <c r="X398" s="4">
        <f t="shared" si="211"/>
        <v>2.1366180000000004</v>
      </c>
      <c r="Y398" s="4">
        <f t="shared" si="212"/>
        <v>6.2039622291021397</v>
      </c>
      <c r="Z398" s="3">
        <f t="shared" si="213"/>
        <v>16.105231336816647</v>
      </c>
      <c r="AA398" s="3">
        <f t="shared" si="214"/>
        <v>24.445811565918788</v>
      </c>
      <c r="AB398" s="3">
        <f t="shared" si="215"/>
        <v>0.2064</v>
      </c>
      <c r="AC398" s="3">
        <f t="shared" si="216"/>
        <v>8.3405802291021391</v>
      </c>
      <c r="AD398" s="2">
        <f t="shared" si="230"/>
        <v>215.94</v>
      </c>
      <c r="AE398" s="2">
        <f t="shared" si="217"/>
        <v>8.8334150583510969</v>
      </c>
      <c r="AF398" s="2">
        <f t="shared" si="218"/>
        <v>689.26450101193871</v>
      </c>
      <c r="AG398" s="2">
        <f t="shared" si="219"/>
        <v>356.95642922062154</v>
      </c>
      <c r="AH398" s="2">
        <f t="shared" si="220"/>
        <v>-1046.2209302325582</v>
      </c>
      <c r="AI398" s="2">
        <f t="shared" si="221"/>
        <v>2.0463630789890885E-12</v>
      </c>
      <c r="AJ398" s="2">
        <f t="shared" si="222"/>
        <v>19.759780613601645</v>
      </c>
      <c r="AK398">
        <f t="shared" si="223"/>
        <v>5.3801102119490378E-3</v>
      </c>
      <c r="AL398">
        <f t="shared" si="224"/>
        <v>40.409787931696414</v>
      </c>
      <c r="AM398">
        <f t="shared" si="225"/>
        <v>-1046.2209302325582</v>
      </c>
      <c r="AN398">
        <f t="shared" si="226"/>
        <v>1048.5517360110462</v>
      </c>
      <c r="AO398">
        <f t="shared" si="227"/>
        <v>-2.3308057784878429</v>
      </c>
      <c r="AP398">
        <f t="shared" si="228"/>
        <v>8.8334150583510969</v>
      </c>
      <c r="AQ398">
        <f t="shared" si="229"/>
        <v>276088.52915950789</v>
      </c>
    </row>
    <row r="399" spans="1:43" x14ac:dyDescent="0.25">
      <c r="A399">
        <v>398</v>
      </c>
      <c r="B399" t="s">
        <v>215</v>
      </c>
      <c r="C399" t="s">
        <v>213</v>
      </c>
      <c r="D399" t="s">
        <v>214</v>
      </c>
      <c r="E399" t="str">
        <f t="shared" si="198"/>
        <v>183.731</v>
      </c>
      <c r="F399" t="str">
        <f t="shared" si="199"/>
        <v>34.54897</v>
      </c>
      <c r="G399" t="str">
        <f t="shared" si="200"/>
        <v>-86.53854</v>
      </c>
      <c r="H399">
        <f t="shared" si="201"/>
        <v>0.60299031261301694</v>
      </c>
      <c r="I399">
        <f t="shared" si="202"/>
        <v>0.60299327967274519</v>
      </c>
      <c r="J399">
        <f t="shared" si="203"/>
        <v>-1.5103786131444594</v>
      </c>
      <c r="K399">
        <f t="shared" si="204"/>
        <v>-1.5103824528688137</v>
      </c>
      <c r="L399">
        <f t="shared" si="205"/>
        <v>-3.1625606599767159E-6</v>
      </c>
      <c r="M399">
        <f t="shared" si="206"/>
        <v>2.967059728242738E-6</v>
      </c>
      <c r="N399">
        <f t="shared" si="207"/>
        <v>90.648117152874534</v>
      </c>
      <c r="O399">
        <f t="shared" si="208"/>
        <v>1.1239999999999952</v>
      </c>
      <c r="P399" s="1">
        <f t="shared" si="209"/>
        <v>1.2399595659603307E-2</v>
      </c>
      <c r="Q399" s="3">
        <v>9.81</v>
      </c>
      <c r="R399" s="3">
        <v>20</v>
      </c>
      <c r="S399" s="3">
        <v>68</v>
      </c>
      <c r="T399" s="3">
        <f t="shared" si="210"/>
        <v>88</v>
      </c>
      <c r="U399" s="5">
        <v>2.4750000000000002E-3</v>
      </c>
      <c r="V399" s="5">
        <v>0.32</v>
      </c>
      <c r="W399" s="5">
        <v>1.29</v>
      </c>
      <c r="X399" s="4">
        <f t="shared" si="211"/>
        <v>2.1366180000000004</v>
      </c>
      <c r="Y399" s="4">
        <f t="shared" si="212"/>
        <v>10.703500141221189</v>
      </c>
      <c r="Z399" s="3">
        <f t="shared" si="213"/>
        <v>13.682153360218583</v>
      </c>
      <c r="AA399" s="3">
        <f t="shared" si="214"/>
        <v>26.522271501439775</v>
      </c>
      <c r="AB399" s="3">
        <f t="shared" si="215"/>
        <v>0.2064</v>
      </c>
      <c r="AC399" s="3">
        <f t="shared" si="216"/>
        <v>12.840118141221192</v>
      </c>
      <c r="AD399" s="2">
        <f t="shared" si="230"/>
        <v>215.94</v>
      </c>
      <c r="AE399" s="2">
        <f t="shared" si="217"/>
        <v>8.1418365688729786</v>
      </c>
      <c r="AF399" s="2">
        <f t="shared" si="218"/>
        <v>539.71829733118193</v>
      </c>
      <c r="AG399" s="2">
        <f t="shared" si="219"/>
        <v>506.50263290137616</v>
      </c>
      <c r="AH399" s="2">
        <f t="shared" si="220"/>
        <v>-1046.2209302325582</v>
      </c>
      <c r="AI399" s="2">
        <f t="shared" si="221"/>
        <v>0</v>
      </c>
      <c r="AJ399" s="2">
        <f t="shared" si="222"/>
        <v>18.212764070293819</v>
      </c>
      <c r="AK399">
        <f t="shared" si="223"/>
        <v>9.4264681296940946E-4</v>
      </c>
      <c r="AL399">
        <f t="shared" si="224"/>
        <v>62.209874715218952</v>
      </c>
      <c r="AM399">
        <f t="shared" si="225"/>
        <v>-1046.2209302325582</v>
      </c>
      <c r="AN399">
        <f t="shared" si="226"/>
        <v>1054.6755742797268</v>
      </c>
      <c r="AO399">
        <f t="shared" si="227"/>
        <v>-8.4546440471685855</v>
      </c>
      <c r="AP399">
        <f t="shared" si="228"/>
        <v>8.1418365688729786</v>
      </c>
      <c r="AQ399">
        <f t="shared" si="229"/>
        <v>282561.46527994808</v>
      </c>
    </row>
    <row r="400" spans="1:43" x14ac:dyDescent="0.25">
      <c r="A400">
        <v>399</v>
      </c>
      <c r="B400" t="s">
        <v>754</v>
      </c>
      <c r="C400" t="s">
        <v>752</v>
      </c>
      <c r="D400" t="s">
        <v>753</v>
      </c>
      <c r="E400" t="str">
        <f t="shared" si="198"/>
        <v>185.321</v>
      </c>
      <c r="F400" t="str">
        <f t="shared" si="199"/>
        <v>34.54909</v>
      </c>
      <c r="G400" t="str">
        <f t="shared" si="200"/>
        <v>-86.53867</v>
      </c>
      <c r="H400">
        <f t="shared" si="201"/>
        <v>0.60299327967274519</v>
      </c>
      <c r="I400">
        <f t="shared" si="202"/>
        <v>0.60299537406784764</v>
      </c>
      <c r="J400">
        <f t="shared" si="203"/>
        <v>-1.5103824528688137</v>
      </c>
      <c r="K400">
        <f t="shared" si="204"/>
        <v>-1.5103847217968414</v>
      </c>
      <c r="L400">
        <f t="shared" si="205"/>
        <v>-1.8687825883043723E-6</v>
      </c>
      <c r="M400">
        <f t="shared" si="206"/>
        <v>2.0943951024587903E-6</v>
      </c>
      <c r="N400">
        <f t="shared" si="207"/>
        <v>58.67465477323934</v>
      </c>
      <c r="O400">
        <f t="shared" si="208"/>
        <v>1.5900000000000034</v>
      </c>
      <c r="P400" s="1">
        <f t="shared" si="209"/>
        <v>2.7098582959625344E-2</v>
      </c>
      <c r="Q400" s="3">
        <v>9.81</v>
      </c>
      <c r="R400" s="3">
        <v>20</v>
      </c>
      <c r="S400" s="3">
        <v>68</v>
      </c>
      <c r="T400" s="3">
        <f t="shared" si="210"/>
        <v>88</v>
      </c>
      <c r="U400" s="5">
        <v>2.4750000000000002E-3</v>
      </c>
      <c r="V400" s="5">
        <v>0.32</v>
      </c>
      <c r="W400" s="5">
        <v>1.29</v>
      </c>
      <c r="X400" s="4">
        <f t="shared" si="211"/>
        <v>2.1366180000000004</v>
      </c>
      <c r="Y400" s="4">
        <f t="shared" si="212"/>
        <v>23.385080052778303</v>
      </c>
      <c r="Z400" s="3">
        <f t="shared" si="213"/>
        <v>8.3759845710390941</v>
      </c>
      <c r="AA400" s="3">
        <f t="shared" si="214"/>
        <v>33.897682623817403</v>
      </c>
      <c r="AB400" s="3">
        <f t="shared" si="215"/>
        <v>0.2064</v>
      </c>
      <c r="AC400" s="3">
        <f t="shared" si="216"/>
        <v>25.521698052778305</v>
      </c>
      <c r="AD400" s="2">
        <f t="shared" si="230"/>
        <v>215.94</v>
      </c>
      <c r="AE400" s="2">
        <f t="shared" si="217"/>
        <v>6.3703469761167364</v>
      </c>
      <c r="AF400" s="2">
        <f t="shared" si="218"/>
        <v>258.51709294631462</v>
      </c>
      <c r="AG400" s="2">
        <f t="shared" si="219"/>
        <v>787.70383728624358</v>
      </c>
      <c r="AH400" s="2">
        <f t="shared" si="220"/>
        <v>-1046.2209302325582</v>
      </c>
      <c r="AI400" s="2">
        <f t="shared" si="221"/>
        <v>0</v>
      </c>
      <c r="AJ400" s="2">
        <f t="shared" si="222"/>
        <v>14.250055935227879</v>
      </c>
      <c r="AK400">
        <f t="shared" si="223"/>
        <v>7.7983020281425315E-4</v>
      </c>
      <c r="AL400">
        <f t="shared" si="224"/>
        <v>123.65163785260806</v>
      </c>
      <c r="AM400">
        <f t="shared" si="225"/>
        <v>-1046.2209302325582</v>
      </c>
      <c r="AN400">
        <f t="shared" si="226"/>
        <v>1109.3414567017562</v>
      </c>
      <c r="AO400">
        <f t="shared" si="227"/>
        <v>-63.120526469198126</v>
      </c>
      <c r="AP400">
        <f t="shared" si="228"/>
        <v>6.3703469761167364</v>
      </c>
      <c r="AQ400">
        <f t="shared" si="229"/>
        <v>343666.77549529192</v>
      </c>
    </row>
    <row r="401" spans="1:43" x14ac:dyDescent="0.25">
      <c r="A401">
        <v>400</v>
      </c>
      <c r="B401" t="s">
        <v>212</v>
      </c>
      <c r="C401" t="s">
        <v>211</v>
      </c>
      <c r="D401" t="s">
        <v>179</v>
      </c>
      <c r="E401" t="str">
        <f t="shared" si="198"/>
        <v>186.819</v>
      </c>
      <c r="F401" t="str">
        <f t="shared" si="199"/>
        <v>34.54921</v>
      </c>
      <c r="G401" t="str">
        <f t="shared" si="200"/>
        <v>-86.53878</v>
      </c>
      <c r="H401">
        <f t="shared" si="201"/>
        <v>0.60299537406784764</v>
      </c>
      <c r="I401">
        <f t="shared" si="202"/>
        <v>0.60299746846295021</v>
      </c>
      <c r="J401">
        <f t="shared" si="203"/>
        <v>-1.5103847217968414</v>
      </c>
      <c r="K401">
        <f t="shared" si="204"/>
        <v>-1.5103866416590184</v>
      </c>
      <c r="L401">
        <f t="shared" si="205"/>
        <v>-1.5812752941785954E-6</v>
      </c>
      <c r="M401">
        <f t="shared" si="206"/>
        <v>2.0943951025698127E-6</v>
      </c>
      <c r="N401">
        <f t="shared" si="207"/>
        <v>54.85699566883045</v>
      </c>
      <c r="O401">
        <f t="shared" si="208"/>
        <v>1.4979999999999905</v>
      </c>
      <c r="P401" s="1">
        <f t="shared" si="209"/>
        <v>2.7307364935611096E-2</v>
      </c>
      <c r="Q401" s="3">
        <v>9.81</v>
      </c>
      <c r="R401" s="3">
        <v>20</v>
      </c>
      <c r="S401" s="3">
        <v>68</v>
      </c>
      <c r="T401" s="3">
        <f t="shared" si="210"/>
        <v>88</v>
      </c>
      <c r="U401" s="5">
        <v>2.4750000000000002E-3</v>
      </c>
      <c r="V401" s="5">
        <v>0.32</v>
      </c>
      <c r="W401" s="5">
        <v>1.29</v>
      </c>
      <c r="X401" s="4">
        <f t="shared" si="211"/>
        <v>2.1366180000000004</v>
      </c>
      <c r="Y401" s="4">
        <f t="shared" si="212"/>
        <v>23.565117477038505</v>
      </c>
      <c r="Z401" s="3">
        <f t="shared" si="213"/>
        <v>8.3166508499390872</v>
      </c>
      <c r="AA401" s="3">
        <f t="shared" si="214"/>
        <v>34.018386326977591</v>
      </c>
      <c r="AB401" s="3">
        <f t="shared" si="215"/>
        <v>0.2064</v>
      </c>
      <c r="AC401" s="3">
        <f t="shared" si="216"/>
        <v>25.701735477038508</v>
      </c>
      <c r="AD401" s="2">
        <f t="shared" si="230"/>
        <v>215.94</v>
      </c>
      <c r="AE401" s="2">
        <f t="shared" si="217"/>
        <v>6.3477437737472311</v>
      </c>
      <c r="AF401" s="2">
        <f t="shared" si="218"/>
        <v>255.77504191439172</v>
      </c>
      <c r="AG401" s="2">
        <f t="shared" si="219"/>
        <v>790.44588831816623</v>
      </c>
      <c r="AH401" s="2">
        <f t="shared" si="220"/>
        <v>-1046.2209302325582</v>
      </c>
      <c r="AI401" s="2">
        <f t="shared" si="221"/>
        <v>0</v>
      </c>
      <c r="AJ401" s="2">
        <f t="shared" si="222"/>
        <v>14.199494027173527</v>
      </c>
      <c r="AK401">
        <f t="shared" si="223"/>
        <v>7.3168681173804912E-4</v>
      </c>
      <c r="AL401">
        <f t="shared" si="224"/>
        <v>124.52391219495401</v>
      </c>
      <c r="AM401">
        <f t="shared" si="225"/>
        <v>-1046.2209302325582</v>
      </c>
      <c r="AN401">
        <f t="shared" si="226"/>
        <v>1110.6129114109647</v>
      </c>
      <c r="AO401">
        <f t="shared" si="227"/>
        <v>-64.391981178406468</v>
      </c>
      <c r="AP401">
        <f t="shared" si="228"/>
        <v>6.3477437737472311</v>
      </c>
      <c r="AQ401">
        <f t="shared" si="229"/>
        <v>345159.12440223986</v>
      </c>
    </row>
    <row r="402" spans="1:43" x14ac:dyDescent="0.25">
      <c r="A402">
        <v>401</v>
      </c>
      <c r="B402" t="s">
        <v>210</v>
      </c>
      <c r="C402" t="s">
        <v>208</v>
      </c>
      <c r="D402" t="s">
        <v>209</v>
      </c>
      <c r="E402" t="str">
        <f t="shared" si="198"/>
        <v>188.533</v>
      </c>
      <c r="F402" t="str">
        <f t="shared" si="199"/>
        <v>34.54944</v>
      </c>
      <c r="G402" t="str">
        <f t="shared" si="200"/>
        <v>-86.53893</v>
      </c>
      <c r="H402">
        <f t="shared" si="201"/>
        <v>0.60299746846295021</v>
      </c>
      <c r="I402">
        <f t="shared" si="202"/>
        <v>0.60300148272022958</v>
      </c>
      <c r="J402">
        <f t="shared" si="203"/>
        <v>-1.5103866416590184</v>
      </c>
      <c r="K402">
        <f t="shared" si="204"/>
        <v>-1.5103892596528963</v>
      </c>
      <c r="L402">
        <f t="shared" si="205"/>
        <v>-2.1562799574316726E-6</v>
      </c>
      <c r="M402">
        <f t="shared" si="206"/>
        <v>4.0142572793611109E-6</v>
      </c>
      <c r="N402">
        <f t="shared" si="207"/>
        <v>95.25173445950756</v>
      </c>
      <c r="O402">
        <f t="shared" si="208"/>
        <v>1.7139999999999986</v>
      </c>
      <c r="P402" s="1">
        <f t="shared" si="209"/>
        <v>1.7994422985847431E-2</v>
      </c>
      <c r="Q402" s="3">
        <v>9.81</v>
      </c>
      <c r="R402" s="3">
        <v>20</v>
      </c>
      <c r="S402" s="3">
        <v>68</v>
      </c>
      <c r="T402" s="3">
        <f t="shared" si="210"/>
        <v>88</v>
      </c>
      <c r="U402" s="5">
        <v>2.4750000000000002E-3</v>
      </c>
      <c r="V402" s="5">
        <v>0.32</v>
      </c>
      <c r="W402" s="5">
        <v>1.29</v>
      </c>
      <c r="X402" s="4">
        <f t="shared" si="211"/>
        <v>2.1366180000000004</v>
      </c>
      <c r="Y402" s="4">
        <f t="shared" si="212"/>
        <v>15.531711100474554</v>
      </c>
      <c r="Z402" s="3">
        <f t="shared" si="213"/>
        <v>11.394571147300136</v>
      </c>
      <c r="AA402" s="3">
        <f t="shared" si="214"/>
        <v>29.062900247774692</v>
      </c>
      <c r="AB402" s="3">
        <f t="shared" si="215"/>
        <v>0.2064</v>
      </c>
      <c r="AC402" s="3">
        <f t="shared" si="216"/>
        <v>17.668329100474558</v>
      </c>
      <c r="AD402" s="2">
        <f t="shared" si="230"/>
        <v>215.94</v>
      </c>
      <c r="AE402" s="2">
        <f t="shared" si="217"/>
        <v>7.4300912214201436</v>
      </c>
      <c r="AF402" s="2">
        <f t="shared" si="218"/>
        <v>410.18751479361424</v>
      </c>
      <c r="AG402" s="2">
        <f t="shared" si="219"/>
        <v>636.03341543894408</v>
      </c>
      <c r="AH402" s="2">
        <f t="shared" si="220"/>
        <v>-1046.2209302325582</v>
      </c>
      <c r="AI402" s="2">
        <f t="shared" si="221"/>
        <v>0</v>
      </c>
      <c r="AJ402" s="2">
        <f t="shared" si="222"/>
        <v>16.6206355644422</v>
      </c>
      <c r="AK402">
        <f t="shared" si="223"/>
        <v>1.0854038134369636E-3</v>
      </c>
      <c r="AL402">
        <f t="shared" si="224"/>
        <v>85.602369672841846</v>
      </c>
      <c r="AM402">
        <f t="shared" si="225"/>
        <v>-1046.2209302325582</v>
      </c>
      <c r="AN402">
        <f t="shared" si="226"/>
        <v>1067.9746069685327</v>
      </c>
      <c r="AO402">
        <f t="shared" si="227"/>
        <v>-21.753676735974523</v>
      </c>
      <c r="AP402">
        <f t="shared" si="228"/>
        <v>7.4300912214201436</v>
      </c>
      <c r="AQ402">
        <f t="shared" si="229"/>
        <v>296876.93307639274</v>
      </c>
    </row>
    <row r="403" spans="1:43" x14ac:dyDescent="0.25">
      <c r="A403">
        <v>402</v>
      </c>
      <c r="B403" t="s">
        <v>207</v>
      </c>
      <c r="C403" t="s">
        <v>205</v>
      </c>
      <c r="D403" t="s">
        <v>206</v>
      </c>
      <c r="E403" t="str">
        <f t="shared" si="198"/>
        <v>188.706</v>
      </c>
      <c r="F403" t="str">
        <f t="shared" si="199"/>
        <v>34.5496</v>
      </c>
      <c r="G403" t="str">
        <f t="shared" si="200"/>
        <v>-86.53901</v>
      </c>
      <c r="H403">
        <f t="shared" si="201"/>
        <v>0.60300148272022958</v>
      </c>
      <c r="I403">
        <f t="shared" si="202"/>
        <v>0.60300427524703282</v>
      </c>
      <c r="J403">
        <f t="shared" si="203"/>
        <v>-1.5103892596528963</v>
      </c>
      <c r="K403">
        <f t="shared" si="204"/>
        <v>-1.5103906559162981</v>
      </c>
      <c r="L403">
        <f t="shared" si="205"/>
        <v>-1.1500132825344294E-6</v>
      </c>
      <c r="M403">
        <f t="shared" si="206"/>
        <v>2.7925268032413797E-6</v>
      </c>
      <c r="N403">
        <f t="shared" si="207"/>
        <v>63.129794953522783</v>
      </c>
      <c r="O403">
        <f t="shared" si="208"/>
        <v>0.17300000000000182</v>
      </c>
      <c r="P403" s="1">
        <f t="shared" si="209"/>
        <v>2.7403859006253279E-3</v>
      </c>
      <c r="Q403" s="3">
        <v>9.81</v>
      </c>
      <c r="R403" s="3">
        <v>20</v>
      </c>
      <c r="S403" s="3">
        <v>68</v>
      </c>
      <c r="T403" s="3">
        <f t="shared" si="210"/>
        <v>88</v>
      </c>
      <c r="U403" s="5">
        <v>2.4750000000000002E-3</v>
      </c>
      <c r="V403" s="5">
        <v>0.32</v>
      </c>
      <c r="W403" s="5">
        <v>1.29</v>
      </c>
      <c r="X403" s="4">
        <f t="shared" si="211"/>
        <v>2.1366180000000004</v>
      </c>
      <c r="Y403" s="4">
        <f t="shared" si="212"/>
        <v>2.3657114573992382</v>
      </c>
      <c r="Z403" s="3">
        <f t="shared" si="213"/>
        <v>18.380485679864275</v>
      </c>
      <c r="AA403" s="3">
        <f t="shared" si="214"/>
        <v>22.882815137263513</v>
      </c>
      <c r="AB403" s="3">
        <f t="shared" si="215"/>
        <v>0.2064</v>
      </c>
      <c r="AC403" s="3">
        <f t="shared" si="216"/>
        <v>4.502329457399239</v>
      </c>
      <c r="AD403" s="2">
        <f t="shared" si="230"/>
        <v>215.94</v>
      </c>
      <c r="AE403" s="2">
        <f t="shared" si="217"/>
        <v>9.4367759694196849</v>
      </c>
      <c r="AF403" s="2">
        <f t="shared" si="218"/>
        <v>840.37076342057082</v>
      </c>
      <c r="AG403" s="2">
        <f t="shared" si="219"/>
        <v>205.85016681199372</v>
      </c>
      <c r="AH403" s="2">
        <f t="shared" si="220"/>
        <v>-1046.2209302325582</v>
      </c>
      <c r="AI403" s="2">
        <f t="shared" si="221"/>
        <v>6.3664629124104977E-12</v>
      </c>
      <c r="AJ403" s="2">
        <f t="shared" si="222"/>
        <v>21.109460115219402</v>
      </c>
      <c r="AK403">
        <f t="shared" si="223"/>
        <v>5.66400111330135E-4</v>
      </c>
      <c r="AL403">
        <f t="shared" si="224"/>
        <v>21.813611712205613</v>
      </c>
      <c r="AM403">
        <f t="shared" si="225"/>
        <v>-1046.2209302325582</v>
      </c>
      <c r="AN403">
        <f t="shared" si="226"/>
        <v>1046.5882489985052</v>
      </c>
      <c r="AO403">
        <f t="shared" si="227"/>
        <v>-0.36731876594706137</v>
      </c>
      <c r="AP403">
        <f t="shared" si="228"/>
        <v>9.4367759694196849</v>
      </c>
      <c r="AQ403">
        <f t="shared" si="229"/>
        <v>274028.9902182467</v>
      </c>
    </row>
    <row r="404" spans="1:43" x14ac:dyDescent="0.25">
      <c r="A404">
        <v>403</v>
      </c>
      <c r="B404" t="s">
        <v>204</v>
      </c>
      <c r="C404" t="s">
        <v>202</v>
      </c>
      <c r="D404" t="s">
        <v>203</v>
      </c>
      <c r="E404" t="str">
        <f t="shared" si="198"/>
        <v>187.003</v>
      </c>
      <c r="F404" t="str">
        <f t="shared" si="199"/>
        <v>34.54978</v>
      </c>
      <c r="G404" t="str">
        <f t="shared" si="200"/>
        <v>-86.53906</v>
      </c>
      <c r="H404">
        <f t="shared" si="201"/>
        <v>0.60300427524703282</v>
      </c>
      <c r="I404">
        <f t="shared" si="202"/>
        <v>0.60300741683968639</v>
      </c>
      <c r="J404">
        <f t="shared" si="203"/>
        <v>-1.5103906559162981</v>
      </c>
      <c r="K404">
        <f t="shared" si="204"/>
        <v>-1.5103915285809242</v>
      </c>
      <c r="L404">
        <f t="shared" si="205"/>
        <v>-7.1875683317087387E-7</v>
      </c>
      <c r="M404">
        <f t="shared" si="206"/>
        <v>3.1415926535771632E-6</v>
      </c>
      <c r="N404">
        <f t="shared" si="207"/>
        <v>67.367137630470168</v>
      </c>
      <c r="O404">
        <f t="shared" si="208"/>
        <v>-1.703000000000003</v>
      </c>
      <c r="P404" s="1">
        <f t="shared" si="209"/>
        <v>-2.5279387842504025E-2</v>
      </c>
      <c r="Q404" s="3">
        <v>9.81</v>
      </c>
      <c r="R404" s="3">
        <v>20</v>
      </c>
      <c r="S404" s="3">
        <v>68</v>
      </c>
      <c r="T404" s="3">
        <f t="shared" si="210"/>
        <v>88</v>
      </c>
      <c r="U404" s="5">
        <v>2.4750000000000002E-3</v>
      </c>
      <c r="V404" s="5">
        <v>0.32</v>
      </c>
      <c r="W404" s="5">
        <v>1.29</v>
      </c>
      <c r="X404" s="4">
        <f t="shared" si="211"/>
        <v>2.1366180000000004</v>
      </c>
      <c r="Y404" s="4">
        <f t="shared" si="212"/>
        <v>-21.81622025003281</v>
      </c>
      <c r="Z404" s="3">
        <f t="shared" si="213"/>
        <v>36.024707206295268</v>
      </c>
      <c r="AA404" s="3">
        <f t="shared" si="214"/>
        <v>16.34510495626246</v>
      </c>
      <c r="AB404" s="3">
        <f t="shared" si="215"/>
        <v>0.2064</v>
      </c>
      <c r="AC404" s="3">
        <f t="shared" si="216"/>
        <v>-19.679602250032811</v>
      </c>
      <c r="AD404" s="2">
        <f t="shared" si="230"/>
        <v>215.94</v>
      </c>
      <c r="AE404" s="2">
        <f t="shared" si="217"/>
        <v>13.211294793017817</v>
      </c>
      <c r="AF404" s="2">
        <f t="shared" si="218"/>
        <v>2305.8770675122096</v>
      </c>
      <c r="AG404" s="2">
        <f t="shared" si="219"/>
        <v>-1259.6561372796523</v>
      </c>
      <c r="AH404" s="2">
        <f t="shared" si="220"/>
        <v>-1046.2209302325582</v>
      </c>
      <c r="AI404" s="2">
        <f t="shared" si="221"/>
        <v>0</v>
      </c>
      <c r="AJ404" s="2">
        <f t="shared" si="222"/>
        <v>29.552815644596187</v>
      </c>
      <c r="AK404">
        <f t="shared" si="223"/>
        <v>4.3173306174843092E-4</v>
      </c>
      <c r="AL404">
        <f t="shared" si="224"/>
        <v>-95.346910126127966</v>
      </c>
      <c r="AM404">
        <f t="shared" si="225"/>
        <v>-1046.2209302325582</v>
      </c>
      <c r="AN404">
        <f t="shared" si="226"/>
        <v>1014.578453338603</v>
      </c>
      <c r="AO404">
        <f t="shared" si="227"/>
        <v>31.642476893955177</v>
      </c>
      <c r="AP404">
        <f t="shared" si="228"/>
        <v>13.211294793017817</v>
      </c>
      <c r="AQ404">
        <f t="shared" si="229"/>
        <v>241540.78344729834</v>
      </c>
    </row>
    <row r="405" spans="1:43" x14ac:dyDescent="0.25">
      <c r="A405">
        <v>404</v>
      </c>
      <c r="B405" t="s">
        <v>201</v>
      </c>
      <c r="C405" t="s">
        <v>199</v>
      </c>
      <c r="D405" t="s">
        <v>200</v>
      </c>
      <c r="E405" t="str">
        <f t="shared" si="198"/>
        <v>185.463</v>
      </c>
      <c r="F405" t="str">
        <f t="shared" si="199"/>
        <v>34.54995</v>
      </c>
      <c r="G405" t="str">
        <f t="shared" si="200"/>
        <v>-86.53908</v>
      </c>
      <c r="H405">
        <f t="shared" si="201"/>
        <v>0.60300741683968639</v>
      </c>
      <c r="I405">
        <f t="shared" si="202"/>
        <v>0.60301038389941486</v>
      </c>
      <c r="J405">
        <f t="shared" si="203"/>
        <v>-1.5103915285809242</v>
      </c>
      <c r="K405">
        <f t="shared" si="204"/>
        <v>-1.5103918776467742</v>
      </c>
      <c r="L405">
        <f t="shared" si="205"/>
        <v>-2.8750212825923268E-7</v>
      </c>
      <c r="M405">
        <f t="shared" si="206"/>
        <v>2.9670597284647826E-6</v>
      </c>
      <c r="N405">
        <f t="shared" si="207"/>
        <v>62.312481191240479</v>
      </c>
      <c r="O405">
        <f t="shared" si="208"/>
        <v>-1.539999999999992</v>
      </c>
      <c r="P405" s="1">
        <f t="shared" si="209"/>
        <v>-2.4714149887141327E-2</v>
      </c>
      <c r="Q405" s="3">
        <v>9.81</v>
      </c>
      <c r="R405" s="3">
        <v>20</v>
      </c>
      <c r="S405" s="3">
        <v>68</v>
      </c>
      <c r="T405" s="3">
        <f t="shared" si="210"/>
        <v>88</v>
      </c>
      <c r="U405" s="5">
        <v>2.4750000000000002E-3</v>
      </c>
      <c r="V405" s="5">
        <v>0.32</v>
      </c>
      <c r="W405" s="5">
        <v>1.29</v>
      </c>
      <c r="X405" s="4">
        <f t="shared" si="211"/>
        <v>2.1366180000000004</v>
      </c>
      <c r="Y405" s="4">
        <f t="shared" si="212"/>
        <v>-21.328718633343335</v>
      </c>
      <c r="Z405" s="3">
        <f t="shared" si="213"/>
        <v>35.627961504347766</v>
      </c>
      <c r="AA405" s="3">
        <f t="shared" si="214"/>
        <v>16.435860871004429</v>
      </c>
      <c r="AB405" s="3">
        <f t="shared" si="215"/>
        <v>0.2064</v>
      </c>
      <c r="AC405" s="3">
        <f t="shared" si="216"/>
        <v>-19.192100633343337</v>
      </c>
      <c r="AD405" s="2">
        <f t="shared" si="230"/>
        <v>215.94</v>
      </c>
      <c r="AE405" s="2">
        <f t="shared" si="217"/>
        <v>13.138344361441606</v>
      </c>
      <c r="AF405" s="2">
        <f t="shared" si="218"/>
        <v>2267.8896663774517</v>
      </c>
      <c r="AG405" s="2">
        <f t="shared" si="219"/>
        <v>-1221.6687361448949</v>
      </c>
      <c r="AH405" s="2">
        <f t="shared" si="220"/>
        <v>-1046.2209302325582</v>
      </c>
      <c r="AI405" s="2">
        <f t="shared" si="221"/>
        <v>0</v>
      </c>
      <c r="AJ405" s="2">
        <f t="shared" si="222"/>
        <v>29.389630227167995</v>
      </c>
      <c r="AK405">
        <f t="shared" si="223"/>
        <v>4.0155681425723739E-4</v>
      </c>
      <c r="AL405">
        <f t="shared" si="224"/>
        <v>-92.984983688678952</v>
      </c>
      <c r="AM405">
        <f t="shared" si="225"/>
        <v>-1046.2209302325582</v>
      </c>
      <c r="AN405">
        <f t="shared" si="226"/>
        <v>1016.9403822531568</v>
      </c>
      <c r="AO405">
        <f t="shared" si="227"/>
        <v>29.280547979401376</v>
      </c>
      <c r="AP405">
        <f t="shared" si="228"/>
        <v>13.138344361441606</v>
      </c>
      <c r="AQ405">
        <f t="shared" si="229"/>
        <v>243867.98705941552</v>
      </c>
    </row>
    <row r="406" spans="1:43" x14ac:dyDescent="0.25">
      <c r="A406">
        <v>405</v>
      </c>
      <c r="B406" t="s">
        <v>756</v>
      </c>
      <c r="C406" t="s">
        <v>755</v>
      </c>
      <c r="D406" t="s">
        <v>203</v>
      </c>
      <c r="E406" t="str">
        <f t="shared" si="198"/>
        <v>183.083</v>
      </c>
      <c r="F406" t="str">
        <f t="shared" si="199"/>
        <v>34.5502</v>
      </c>
      <c r="G406" t="str">
        <f t="shared" si="200"/>
        <v>-86.53906</v>
      </c>
      <c r="H406">
        <f t="shared" si="201"/>
        <v>0.60301038389941486</v>
      </c>
      <c r="I406">
        <f t="shared" si="202"/>
        <v>0.60301474722254478</v>
      </c>
      <c r="J406">
        <f t="shared" si="203"/>
        <v>-1.5103918776467742</v>
      </c>
      <c r="K406">
        <f t="shared" si="204"/>
        <v>-1.5103915285809242</v>
      </c>
      <c r="L406">
        <f t="shared" si="205"/>
        <v>2.8750140268367291E-7</v>
      </c>
      <c r="M406">
        <f t="shared" si="206"/>
        <v>4.363323129918939E-6</v>
      </c>
      <c r="N406">
        <f t="shared" si="207"/>
        <v>91.406591858682916</v>
      </c>
      <c r="O406">
        <f t="shared" si="208"/>
        <v>-2.3799999999999955</v>
      </c>
      <c r="P406" s="1">
        <f t="shared" si="209"/>
        <v>-2.6037509457518562E-2</v>
      </c>
      <c r="Q406" s="3">
        <v>9.81</v>
      </c>
      <c r="R406" s="3">
        <v>20</v>
      </c>
      <c r="S406" s="3">
        <v>68</v>
      </c>
      <c r="T406" s="3">
        <f t="shared" si="210"/>
        <v>88</v>
      </c>
      <c r="U406" s="5">
        <v>2.4750000000000002E-3</v>
      </c>
      <c r="V406" s="5">
        <v>0.32</v>
      </c>
      <c r="W406" s="5">
        <v>1.29</v>
      </c>
      <c r="X406" s="4">
        <f t="shared" si="211"/>
        <v>2.1366180000000004</v>
      </c>
      <c r="Y406" s="4">
        <f t="shared" si="212"/>
        <v>-22.47004564994937</v>
      </c>
      <c r="Z406" s="3">
        <f t="shared" si="213"/>
        <v>36.55871761242571</v>
      </c>
      <c r="AA406" s="3">
        <f t="shared" si="214"/>
        <v>16.225289962476339</v>
      </c>
      <c r="AB406" s="3">
        <f t="shared" si="215"/>
        <v>0.2064</v>
      </c>
      <c r="AC406" s="3">
        <f t="shared" si="216"/>
        <v>-20.333427649949371</v>
      </c>
      <c r="AD406" s="2">
        <f t="shared" si="230"/>
        <v>215.94</v>
      </c>
      <c r="AE406" s="2">
        <f t="shared" si="217"/>
        <v>13.308853062065264</v>
      </c>
      <c r="AF406" s="2">
        <f t="shared" si="218"/>
        <v>2357.3381823706936</v>
      </c>
      <c r="AG406" s="2">
        <f t="shared" si="219"/>
        <v>-1311.1172521381357</v>
      </c>
      <c r="AH406" s="2">
        <f t="shared" si="220"/>
        <v>-1046.2209302325582</v>
      </c>
      <c r="AI406" s="2">
        <f t="shared" si="221"/>
        <v>0</v>
      </c>
      <c r="AJ406" s="2">
        <f t="shared" si="222"/>
        <v>29.7710472097028</v>
      </c>
      <c r="AK406">
        <f t="shared" si="223"/>
        <v>5.8149968312326517E-4</v>
      </c>
      <c r="AL406">
        <f t="shared" si="224"/>
        <v>-98.514668846653933</v>
      </c>
      <c r="AM406">
        <f t="shared" si="225"/>
        <v>-1046.2209302325582</v>
      </c>
      <c r="AN406">
        <f t="shared" si="226"/>
        <v>1011.2021548268806</v>
      </c>
      <c r="AO406">
        <f t="shared" si="227"/>
        <v>35.018775405677559</v>
      </c>
      <c r="AP406">
        <f t="shared" si="228"/>
        <v>13.308853062065264</v>
      </c>
      <c r="AQ406">
        <f t="shared" si="229"/>
        <v>238233.49756455014</v>
      </c>
    </row>
    <row r="407" spans="1:43" x14ac:dyDescent="0.25">
      <c r="A407">
        <v>406</v>
      </c>
      <c r="B407" t="s">
        <v>758</v>
      </c>
      <c r="C407" t="s">
        <v>757</v>
      </c>
      <c r="D407" t="s">
        <v>206</v>
      </c>
      <c r="E407" t="str">
        <f t="shared" si="198"/>
        <v>181.938</v>
      </c>
      <c r="F407" t="str">
        <f t="shared" si="199"/>
        <v>34.55045</v>
      </c>
      <c r="G407" t="str">
        <f t="shared" si="200"/>
        <v>-86.53901</v>
      </c>
      <c r="H407">
        <f t="shared" si="201"/>
        <v>0.60301474722254478</v>
      </c>
      <c r="I407">
        <f t="shared" si="202"/>
        <v>0.60301911054567481</v>
      </c>
      <c r="J407">
        <f t="shared" si="203"/>
        <v>-1.5103915285809242</v>
      </c>
      <c r="K407">
        <f t="shared" si="204"/>
        <v>-1.5103906559162981</v>
      </c>
      <c r="L407">
        <f t="shared" si="205"/>
        <v>7.1875134815993329E-7</v>
      </c>
      <c r="M407">
        <f t="shared" si="206"/>
        <v>4.3633231300299613E-6</v>
      </c>
      <c r="N407">
        <f t="shared" si="207"/>
        <v>92.437984813278433</v>
      </c>
      <c r="O407">
        <f t="shared" si="208"/>
        <v>-1.1450000000000102</v>
      </c>
      <c r="P407" s="1">
        <f t="shared" si="209"/>
        <v>-1.238668283728676E-2</v>
      </c>
      <c r="Q407" s="3">
        <v>9.81</v>
      </c>
      <c r="R407" s="3">
        <v>20</v>
      </c>
      <c r="S407" s="3">
        <v>68</v>
      </c>
      <c r="T407" s="3">
        <f t="shared" si="210"/>
        <v>88</v>
      </c>
      <c r="U407" s="5">
        <v>2.4750000000000002E-3</v>
      </c>
      <c r="V407" s="5">
        <v>0.32</v>
      </c>
      <c r="W407" s="5">
        <v>1.29</v>
      </c>
      <c r="X407" s="4">
        <f t="shared" si="211"/>
        <v>2.1366180000000004</v>
      </c>
      <c r="Y407" s="4">
        <f t="shared" si="212"/>
        <v>-10.692355327666787</v>
      </c>
      <c r="Z407" s="3">
        <f t="shared" si="213"/>
        <v>27.323734043733538</v>
      </c>
      <c r="AA407" s="3">
        <f t="shared" si="214"/>
        <v>18.767996716066751</v>
      </c>
      <c r="AB407" s="3">
        <f t="shared" si="215"/>
        <v>0.2064</v>
      </c>
      <c r="AC407" s="3">
        <f t="shared" si="216"/>
        <v>-8.5557373276667885</v>
      </c>
      <c r="AD407" s="2">
        <f t="shared" si="230"/>
        <v>215.94</v>
      </c>
      <c r="AE407" s="2">
        <f t="shared" si="217"/>
        <v>11.505756488924574</v>
      </c>
      <c r="AF407" s="2">
        <f t="shared" si="218"/>
        <v>1523.1600304037618</v>
      </c>
      <c r="AG407" s="2">
        <f t="shared" si="219"/>
        <v>-476.93910017120317</v>
      </c>
      <c r="AH407" s="2">
        <f t="shared" si="220"/>
        <v>-1046.2209302325582</v>
      </c>
      <c r="AI407" s="2">
        <f t="shared" si="221"/>
        <v>0</v>
      </c>
      <c r="AJ407" s="2">
        <f t="shared" si="222"/>
        <v>25.737636295006382</v>
      </c>
      <c r="AK407">
        <f t="shared" si="223"/>
        <v>6.8021763509109397E-4</v>
      </c>
      <c r="AL407">
        <f t="shared" si="224"/>
        <v>-41.45221573481971</v>
      </c>
      <c r="AM407">
        <f t="shared" si="225"/>
        <v>-1046.2209302325582</v>
      </c>
      <c r="AN407">
        <f t="shared" si="226"/>
        <v>1043.6933405573911</v>
      </c>
      <c r="AO407">
        <f t="shared" si="227"/>
        <v>2.5275896751670643</v>
      </c>
      <c r="AP407">
        <f t="shared" si="228"/>
        <v>11.505756488924574</v>
      </c>
      <c r="AQ407">
        <f t="shared" si="229"/>
        <v>271006.53020253638</v>
      </c>
    </row>
    <row r="408" spans="1:43" x14ac:dyDescent="0.25">
      <c r="A408">
        <v>407</v>
      </c>
      <c r="B408" t="s">
        <v>192</v>
      </c>
      <c r="C408" t="s">
        <v>190</v>
      </c>
      <c r="D408" t="s">
        <v>191</v>
      </c>
      <c r="E408" t="str">
        <f t="shared" si="198"/>
        <v>183.955</v>
      </c>
      <c r="F408" t="str">
        <f t="shared" si="199"/>
        <v>34.55104</v>
      </c>
      <c r="G408" t="str">
        <f t="shared" si="200"/>
        <v>-86.53884</v>
      </c>
      <c r="H408">
        <f t="shared" si="201"/>
        <v>0.60301911054567481</v>
      </c>
      <c r="I408">
        <f t="shared" si="202"/>
        <v>0.60302940798826155</v>
      </c>
      <c r="J408">
        <f t="shared" si="203"/>
        <v>-1.5103906559162981</v>
      </c>
      <c r="K408">
        <f t="shared" si="204"/>
        <v>-1.5103876888565695</v>
      </c>
      <c r="L408">
        <f t="shared" si="205"/>
        <v>2.4437422485997107E-6</v>
      </c>
      <c r="M408">
        <f t="shared" si="206"/>
        <v>1.0297442586737482E-5</v>
      </c>
      <c r="N408">
        <f t="shared" si="207"/>
        <v>221.23114750767749</v>
      </c>
      <c r="O408">
        <f t="shared" si="208"/>
        <v>2.0170000000000243</v>
      </c>
      <c r="P408" s="1">
        <f t="shared" si="209"/>
        <v>9.1171610450107507E-3</v>
      </c>
      <c r="Q408" s="3">
        <v>9.81</v>
      </c>
      <c r="R408" s="3">
        <v>20</v>
      </c>
      <c r="S408" s="3">
        <v>68</v>
      </c>
      <c r="T408" s="3">
        <f t="shared" si="210"/>
        <v>88</v>
      </c>
      <c r="U408" s="5">
        <v>2.4750000000000002E-3</v>
      </c>
      <c r="V408" s="5">
        <v>0.32</v>
      </c>
      <c r="W408" s="5">
        <v>1.29</v>
      </c>
      <c r="X408" s="4">
        <f t="shared" si="211"/>
        <v>2.1366180000000004</v>
      </c>
      <c r="Y408" s="4">
        <f t="shared" si="212"/>
        <v>7.8703356922507481</v>
      </c>
      <c r="Z408" s="3">
        <f t="shared" si="213"/>
        <v>15.176082959020741</v>
      </c>
      <c r="AA408" s="3">
        <f t="shared" si="214"/>
        <v>25.18303665127149</v>
      </c>
      <c r="AB408" s="3">
        <f t="shared" si="215"/>
        <v>0.2064</v>
      </c>
      <c r="AC408" s="3">
        <f t="shared" si="216"/>
        <v>10.006953692250748</v>
      </c>
      <c r="AD408" s="2">
        <f t="shared" si="230"/>
        <v>215.94</v>
      </c>
      <c r="AE408" s="2">
        <f t="shared" si="217"/>
        <v>8.5748197483204134</v>
      </c>
      <c r="AF408" s="2">
        <f t="shared" si="218"/>
        <v>630.4853481548447</v>
      </c>
      <c r="AG408" s="2">
        <f t="shared" si="219"/>
        <v>415.73558207771123</v>
      </c>
      <c r="AH408" s="2">
        <f t="shared" si="220"/>
        <v>-1046.2209302325582</v>
      </c>
      <c r="AI408" s="2">
        <f t="shared" si="221"/>
        <v>-2.2737367544323206E-12</v>
      </c>
      <c r="AJ408" s="2">
        <f t="shared" si="222"/>
        <v>19.181319558600975</v>
      </c>
      <c r="AK408">
        <f t="shared" si="223"/>
        <v>2.1844085551628637E-3</v>
      </c>
      <c r="AL408">
        <f t="shared" si="224"/>
        <v>48.483302772532696</v>
      </c>
      <c r="AM408">
        <f t="shared" si="225"/>
        <v>-1046.2209302325582</v>
      </c>
      <c r="AN408">
        <f t="shared" si="226"/>
        <v>1050.2399882635273</v>
      </c>
      <c r="AO408">
        <f t="shared" si="227"/>
        <v>-4.0190580309691768</v>
      </c>
      <c r="AP408">
        <f t="shared" si="228"/>
        <v>8.5748197483204134</v>
      </c>
      <c r="AQ408">
        <f t="shared" si="229"/>
        <v>277865.53417344531</v>
      </c>
    </row>
    <row r="409" spans="1:43" x14ac:dyDescent="0.25">
      <c r="A409">
        <v>408</v>
      </c>
      <c r="B409" t="s">
        <v>189</v>
      </c>
      <c r="C409" t="s">
        <v>187</v>
      </c>
      <c r="D409" t="s">
        <v>188</v>
      </c>
      <c r="E409" t="str">
        <f t="shared" si="198"/>
        <v>183.982</v>
      </c>
      <c r="F409" t="str">
        <f t="shared" si="199"/>
        <v>34.55145</v>
      </c>
      <c r="G409" t="str">
        <f t="shared" si="200"/>
        <v>-86.53874</v>
      </c>
      <c r="H409">
        <f t="shared" si="201"/>
        <v>0.60302940798826155</v>
      </c>
      <c r="I409">
        <f t="shared" si="202"/>
        <v>0.60303656383819482</v>
      </c>
      <c r="J409">
        <f t="shared" si="203"/>
        <v>-1.5103876888565695</v>
      </c>
      <c r="K409">
        <f t="shared" si="204"/>
        <v>-1.5103859435273177</v>
      </c>
      <c r="L409">
        <f t="shared" si="205"/>
        <v>1.4374868020658761E-6</v>
      </c>
      <c r="M409">
        <f t="shared" si="206"/>
        <v>7.155849933271341E-6</v>
      </c>
      <c r="N409">
        <f t="shared" si="207"/>
        <v>152.57071936604419</v>
      </c>
      <c r="O409">
        <f t="shared" si="208"/>
        <v>2.6999999999986812E-2</v>
      </c>
      <c r="P409" s="1">
        <f t="shared" si="209"/>
        <v>1.7696711473981472E-4</v>
      </c>
      <c r="Q409" s="3">
        <v>9.81</v>
      </c>
      <c r="R409" s="3">
        <v>20</v>
      </c>
      <c r="S409" s="3">
        <v>68</v>
      </c>
      <c r="T409" s="3">
        <f t="shared" si="210"/>
        <v>88</v>
      </c>
      <c r="U409" s="5">
        <v>2.4750000000000002E-3</v>
      </c>
      <c r="V409" s="5">
        <v>0.32</v>
      </c>
      <c r="W409" s="5">
        <v>1.29</v>
      </c>
      <c r="X409" s="4">
        <f t="shared" si="211"/>
        <v>2.1366180000000004</v>
      </c>
      <c r="Y409" s="4">
        <f t="shared" si="212"/>
        <v>0.1527721684203768</v>
      </c>
      <c r="Z409" s="3">
        <f t="shared" si="213"/>
        <v>19.772970639753467</v>
      </c>
      <c r="AA409" s="3">
        <f t="shared" si="214"/>
        <v>22.062360808173842</v>
      </c>
      <c r="AB409" s="3">
        <f t="shared" si="215"/>
        <v>0.2064</v>
      </c>
      <c r="AC409" s="3">
        <f t="shared" si="216"/>
        <v>2.2893901684203772</v>
      </c>
      <c r="AD409" s="2">
        <f t="shared" si="230"/>
        <v>215.94</v>
      </c>
      <c r="AE409" s="2">
        <f t="shared" si="217"/>
        <v>9.7877104756625641</v>
      </c>
      <c r="AF409" s="2">
        <f t="shared" si="218"/>
        <v>937.65558074458966</v>
      </c>
      <c r="AG409" s="2">
        <f t="shared" si="219"/>
        <v>108.56534948801846</v>
      </c>
      <c r="AH409" s="2">
        <f t="shared" si="220"/>
        <v>-1046.2209302325582</v>
      </c>
      <c r="AI409" s="2">
        <f t="shared" si="221"/>
        <v>5.0022208597511053E-11</v>
      </c>
      <c r="AJ409" s="2">
        <f t="shared" si="222"/>
        <v>21.894478005502524</v>
      </c>
      <c r="AK409">
        <f t="shared" si="223"/>
        <v>1.3197834435532177E-3</v>
      </c>
      <c r="AL409">
        <f t="shared" si="224"/>
        <v>11.092006629943688</v>
      </c>
      <c r="AM409">
        <f t="shared" si="225"/>
        <v>-1046.2209302325582</v>
      </c>
      <c r="AN409">
        <f t="shared" si="226"/>
        <v>1046.26923868671</v>
      </c>
      <c r="AO409">
        <f t="shared" si="227"/>
        <v>-4.8308454151765545E-2</v>
      </c>
      <c r="AP409">
        <f t="shared" si="228"/>
        <v>9.7877104756625641</v>
      </c>
      <c r="AQ409">
        <f t="shared" si="229"/>
        <v>273695.10236371739</v>
      </c>
    </row>
    <row r="410" spans="1:43" x14ac:dyDescent="0.25">
      <c r="A410">
        <v>409</v>
      </c>
      <c r="B410" t="s">
        <v>760</v>
      </c>
      <c r="C410" t="s">
        <v>759</v>
      </c>
      <c r="D410" t="s">
        <v>185</v>
      </c>
      <c r="E410" t="str">
        <f t="shared" si="198"/>
        <v>184.392</v>
      </c>
      <c r="F410" t="str">
        <f t="shared" si="199"/>
        <v>34.55174</v>
      </c>
      <c r="G410" t="str">
        <f t="shared" si="200"/>
        <v>-86.5387</v>
      </c>
      <c r="H410">
        <f t="shared" si="201"/>
        <v>0.60303656383819482</v>
      </c>
      <c r="I410">
        <f t="shared" si="202"/>
        <v>0.60304162529302552</v>
      </c>
      <c r="J410">
        <f t="shared" si="203"/>
        <v>-1.5103859435273177</v>
      </c>
      <c r="K410">
        <f t="shared" si="204"/>
        <v>-1.5103852453956168</v>
      </c>
      <c r="L410">
        <f t="shared" si="205"/>
        <v>5.7499230229856114E-7</v>
      </c>
      <c r="M410">
        <f t="shared" si="206"/>
        <v>5.0614548307015284E-6</v>
      </c>
      <c r="N410">
        <f t="shared" si="207"/>
        <v>106.48274662621459</v>
      </c>
      <c r="O410">
        <f t="shared" si="208"/>
        <v>0.40999999999999659</v>
      </c>
      <c r="P410" s="1">
        <f t="shared" si="209"/>
        <v>3.8503890347533561E-3</v>
      </c>
      <c r="Q410" s="3">
        <v>9.81</v>
      </c>
      <c r="R410" s="3">
        <v>20</v>
      </c>
      <c r="S410" s="3">
        <v>68</v>
      </c>
      <c r="T410" s="3">
        <f t="shared" si="210"/>
        <v>88</v>
      </c>
      <c r="U410" s="5">
        <v>2.4750000000000002E-3</v>
      </c>
      <c r="V410" s="5">
        <v>0.32</v>
      </c>
      <c r="W410" s="5">
        <v>1.29</v>
      </c>
      <c r="X410" s="4">
        <f t="shared" si="211"/>
        <v>2.1366180000000004</v>
      </c>
      <c r="Y410" s="4">
        <f t="shared" si="212"/>
        <v>3.3239392064899622</v>
      </c>
      <c r="Z410" s="3">
        <f t="shared" si="213"/>
        <v>17.795395035171133</v>
      </c>
      <c r="AA410" s="3">
        <f t="shared" si="214"/>
        <v>23.255952241661095</v>
      </c>
      <c r="AB410" s="3">
        <f t="shared" si="215"/>
        <v>0.2064</v>
      </c>
      <c r="AC410" s="3">
        <f t="shared" si="216"/>
        <v>5.4605572064899626</v>
      </c>
      <c r="AD410" s="2">
        <f t="shared" si="230"/>
        <v>215.94</v>
      </c>
      <c r="AE410" s="2">
        <f t="shared" si="217"/>
        <v>9.2853647855865376</v>
      </c>
      <c r="AF410" s="2">
        <f t="shared" si="218"/>
        <v>800.56557366850552</v>
      </c>
      <c r="AG410" s="2">
        <f t="shared" si="219"/>
        <v>245.65535656406342</v>
      </c>
      <c r="AH410" s="2">
        <f t="shared" si="220"/>
        <v>-1046.2209302325582</v>
      </c>
      <c r="AI410" s="2">
        <f t="shared" si="221"/>
        <v>1.0686562745831907E-11</v>
      </c>
      <c r="AJ410" s="2">
        <f t="shared" si="222"/>
        <v>20.770763047864893</v>
      </c>
      <c r="AK410">
        <f t="shared" si="223"/>
        <v>9.7094106820011863E-4</v>
      </c>
      <c r="AL410">
        <f t="shared" si="224"/>
        <v>26.456188015939741</v>
      </c>
      <c r="AM410">
        <f t="shared" si="225"/>
        <v>-1046.2209302325582</v>
      </c>
      <c r="AN410">
        <f t="shared" si="226"/>
        <v>1046.8760531244077</v>
      </c>
      <c r="AO410">
        <f t="shared" si="227"/>
        <v>-0.65512289184948713</v>
      </c>
      <c r="AP410">
        <f t="shared" si="228"/>
        <v>9.2853647855865376</v>
      </c>
      <c r="AQ410">
        <f t="shared" si="229"/>
        <v>274330.39118150075</v>
      </c>
    </row>
    <row r="411" spans="1:43" x14ac:dyDescent="0.25">
      <c r="A411">
        <v>410</v>
      </c>
      <c r="B411" t="s">
        <v>186</v>
      </c>
      <c r="C411" t="s">
        <v>184</v>
      </c>
      <c r="D411" t="s">
        <v>185</v>
      </c>
      <c r="E411" t="str">
        <f t="shared" si="198"/>
        <v>184.604</v>
      </c>
      <c r="F411" t="str">
        <f t="shared" si="199"/>
        <v>34.55192</v>
      </c>
      <c r="G411" t="str">
        <f t="shared" si="200"/>
        <v>-86.5387</v>
      </c>
      <c r="H411">
        <f t="shared" si="201"/>
        <v>0.60304162529302552</v>
      </c>
      <c r="I411">
        <f t="shared" si="202"/>
        <v>0.60304476688567921</v>
      </c>
      <c r="J411">
        <f t="shared" si="203"/>
        <v>-1.5103852453956168</v>
      </c>
      <c r="K411">
        <f t="shared" si="204"/>
        <v>-1.5103852453956168</v>
      </c>
      <c r="L411">
        <f t="shared" si="205"/>
        <v>0</v>
      </c>
      <c r="M411">
        <f t="shared" si="206"/>
        <v>3.1415926536881855E-6</v>
      </c>
      <c r="N411">
        <f t="shared" si="207"/>
        <v>65.670344868224063</v>
      </c>
      <c r="O411">
        <f t="shared" si="208"/>
        <v>0.21200000000001751</v>
      </c>
      <c r="P411" s="1">
        <f t="shared" si="209"/>
        <v>3.2282455715044985E-3</v>
      </c>
      <c r="Q411" s="3">
        <v>9.81</v>
      </c>
      <c r="R411" s="3">
        <v>20</v>
      </c>
      <c r="S411" s="3">
        <v>68</v>
      </c>
      <c r="T411" s="3">
        <f t="shared" si="210"/>
        <v>88</v>
      </c>
      <c r="U411" s="5">
        <v>2.4750000000000002E-3</v>
      </c>
      <c r="V411" s="5">
        <v>0.32</v>
      </c>
      <c r="W411" s="5">
        <v>1.29</v>
      </c>
      <c r="X411" s="4">
        <f t="shared" si="211"/>
        <v>2.1366180000000004</v>
      </c>
      <c r="Y411" s="4">
        <f t="shared" si="212"/>
        <v>2.7868653152509952</v>
      </c>
      <c r="Z411" s="3">
        <f t="shared" si="213"/>
        <v>18.121969501352375</v>
      </c>
      <c r="AA411" s="3">
        <f t="shared" si="214"/>
        <v>23.045452816603373</v>
      </c>
      <c r="AB411" s="3">
        <f t="shared" si="215"/>
        <v>0.2064</v>
      </c>
      <c r="AC411" s="3">
        <f t="shared" si="216"/>
        <v>4.9234833152509951</v>
      </c>
      <c r="AD411" s="2">
        <f t="shared" si="230"/>
        <v>215.94</v>
      </c>
      <c r="AE411" s="2">
        <f t="shared" si="217"/>
        <v>9.3701782177359672</v>
      </c>
      <c r="AF411" s="2">
        <f t="shared" si="218"/>
        <v>822.70389478705192</v>
      </c>
      <c r="AG411" s="2">
        <f t="shared" si="219"/>
        <v>223.51703544550068</v>
      </c>
      <c r="AH411" s="2">
        <f t="shared" si="220"/>
        <v>-1046.2209302325582</v>
      </c>
      <c r="AI411" s="2">
        <f t="shared" si="221"/>
        <v>-5.6843418860808015E-12</v>
      </c>
      <c r="AJ411" s="2">
        <f t="shared" si="222"/>
        <v>20.960485233598138</v>
      </c>
      <c r="AK411">
        <f t="shared" si="223"/>
        <v>5.9338155473686325E-4</v>
      </c>
      <c r="AL411">
        <f t="shared" si="224"/>
        <v>23.854085829704434</v>
      </c>
      <c r="AM411">
        <f t="shared" si="225"/>
        <v>-1046.2209302325582</v>
      </c>
      <c r="AN411">
        <f t="shared" si="226"/>
        <v>1046.7012183463789</v>
      </c>
      <c r="AO411">
        <f t="shared" si="227"/>
        <v>-0.48028811382084768</v>
      </c>
      <c r="AP411">
        <f t="shared" si="228"/>
        <v>9.3701782177359672</v>
      </c>
      <c r="AQ411">
        <f t="shared" si="229"/>
        <v>274147.27686806337</v>
      </c>
    </row>
    <row r="412" spans="1:43" x14ac:dyDescent="0.25">
      <c r="A412">
        <v>411</v>
      </c>
      <c r="B412" t="s">
        <v>183</v>
      </c>
      <c r="C412" t="s">
        <v>181</v>
      </c>
      <c r="D412" t="s">
        <v>182</v>
      </c>
      <c r="E412" t="str">
        <f t="shared" si="198"/>
        <v>184.104</v>
      </c>
      <c r="F412" t="str">
        <f t="shared" si="199"/>
        <v>34.5523</v>
      </c>
      <c r="G412" t="str">
        <f t="shared" si="200"/>
        <v>-86.53873</v>
      </c>
      <c r="H412">
        <f t="shared" si="201"/>
        <v>0.60304476688567921</v>
      </c>
      <c r="I412">
        <f t="shared" si="202"/>
        <v>0.60305139913683681</v>
      </c>
      <c r="J412">
        <f t="shared" si="203"/>
        <v>-1.5103852453956168</v>
      </c>
      <c r="K412">
        <f t="shared" si="204"/>
        <v>-1.5103857689943925</v>
      </c>
      <c r="L412">
        <f t="shared" si="205"/>
        <v>-4.3124155751503661E-7</v>
      </c>
      <c r="M412">
        <f t="shared" si="206"/>
        <v>6.6322511576011323E-6</v>
      </c>
      <c r="N412">
        <f t="shared" si="207"/>
        <v>138.93015446928709</v>
      </c>
      <c r="O412">
        <f t="shared" si="208"/>
        <v>-0.5</v>
      </c>
      <c r="P412" s="1">
        <f t="shared" si="209"/>
        <v>-3.5989307138540151E-3</v>
      </c>
      <c r="Q412" s="3">
        <v>9.81</v>
      </c>
      <c r="R412" s="3">
        <v>20</v>
      </c>
      <c r="S412" s="3">
        <v>68</v>
      </c>
      <c r="T412" s="3">
        <f t="shared" si="210"/>
        <v>88</v>
      </c>
      <c r="U412" s="5">
        <v>2.4750000000000002E-3</v>
      </c>
      <c r="V412" s="5">
        <v>0.32</v>
      </c>
      <c r="W412" s="5">
        <v>1.29</v>
      </c>
      <c r="X412" s="4">
        <f t="shared" si="211"/>
        <v>2.1366180000000004</v>
      </c>
      <c r="Y412" s="4">
        <f t="shared" si="212"/>
        <v>-3.1068647861951137</v>
      </c>
      <c r="Z412" s="3">
        <f t="shared" si="213"/>
        <v>21.922897291122613</v>
      </c>
      <c r="AA412" s="3">
        <f t="shared" si="214"/>
        <v>20.952650504927501</v>
      </c>
      <c r="AB412" s="3">
        <f t="shared" si="215"/>
        <v>0.2064</v>
      </c>
      <c r="AC412" s="3">
        <f t="shared" si="216"/>
        <v>-0.97024678619511362</v>
      </c>
      <c r="AD412" s="2">
        <f t="shared" si="230"/>
        <v>215.94</v>
      </c>
      <c r="AE412" s="2">
        <f t="shared" si="217"/>
        <v>10.306094684738145</v>
      </c>
      <c r="AF412" s="2">
        <f t="shared" si="218"/>
        <v>1094.6679033241232</v>
      </c>
      <c r="AG412" s="2">
        <f t="shared" si="219"/>
        <v>-48.44697309152</v>
      </c>
      <c r="AH412" s="2">
        <f t="shared" si="220"/>
        <v>-1046.2209302325582</v>
      </c>
      <c r="AI412" s="2">
        <f t="shared" si="221"/>
        <v>4.5019987737759948E-11</v>
      </c>
      <c r="AJ412" s="2">
        <f t="shared" si="222"/>
        <v>23.054070097261533</v>
      </c>
      <c r="AK412">
        <f t="shared" si="223"/>
        <v>1.1413398651317678E-3</v>
      </c>
      <c r="AL412">
        <f t="shared" si="224"/>
        <v>-4.7008080726507444</v>
      </c>
      <c r="AM412">
        <f t="shared" si="225"/>
        <v>-1046.2209302325582</v>
      </c>
      <c r="AN412">
        <f t="shared" si="226"/>
        <v>1046.2172529083732</v>
      </c>
      <c r="AO412">
        <f t="shared" si="227"/>
        <v>3.6773241848777616E-3</v>
      </c>
      <c r="AP412">
        <f t="shared" si="228"/>
        <v>10.306094684738145</v>
      </c>
      <c r="AQ412">
        <f t="shared" si="229"/>
        <v>273640.71143416309</v>
      </c>
    </row>
    <row r="413" spans="1:43" x14ac:dyDescent="0.25">
      <c r="A413">
        <v>412</v>
      </c>
      <c r="B413" t="s">
        <v>763</v>
      </c>
      <c r="C413" t="s">
        <v>761</v>
      </c>
      <c r="D413" t="s">
        <v>762</v>
      </c>
      <c r="E413" t="str">
        <f t="shared" si="198"/>
        <v>180.572</v>
      </c>
      <c r="F413" t="str">
        <f t="shared" si="199"/>
        <v>34.55292</v>
      </c>
      <c r="G413" t="str">
        <f t="shared" si="200"/>
        <v>-86.53885</v>
      </c>
      <c r="H413">
        <f t="shared" si="201"/>
        <v>0.60305139913683681</v>
      </c>
      <c r="I413">
        <f t="shared" si="202"/>
        <v>0.6030622201781991</v>
      </c>
      <c r="J413">
        <f t="shared" si="203"/>
        <v>-1.5103857689943925</v>
      </c>
      <c r="K413">
        <f t="shared" si="204"/>
        <v>-1.5103878633894949</v>
      </c>
      <c r="L413">
        <f t="shared" si="205"/>
        <v>-1.7249558638841905E-6</v>
      </c>
      <c r="M413">
        <f t="shared" si="206"/>
        <v>1.0821041362296668E-5</v>
      </c>
      <c r="N413">
        <f t="shared" si="207"/>
        <v>229.05375674206189</v>
      </c>
      <c r="O413">
        <f t="shared" si="208"/>
        <v>-3.5320000000000107</v>
      </c>
      <c r="P413" s="1">
        <f t="shared" si="209"/>
        <v>-1.5419961018047856E-2</v>
      </c>
      <c r="Q413" s="3">
        <v>9.81</v>
      </c>
      <c r="R413" s="3">
        <v>20</v>
      </c>
      <c r="S413" s="3">
        <v>68</v>
      </c>
      <c r="T413" s="3">
        <f t="shared" si="210"/>
        <v>88</v>
      </c>
      <c r="U413" s="5">
        <v>2.4750000000000002E-3</v>
      </c>
      <c r="V413" s="5">
        <v>0.32</v>
      </c>
      <c r="W413" s="5">
        <v>1.29</v>
      </c>
      <c r="X413" s="4">
        <f t="shared" si="211"/>
        <v>2.1366180000000004</v>
      </c>
      <c r="Y413" s="4">
        <f t="shared" si="212"/>
        <v>-13.310161628556846</v>
      </c>
      <c r="Z413" s="3">
        <f t="shared" si="213"/>
        <v>29.298126446642847</v>
      </c>
      <c r="AA413" s="3">
        <f t="shared" si="214"/>
        <v>18.124582818086001</v>
      </c>
      <c r="AB413" s="3">
        <f t="shared" si="215"/>
        <v>0.2064</v>
      </c>
      <c r="AC413" s="3">
        <f t="shared" si="216"/>
        <v>-11.173543628556846</v>
      </c>
      <c r="AD413" s="2">
        <f t="shared" si="230"/>
        <v>215.94</v>
      </c>
      <c r="AE413" s="2">
        <f t="shared" si="217"/>
        <v>11.914205262949276</v>
      </c>
      <c r="AF413" s="2">
        <f t="shared" si="218"/>
        <v>1691.2010286102013</v>
      </c>
      <c r="AG413" s="2">
        <f t="shared" si="219"/>
        <v>-644.98009837764198</v>
      </c>
      <c r="AH413" s="2">
        <f t="shared" si="220"/>
        <v>-1046.2209302325582</v>
      </c>
      <c r="AI413" s="2">
        <f t="shared" si="221"/>
        <v>0</v>
      </c>
      <c r="AJ413" s="2">
        <f t="shared" si="222"/>
        <v>26.651309898398598</v>
      </c>
      <c r="AK413">
        <f t="shared" si="223"/>
        <v>1.627739630349909E-3</v>
      </c>
      <c r="AL413">
        <f t="shared" si="224"/>
        <v>-54.135385797271539</v>
      </c>
      <c r="AM413">
        <f t="shared" si="225"/>
        <v>-1046.2209302325582</v>
      </c>
      <c r="AN413">
        <f t="shared" si="226"/>
        <v>1040.5740712259849</v>
      </c>
      <c r="AO413">
        <f t="shared" si="227"/>
        <v>5.6468590065733224</v>
      </c>
      <c r="AP413">
        <f t="shared" si="228"/>
        <v>11.914205262949276</v>
      </c>
      <c r="AQ413">
        <f t="shared" si="229"/>
        <v>267768.58364806074</v>
      </c>
    </row>
    <row r="414" spans="1:43" x14ac:dyDescent="0.25">
      <c r="A414">
        <v>413</v>
      </c>
      <c r="B414" t="s">
        <v>177</v>
      </c>
      <c r="C414" t="s">
        <v>175</v>
      </c>
      <c r="D414" t="s">
        <v>176</v>
      </c>
      <c r="E414" t="str">
        <f t="shared" si="198"/>
        <v>179.636</v>
      </c>
      <c r="F414" t="str">
        <f t="shared" si="199"/>
        <v>34.55316</v>
      </c>
      <c r="G414" t="str">
        <f t="shared" si="200"/>
        <v>-86.53891</v>
      </c>
      <c r="H414">
        <f t="shared" si="201"/>
        <v>0.6030622201781991</v>
      </c>
      <c r="I414">
        <f t="shared" si="202"/>
        <v>0.60306640896840391</v>
      </c>
      <c r="J414">
        <f t="shared" si="203"/>
        <v>-1.5103878633894949</v>
      </c>
      <c r="K414">
        <f t="shared" si="204"/>
        <v>-1.5103889105870461</v>
      </c>
      <c r="L414">
        <f t="shared" si="205"/>
        <v>-8.624734744211016E-7</v>
      </c>
      <c r="M414">
        <f t="shared" si="206"/>
        <v>4.1887902048065584E-6</v>
      </c>
      <c r="N414">
        <f t="shared" si="207"/>
        <v>89.397255464190252</v>
      </c>
      <c r="O414">
        <f t="shared" si="208"/>
        <v>-0.93600000000000705</v>
      </c>
      <c r="P414" s="1">
        <f t="shared" si="209"/>
        <v>-1.0470120085229455E-2</v>
      </c>
      <c r="Q414" s="3">
        <v>9.81</v>
      </c>
      <c r="R414" s="3">
        <v>20</v>
      </c>
      <c r="S414" s="3">
        <v>68</v>
      </c>
      <c r="T414" s="3">
        <f t="shared" si="210"/>
        <v>88</v>
      </c>
      <c r="U414" s="5">
        <v>2.4750000000000002E-3</v>
      </c>
      <c r="V414" s="5">
        <v>0.32</v>
      </c>
      <c r="W414" s="5">
        <v>1.29</v>
      </c>
      <c r="X414" s="4">
        <f t="shared" si="211"/>
        <v>2.1366180000000004</v>
      </c>
      <c r="Y414" s="4">
        <f t="shared" si="212"/>
        <v>-9.0381498843269128</v>
      </c>
      <c r="Z414" s="3">
        <f t="shared" si="213"/>
        <v>26.103268173869004</v>
      </c>
      <c r="AA414" s="3">
        <f t="shared" si="214"/>
        <v>19.20173628954209</v>
      </c>
      <c r="AB414" s="3">
        <f t="shared" si="215"/>
        <v>0.2064</v>
      </c>
      <c r="AC414" s="3">
        <f t="shared" si="216"/>
        <v>-6.9015318843269133</v>
      </c>
      <c r="AD414" s="2">
        <f t="shared" si="230"/>
        <v>215.94</v>
      </c>
      <c r="AE414" s="2">
        <f t="shared" si="217"/>
        <v>11.24585801741312</v>
      </c>
      <c r="AF414" s="2">
        <f t="shared" si="218"/>
        <v>1422.2560449311507</v>
      </c>
      <c r="AG414" s="2">
        <f t="shared" si="219"/>
        <v>-376.03511469859546</v>
      </c>
      <c r="AH414" s="2">
        <f t="shared" si="220"/>
        <v>-1046.2209302325582</v>
      </c>
      <c r="AI414" s="2">
        <f t="shared" si="221"/>
        <v>-2.9558577807620168E-12</v>
      </c>
      <c r="AJ414" s="2">
        <f t="shared" si="222"/>
        <v>25.156260151696831</v>
      </c>
      <c r="AK414">
        <f t="shared" si="223"/>
        <v>6.7304512997045469E-4</v>
      </c>
      <c r="AL414">
        <f t="shared" si="224"/>
        <v>-33.437654478328071</v>
      </c>
      <c r="AM414">
        <f t="shared" si="225"/>
        <v>-1046.2209302325582</v>
      </c>
      <c r="AN414">
        <f t="shared" si="226"/>
        <v>1044.8957630108187</v>
      </c>
      <c r="AO414">
        <f t="shared" si="227"/>
        <v>1.325167221739548</v>
      </c>
      <c r="AP414">
        <f t="shared" si="228"/>
        <v>11.24585801741312</v>
      </c>
      <c r="AQ414">
        <f t="shared" si="229"/>
        <v>272259.89709889336</v>
      </c>
    </row>
    <row r="415" spans="1:43" x14ac:dyDescent="0.25">
      <c r="A415">
        <v>414</v>
      </c>
      <c r="B415" t="s">
        <v>174</v>
      </c>
      <c r="C415" t="s">
        <v>172</v>
      </c>
      <c r="D415" t="s">
        <v>173</v>
      </c>
      <c r="E415" t="str">
        <f t="shared" si="198"/>
        <v>178.626</v>
      </c>
      <c r="F415" t="str">
        <f t="shared" si="199"/>
        <v>34.55337</v>
      </c>
      <c r="G415" t="str">
        <f t="shared" si="200"/>
        <v>-86.53899</v>
      </c>
      <c r="H415">
        <f t="shared" si="201"/>
        <v>0.60306640896840391</v>
      </c>
      <c r="I415">
        <f t="shared" si="202"/>
        <v>0.60307007415983305</v>
      </c>
      <c r="J415">
        <f t="shared" si="203"/>
        <v>-1.5103889105870461</v>
      </c>
      <c r="K415">
        <f t="shared" si="204"/>
        <v>-1.5103903068504476</v>
      </c>
      <c r="L415">
        <f t="shared" si="205"/>
        <v>-1.1499615227620414E-6</v>
      </c>
      <c r="M415">
        <f t="shared" si="206"/>
        <v>3.6651914291363497E-6</v>
      </c>
      <c r="N415">
        <f t="shared" si="207"/>
        <v>80.297926722050008</v>
      </c>
      <c r="O415">
        <f t="shared" si="208"/>
        <v>-1.0099999999999909</v>
      </c>
      <c r="P415" s="1">
        <f t="shared" si="209"/>
        <v>-1.2578157883155437E-2</v>
      </c>
      <c r="Q415" s="3">
        <v>9.81</v>
      </c>
      <c r="R415" s="3">
        <v>20</v>
      </c>
      <c r="S415" s="3">
        <v>68</v>
      </c>
      <c r="T415" s="3">
        <f t="shared" si="210"/>
        <v>88</v>
      </c>
      <c r="U415" s="5">
        <v>2.4750000000000002E-3</v>
      </c>
      <c r="V415" s="5">
        <v>0.32</v>
      </c>
      <c r="W415" s="5">
        <v>1.29</v>
      </c>
      <c r="X415" s="4">
        <f t="shared" si="211"/>
        <v>2.1366180000000004</v>
      </c>
      <c r="Y415" s="4">
        <f t="shared" si="212"/>
        <v>-10.857613279538024</v>
      </c>
      <c r="Z415" s="3">
        <f t="shared" si="213"/>
        <v>27.446851266160447</v>
      </c>
      <c r="AA415" s="3">
        <f t="shared" si="214"/>
        <v>18.725855986622424</v>
      </c>
      <c r="AB415" s="3">
        <f t="shared" si="215"/>
        <v>0.2064</v>
      </c>
      <c r="AC415" s="3">
        <f t="shared" si="216"/>
        <v>-8.720995279538025</v>
      </c>
      <c r="AD415" s="2">
        <f t="shared" si="230"/>
        <v>215.94</v>
      </c>
      <c r="AE415" s="2">
        <f t="shared" si="217"/>
        <v>11.531649082117568</v>
      </c>
      <c r="AF415" s="2">
        <f t="shared" si="218"/>
        <v>1533.4663624536654</v>
      </c>
      <c r="AG415" s="2">
        <f t="shared" si="219"/>
        <v>-487.24543222110617</v>
      </c>
      <c r="AH415" s="2">
        <f t="shared" si="220"/>
        <v>-1046.2209302325582</v>
      </c>
      <c r="AI415" s="2">
        <f t="shared" si="221"/>
        <v>0</v>
      </c>
      <c r="AJ415" s="2">
        <f t="shared" si="222"/>
        <v>25.795556358496111</v>
      </c>
      <c r="AK415">
        <f t="shared" si="223"/>
        <v>5.8955660640542791E-4</v>
      </c>
      <c r="AL415">
        <f t="shared" si="224"/>
        <v>-42.252884106288882</v>
      </c>
      <c r="AM415">
        <f t="shared" si="225"/>
        <v>-1046.2209302325582</v>
      </c>
      <c r="AN415">
        <f t="shared" si="226"/>
        <v>1043.5436446843264</v>
      </c>
      <c r="AO415">
        <f t="shared" si="227"/>
        <v>2.6772855482317937</v>
      </c>
      <c r="AP415">
        <f t="shared" si="228"/>
        <v>11.531649082117568</v>
      </c>
      <c r="AQ415">
        <f t="shared" si="229"/>
        <v>270850.69439530739</v>
      </c>
    </row>
    <row r="416" spans="1:43" x14ac:dyDescent="0.25">
      <c r="A416">
        <v>415</v>
      </c>
      <c r="B416" t="s">
        <v>766</v>
      </c>
      <c r="C416" t="s">
        <v>764</v>
      </c>
      <c r="D416" t="s">
        <v>765</v>
      </c>
      <c r="E416" t="str">
        <f t="shared" si="198"/>
        <v>177.488</v>
      </c>
      <c r="F416" t="str">
        <f t="shared" si="199"/>
        <v>34.55367</v>
      </c>
      <c r="G416" t="str">
        <f t="shared" si="200"/>
        <v>-86.53919</v>
      </c>
      <c r="H416">
        <f t="shared" si="201"/>
        <v>0.60307007415983305</v>
      </c>
      <c r="I416">
        <f t="shared" si="202"/>
        <v>0.60307531014758897</v>
      </c>
      <c r="J416">
        <f t="shared" si="203"/>
        <v>-1.5103903068504476</v>
      </c>
      <c r="K416">
        <f t="shared" si="204"/>
        <v>-1.5103937975089516</v>
      </c>
      <c r="L416">
        <f t="shared" si="205"/>
        <v>-2.8748949956718517E-6</v>
      </c>
      <c r="M416">
        <f t="shared" si="206"/>
        <v>5.2359877559249313E-6</v>
      </c>
      <c r="N416">
        <f t="shared" si="207"/>
        <v>124.86347916611768</v>
      </c>
      <c r="O416">
        <f t="shared" si="208"/>
        <v>-1.1380000000000052</v>
      </c>
      <c r="P416" s="1">
        <f t="shared" si="209"/>
        <v>-9.113953956753169E-3</v>
      </c>
      <c r="Q416" s="3">
        <v>9.81</v>
      </c>
      <c r="R416" s="3">
        <v>20</v>
      </c>
      <c r="S416" s="3">
        <v>68</v>
      </c>
      <c r="T416" s="3">
        <f t="shared" si="210"/>
        <v>88</v>
      </c>
      <c r="U416" s="5">
        <v>2.4750000000000002E-3</v>
      </c>
      <c r="V416" s="5">
        <v>0.32</v>
      </c>
      <c r="W416" s="5">
        <v>1.29</v>
      </c>
      <c r="X416" s="4">
        <f t="shared" si="211"/>
        <v>2.1366180000000004</v>
      </c>
      <c r="Y416" s="4">
        <f t="shared" si="212"/>
        <v>-7.8675674221443295</v>
      </c>
      <c r="Z416" s="3">
        <f t="shared" si="213"/>
        <v>25.253195186264708</v>
      </c>
      <c r="AA416" s="3">
        <f t="shared" si="214"/>
        <v>19.522245764120377</v>
      </c>
      <c r="AB416" s="3">
        <f t="shared" si="215"/>
        <v>0.2064</v>
      </c>
      <c r="AC416" s="3">
        <f t="shared" si="216"/>
        <v>-5.73094942214433</v>
      </c>
      <c r="AD416" s="2">
        <f t="shared" si="230"/>
        <v>215.94</v>
      </c>
      <c r="AE416" s="2">
        <f t="shared" si="217"/>
        <v>11.061227412517905</v>
      </c>
      <c r="AF416" s="2">
        <f t="shared" si="218"/>
        <v>1353.3494905425212</v>
      </c>
      <c r="AG416" s="2">
        <f t="shared" si="219"/>
        <v>-307.12856030996369</v>
      </c>
      <c r="AH416" s="2">
        <f t="shared" si="220"/>
        <v>-1046.2209302325582</v>
      </c>
      <c r="AI416" s="2">
        <f t="shared" si="221"/>
        <v>0</v>
      </c>
      <c r="AJ416" s="2">
        <f t="shared" si="222"/>
        <v>24.743253378757188</v>
      </c>
      <c r="AK416">
        <f t="shared" si="223"/>
        <v>9.5575088060193989E-4</v>
      </c>
      <c r="AL416">
        <f t="shared" si="224"/>
        <v>-27.766227820466714</v>
      </c>
      <c r="AM416">
        <f t="shared" si="225"/>
        <v>-1046.2209302325582</v>
      </c>
      <c r="AN416">
        <f t="shared" si="226"/>
        <v>1045.4625650298826</v>
      </c>
      <c r="AO416">
        <f t="shared" si="227"/>
        <v>0.75836520267557717</v>
      </c>
      <c r="AP416">
        <f t="shared" si="228"/>
        <v>11.061227412517905</v>
      </c>
      <c r="AQ416">
        <f t="shared" si="229"/>
        <v>272851.71628415125</v>
      </c>
    </row>
    <row r="417" spans="1:43" x14ac:dyDescent="0.25">
      <c r="A417">
        <v>416</v>
      </c>
      <c r="B417" t="s">
        <v>769</v>
      </c>
      <c r="C417" t="s">
        <v>767</v>
      </c>
      <c r="D417" t="s">
        <v>768</v>
      </c>
      <c r="E417" t="str">
        <f t="shared" si="198"/>
        <v>177.032</v>
      </c>
      <c r="F417" t="str">
        <f t="shared" si="199"/>
        <v>34.55388</v>
      </c>
      <c r="G417" t="str">
        <f t="shared" si="200"/>
        <v>-86.53937</v>
      </c>
      <c r="H417">
        <f t="shared" si="201"/>
        <v>0.60307531014758897</v>
      </c>
      <c r="I417">
        <f t="shared" si="202"/>
        <v>0.60307897533901822</v>
      </c>
      <c r="J417">
        <f t="shared" si="203"/>
        <v>-1.5103937975089516</v>
      </c>
      <c r="K417">
        <f t="shared" si="204"/>
        <v>-1.5103969391016054</v>
      </c>
      <c r="L417">
        <f t="shared" si="205"/>
        <v>-2.5873975660074944E-6</v>
      </c>
      <c r="M417">
        <f t="shared" si="206"/>
        <v>3.665191429247372E-6</v>
      </c>
      <c r="N417">
        <f t="shared" si="207"/>
        <v>93.782645702267359</v>
      </c>
      <c r="O417">
        <f t="shared" si="208"/>
        <v>-0.45599999999998886</v>
      </c>
      <c r="P417" s="1">
        <f t="shared" si="209"/>
        <v>-4.862306843503395E-3</v>
      </c>
      <c r="Q417" s="3">
        <v>9.81</v>
      </c>
      <c r="R417" s="3">
        <v>20</v>
      </c>
      <c r="S417" s="3">
        <v>68</v>
      </c>
      <c r="T417" s="3">
        <f t="shared" si="210"/>
        <v>88</v>
      </c>
      <c r="U417" s="5">
        <v>2.4750000000000002E-3</v>
      </c>
      <c r="V417" s="5">
        <v>0.32</v>
      </c>
      <c r="W417" s="5">
        <v>1.29</v>
      </c>
      <c r="X417" s="4">
        <f t="shared" si="211"/>
        <v>2.1366180000000004</v>
      </c>
      <c r="Y417" s="4">
        <f t="shared" si="212"/>
        <v>-4.1974826336522355</v>
      </c>
      <c r="Z417" s="3">
        <f t="shared" si="213"/>
        <v>22.666816438036676</v>
      </c>
      <c r="AA417" s="3">
        <f t="shared" si="214"/>
        <v>20.605951804384439</v>
      </c>
      <c r="AB417" s="3">
        <f t="shared" si="215"/>
        <v>0.2064</v>
      </c>
      <c r="AC417" s="3">
        <f t="shared" si="216"/>
        <v>-2.0608646336522356</v>
      </c>
      <c r="AD417" s="2">
        <f t="shared" si="230"/>
        <v>215.94</v>
      </c>
      <c r="AE417" s="2">
        <f t="shared" si="217"/>
        <v>10.479496509065262</v>
      </c>
      <c r="AF417" s="2">
        <f t="shared" si="218"/>
        <v>1150.8567041377346</v>
      </c>
      <c r="AG417" s="2">
        <f t="shared" si="219"/>
        <v>-104.6357739051098</v>
      </c>
      <c r="AH417" s="2">
        <f t="shared" si="220"/>
        <v>-1046.2209302325582</v>
      </c>
      <c r="AI417" s="2">
        <f t="shared" si="221"/>
        <v>6.6620486904866993E-11</v>
      </c>
      <c r="AJ417" s="2">
        <f t="shared" si="222"/>
        <v>23.441958811203808</v>
      </c>
      <c r="AK417">
        <f t="shared" si="223"/>
        <v>7.5769541527602382E-4</v>
      </c>
      <c r="AL417">
        <f t="shared" si="224"/>
        <v>-9.9848092715709083</v>
      </c>
      <c r="AM417">
        <f t="shared" si="225"/>
        <v>-1046.2209302325582</v>
      </c>
      <c r="AN417">
        <f t="shared" si="226"/>
        <v>1046.1856893495972</v>
      </c>
      <c r="AO417">
        <f t="shared" si="227"/>
        <v>3.5240882961034004E-2</v>
      </c>
      <c r="AP417">
        <f t="shared" si="228"/>
        <v>10.479496509065262</v>
      </c>
      <c r="AQ417">
        <f t="shared" si="229"/>
        <v>273607.69020673604</v>
      </c>
    </row>
    <row r="418" spans="1:43" x14ac:dyDescent="0.25">
      <c r="A418">
        <v>417</v>
      </c>
      <c r="B418" t="s">
        <v>772</v>
      </c>
      <c r="C418" t="s">
        <v>770</v>
      </c>
      <c r="D418" t="s">
        <v>771</v>
      </c>
      <c r="E418" t="str">
        <f t="shared" si="198"/>
        <v>174.799</v>
      </c>
      <c r="F418" t="str">
        <f t="shared" si="199"/>
        <v>34.55504</v>
      </c>
      <c r="G418" t="str">
        <f t="shared" si="200"/>
        <v>-86.54051</v>
      </c>
      <c r="H418">
        <f t="shared" si="201"/>
        <v>0.60307897533901822</v>
      </c>
      <c r="I418">
        <f t="shared" si="202"/>
        <v>0.60309922115834125</v>
      </c>
      <c r="J418">
        <f t="shared" si="203"/>
        <v>-1.5103969391016054</v>
      </c>
      <c r="K418">
        <f t="shared" si="204"/>
        <v>-1.5104168358550778</v>
      </c>
      <c r="L418">
        <f t="shared" si="205"/>
        <v>-1.638671633056935E-5</v>
      </c>
      <c r="M418">
        <f t="shared" si="206"/>
        <v>2.0245819323028158E-5</v>
      </c>
      <c r="N418">
        <f t="shared" si="207"/>
        <v>544.46253447262882</v>
      </c>
      <c r="O418">
        <f t="shared" si="208"/>
        <v>-2.2330000000000041</v>
      </c>
      <c r="P418" s="1">
        <f t="shared" si="209"/>
        <v>-4.1012922995021274E-3</v>
      </c>
      <c r="Q418" s="3">
        <v>9.81</v>
      </c>
      <c r="R418" s="3">
        <v>20</v>
      </c>
      <c r="S418" s="3">
        <v>68</v>
      </c>
      <c r="T418" s="3">
        <f t="shared" si="210"/>
        <v>88</v>
      </c>
      <c r="U418" s="5">
        <v>2.4750000000000002E-3</v>
      </c>
      <c r="V418" s="5">
        <v>0.32</v>
      </c>
      <c r="W418" s="5">
        <v>1.29</v>
      </c>
      <c r="X418" s="4">
        <f t="shared" si="211"/>
        <v>2.1366180000000004</v>
      </c>
      <c r="Y418" s="4">
        <f t="shared" si="212"/>
        <v>-3.5405338394902715</v>
      </c>
      <c r="Z418" s="3">
        <f t="shared" si="213"/>
        <v>22.217287062811273</v>
      </c>
      <c r="AA418" s="3">
        <f t="shared" si="214"/>
        <v>20.813371223321003</v>
      </c>
      <c r="AB418" s="3">
        <f t="shared" si="215"/>
        <v>0.2064</v>
      </c>
      <c r="AC418" s="3">
        <f t="shared" si="216"/>
        <v>-1.4039158394902711</v>
      </c>
      <c r="AD418" s="2">
        <f t="shared" si="230"/>
        <v>215.94</v>
      </c>
      <c r="AE418" s="2">
        <f t="shared" si="217"/>
        <v>10.375061189417783</v>
      </c>
      <c r="AF418" s="2">
        <f t="shared" si="218"/>
        <v>1116.7912438930575</v>
      </c>
      <c r="AG418" s="2">
        <f t="shared" si="219"/>
        <v>-70.570313660389516</v>
      </c>
      <c r="AH418" s="2">
        <f t="shared" si="220"/>
        <v>-1046.2209302325582</v>
      </c>
      <c r="AI418" s="2">
        <f t="shared" si="221"/>
        <v>1.0982148523908108E-10</v>
      </c>
      <c r="AJ418" s="2">
        <f t="shared" si="222"/>
        <v>23.208343726786985</v>
      </c>
      <c r="AK418">
        <f t="shared" si="223"/>
        <v>4.4431393067124129E-3</v>
      </c>
      <c r="AL418">
        <f t="shared" si="224"/>
        <v>-6.8019178269877472</v>
      </c>
      <c r="AM418">
        <f t="shared" si="225"/>
        <v>-1046.2209302325582</v>
      </c>
      <c r="AN418">
        <f t="shared" si="226"/>
        <v>1046.2097895551394</v>
      </c>
      <c r="AO418">
        <f t="shared" si="227"/>
        <v>1.1140677418779887E-2</v>
      </c>
      <c r="AP418">
        <f t="shared" si="228"/>
        <v>10.375061189417783</v>
      </c>
      <c r="AQ418">
        <f t="shared" si="229"/>
        <v>273632.90322839207</v>
      </c>
    </row>
    <row r="419" spans="1:43" x14ac:dyDescent="0.25">
      <c r="A419">
        <v>418</v>
      </c>
      <c r="B419" t="s">
        <v>159</v>
      </c>
      <c r="C419" t="s">
        <v>157</v>
      </c>
      <c r="D419" t="s">
        <v>158</v>
      </c>
      <c r="E419" t="str">
        <f t="shared" si="198"/>
        <v>172.944</v>
      </c>
      <c r="F419" t="str">
        <f t="shared" si="199"/>
        <v>34.55648</v>
      </c>
      <c r="G419" t="str">
        <f t="shared" si="200"/>
        <v>-86.5419</v>
      </c>
      <c r="H419">
        <f t="shared" si="201"/>
        <v>0.60309922115834125</v>
      </c>
      <c r="I419">
        <f t="shared" si="202"/>
        <v>0.60312435389957009</v>
      </c>
      <c r="J419">
        <f t="shared" si="203"/>
        <v>-1.5104168358550778</v>
      </c>
      <c r="K419">
        <f t="shared" si="204"/>
        <v>-1.5104410959316807</v>
      </c>
      <c r="L419">
        <f t="shared" si="205"/>
        <v>-1.9979982262882465E-5</v>
      </c>
      <c r="M419">
        <f t="shared" si="206"/>
        <v>2.513274122883935E-5</v>
      </c>
      <c r="N419">
        <f t="shared" si="207"/>
        <v>671.14766422043886</v>
      </c>
      <c r="O419">
        <f t="shared" si="208"/>
        <v>-1.8550000000000182</v>
      </c>
      <c r="P419" s="1">
        <f t="shared" si="209"/>
        <v>-2.7639223063596068E-3</v>
      </c>
      <c r="Q419" s="3">
        <v>9.81</v>
      </c>
      <c r="R419" s="3">
        <v>20</v>
      </c>
      <c r="S419" s="3">
        <v>68</v>
      </c>
      <c r="T419" s="3">
        <f t="shared" si="210"/>
        <v>88</v>
      </c>
      <c r="U419" s="5">
        <v>2.4750000000000002E-3</v>
      </c>
      <c r="V419" s="5">
        <v>0.32</v>
      </c>
      <c r="W419" s="5">
        <v>1.29</v>
      </c>
      <c r="X419" s="4">
        <f t="shared" si="211"/>
        <v>2.1366180000000004</v>
      </c>
      <c r="Y419" s="4">
        <f t="shared" si="212"/>
        <v>-2.3860297348929977</v>
      </c>
      <c r="Z419" s="3">
        <f t="shared" si="213"/>
        <v>21.437797175988422</v>
      </c>
      <c r="AA419" s="3">
        <f t="shared" si="214"/>
        <v>21.188385441095424</v>
      </c>
      <c r="AB419" s="3">
        <f t="shared" si="215"/>
        <v>0.2064</v>
      </c>
      <c r="AC419" s="3">
        <f t="shared" si="216"/>
        <v>-0.24941173489299745</v>
      </c>
      <c r="AD419" s="2">
        <f t="shared" si="230"/>
        <v>215.94</v>
      </c>
      <c r="AE419" s="2">
        <f t="shared" si="217"/>
        <v>10.191432499668176</v>
      </c>
      <c r="AF419" s="2">
        <f t="shared" si="218"/>
        <v>1058.5361572706543</v>
      </c>
      <c r="AG419" s="2">
        <f t="shared" si="219"/>
        <v>-12.315227038697275</v>
      </c>
      <c r="AH419" s="2">
        <f t="shared" si="220"/>
        <v>-1046.2209302325582</v>
      </c>
      <c r="AI419" s="2">
        <f t="shared" si="221"/>
        <v>-6.0117599787190557E-10</v>
      </c>
      <c r="AJ419" s="2">
        <f t="shared" si="222"/>
        <v>22.797578173504732</v>
      </c>
      <c r="AK419">
        <f t="shared" si="223"/>
        <v>5.5756492674067506E-3</v>
      </c>
      <c r="AL419">
        <f t="shared" si="224"/>
        <v>-1.2083901884350652</v>
      </c>
      <c r="AM419">
        <f t="shared" si="225"/>
        <v>-1046.2209302325582</v>
      </c>
      <c r="AN419">
        <f t="shared" si="226"/>
        <v>1046.2208677678914</v>
      </c>
      <c r="AO419">
        <f t="shared" si="227"/>
        <v>6.2464666939376912E-5</v>
      </c>
      <c r="AP419">
        <f t="shared" si="228"/>
        <v>10.191432499668176</v>
      </c>
      <c r="AQ419">
        <f t="shared" si="229"/>
        <v>273644.49336233176</v>
      </c>
    </row>
    <row r="420" spans="1:43" x14ac:dyDescent="0.25">
      <c r="A420">
        <v>419</v>
      </c>
      <c r="B420" t="s">
        <v>156</v>
      </c>
      <c r="C420" t="s">
        <v>154</v>
      </c>
      <c r="D420" t="s">
        <v>155</v>
      </c>
      <c r="E420" t="str">
        <f t="shared" si="198"/>
        <v>173.178</v>
      </c>
      <c r="F420" t="str">
        <f t="shared" si="199"/>
        <v>34.55695</v>
      </c>
      <c r="G420" t="str">
        <f t="shared" si="200"/>
        <v>-86.54229</v>
      </c>
      <c r="H420">
        <f t="shared" si="201"/>
        <v>0.60312435389957009</v>
      </c>
      <c r="I420">
        <f t="shared" si="202"/>
        <v>0.60313255694705448</v>
      </c>
      <c r="J420">
        <f t="shared" si="203"/>
        <v>-1.5104410959316807</v>
      </c>
      <c r="K420">
        <f t="shared" si="204"/>
        <v>-1.5104479027157633</v>
      </c>
      <c r="L420">
        <f t="shared" si="205"/>
        <v>-5.6058299505525926E-6</v>
      </c>
      <c r="M420">
        <f t="shared" si="206"/>
        <v>8.2030474843897139E-6</v>
      </c>
      <c r="N420">
        <f t="shared" si="207"/>
        <v>207.68814030235328</v>
      </c>
      <c r="O420">
        <f t="shared" si="208"/>
        <v>0.23400000000000887</v>
      </c>
      <c r="P420" s="1">
        <f t="shared" si="209"/>
        <v>1.1266892739246E-3</v>
      </c>
      <c r="Q420" s="3">
        <v>9.81</v>
      </c>
      <c r="R420" s="3">
        <v>20</v>
      </c>
      <c r="S420" s="3">
        <v>68</v>
      </c>
      <c r="T420" s="3">
        <f t="shared" si="210"/>
        <v>88</v>
      </c>
      <c r="U420" s="5">
        <v>2.4750000000000002E-3</v>
      </c>
      <c r="V420" s="5">
        <v>0.32</v>
      </c>
      <c r="W420" s="5">
        <v>1.29</v>
      </c>
      <c r="X420" s="4">
        <f t="shared" si="211"/>
        <v>2.1366180000000004</v>
      </c>
      <c r="Y420" s="4">
        <f t="shared" si="212"/>
        <v>0.97264769904036275</v>
      </c>
      <c r="Z420" s="3">
        <f t="shared" si="213"/>
        <v>19.250489840586276</v>
      </c>
      <c r="AA420" s="3">
        <f t="shared" si="214"/>
        <v>22.35975553962664</v>
      </c>
      <c r="AB420" s="3">
        <f t="shared" si="215"/>
        <v>0.2064</v>
      </c>
      <c r="AC420" s="3">
        <f t="shared" si="216"/>
        <v>3.1092656990403631</v>
      </c>
      <c r="AD420" s="2">
        <f t="shared" si="230"/>
        <v>215.94</v>
      </c>
      <c r="AE420" s="2">
        <f t="shared" si="217"/>
        <v>9.6575295564975328</v>
      </c>
      <c r="AF420" s="2">
        <f t="shared" si="218"/>
        <v>900.73728009940623</v>
      </c>
      <c r="AG420" s="2">
        <f t="shared" si="219"/>
        <v>145.4836501331699</v>
      </c>
      <c r="AH420" s="2">
        <f t="shared" si="220"/>
        <v>-1046.2209302325582</v>
      </c>
      <c r="AI420" s="2">
        <f t="shared" si="221"/>
        <v>1.7962520360015333E-11</v>
      </c>
      <c r="AJ420" s="2">
        <f t="shared" si="222"/>
        <v>21.603271672981542</v>
      </c>
      <c r="AK420">
        <f t="shared" si="223"/>
        <v>1.8207832430519604E-3</v>
      </c>
      <c r="AL420">
        <f t="shared" si="224"/>
        <v>15.064271797676177</v>
      </c>
      <c r="AM420">
        <f t="shared" si="225"/>
        <v>-1046.2209302325582</v>
      </c>
      <c r="AN420">
        <f t="shared" si="226"/>
        <v>1046.3419362681186</v>
      </c>
      <c r="AO420">
        <f t="shared" si="227"/>
        <v>-0.12100603556041278</v>
      </c>
      <c r="AP420">
        <f t="shared" si="228"/>
        <v>9.6575295564975328</v>
      </c>
      <c r="AQ420">
        <f t="shared" si="229"/>
        <v>273771.17240371829</v>
      </c>
    </row>
    <row r="421" spans="1:43" x14ac:dyDescent="0.25">
      <c r="A421">
        <v>420</v>
      </c>
      <c r="B421" t="s">
        <v>153</v>
      </c>
      <c r="C421" t="s">
        <v>151</v>
      </c>
      <c r="D421" t="s">
        <v>152</v>
      </c>
      <c r="E421" t="str">
        <f t="shared" si="198"/>
        <v>173.115</v>
      </c>
      <c r="F421" t="str">
        <f t="shared" si="199"/>
        <v>34.5575</v>
      </c>
      <c r="G421" t="str">
        <f t="shared" si="200"/>
        <v>-86.54268</v>
      </c>
      <c r="H421">
        <f t="shared" si="201"/>
        <v>0.60313255694705448</v>
      </c>
      <c r="I421">
        <f t="shared" si="202"/>
        <v>0.60314215625794032</v>
      </c>
      <c r="J421">
        <f t="shared" si="203"/>
        <v>-1.5104479027157633</v>
      </c>
      <c r="K421">
        <f t="shared" si="204"/>
        <v>-1.5104547094998462</v>
      </c>
      <c r="L421">
        <f t="shared" si="205"/>
        <v>-5.6057955834534925E-6</v>
      </c>
      <c r="M421">
        <f t="shared" si="206"/>
        <v>9.5993108858438703E-6</v>
      </c>
      <c r="N421">
        <f t="shared" si="207"/>
        <v>232.3694119268543</v>
      </c>
      <c r="O421">
        <f t="shared" si="208"/>
        <v>-6.2999999999988177E-2</v>
      </c>
      <c r="P421" s="1">
        <f t="shared" si="209"/>
        <v>-2.7112002168262766E-4</v>
      </c>
      <c r="Q421" s="3">
        <v>9.81</v>
      </c>
      <c r="R421" s="3">
        <v>20</v>
      </c>
      <c r="S421" s="3">
        <v>68</v>
      </c>
      <c r="T421" s="3">
        <f t="shared" si="210"/>
        <v>88</v>
      </c>
      <c r="U421" s="5">
        <v>2.4750000000000002E-3</v>
      </c>
      <c r="V421" s="5">
        <v>0.32</v>
      </c>
      <c r="W421" s="5">
        <v>1.29</v>
      </c>
      <c r="X421" s="4">
        <f t="shared" si="211"/>
        <v>2.1366180000000004</v>
      </c>
      <c r="Y421" s="4">
        <f t="shared" si="212"/>
        <v>-0.23405248371604032</v>
      </c>
      <c r="Z421" s="3">
        <f t="shared" si="213"/>
        <v>20.02210502326999</v>
      </c>
      <c r="AA421" s="3">
        <f t="shared" si="214"/>
        <v>21.924670539553951</v>
      </c>
      <c r="AB421" s="3">
        <f t="shared" si="215"/>
        <v>0.2064</v>
      </c>
      <c r="AC421" s="3">
        <f t="shared" si="216"/>
        <v>1.9025655162839599</v>
      </c>
      <c r="AD421" s="2">
        <f t="shared" si="230"/>
        <v>215.94</v>
      </c>
      <c r="AE421" s="2">
        <f t="shared" si="217"/>
        <v>9.8491787874502918</v>
      </c>
      <c r="AF421" s="2">
        <f t="shared" si="218"/>
        <v>955.43261664386</v>
      </c>
      <c r="AG421" s="2">
        <f t="shared" si="219"/>
        <v>90.78831358875189</v>
      </c>
      <c r="AH421" s="2">
        <f t="shared" si="220"/>
        <v>-1046.2209302325582</v>
      </c>
      <c r="AI421" s="2">
        <f t="shared" si="221"/>
        <v>5.3660187404602766E-11</v>
      </c>
      <c r="AJ421" s="2">
        <f t="shared" si="222"/>
        <v>22.031978660412395</v>
      </c>
      <c r="AK421">
        <f t="shared" si="223"/>
        <v>1.9975218294195738E-3</v>
      </c>
      <c r="AL421">
        <f t="shared" si="224"/>
        <v>9.2178561835463171</v>
      </c>
      <c r="AM421">
        <f t="shared" si="225"/>
        <v>-1046.2209302325582</v>
      </c>
      <c r="AN421">
        <f t="shared" si="226"/>
        <v>1046.2486564807518</v>
      </c>
      <c r="AO421">
        <f t="shared" si="227"/>
        <v>-2.7726248193744141E-2</v>
      </c>
      <c r="AP421">
        <f t="shared" si="228"/>
        <v>9.8491787874502918</v>
      </c>
      <c r="AQ421">
        <f t="shared" si="229"/>
        <v>273673.56726409186</v>
      </c>
    </row>
    <row r="422" spans="1:43" x14ac:dyDescent="0.25">
      <c r="A422">
        <v>421</v>
      </c>
      <c r="B422" t="s">
        <v>150</v>
      </c>
      <c r="C422" t="s">
        <v>148</v>
      </c>
      <c r="D422" t="s">
        <v>149</v>
      </c>
      <c r="E422" t="str">
        <f t="shared" si="198"/>
        <v>171.636</v>
      </c>
      <c r="F422" t="str">
        <f t="shared" si="199"/>
        <v>34.55784</v>
      </c>
      <c r="G422" t="str">
        <f t="shared" si="200"/>
        <v>-86.5429</v>
      </c>
      <c r="H422">
        <f t="shared" si="201"/>
        <v>0.60314215625794032</v>
      </c>
      <c r="I422">
        <f t="shared" si="202"/>
        <v>0.60314809037739714</v>
      </c>
      <c r="J422">
        <f t="shared" si="203"/>
        <v>-1.5104547094998462</v>
      </c>
      <c r="K422">
        <f t="shared" si="204"/>
        <v>-1.5104585492242006</v>
      </c>
      <c r="L422">
        <f t="shared" si="205"/>
        <v>-3.1622267464816075E-6</v>
      </c>
      <c r="M422">
        <f t="shared" si="206"/>
        <v>5.9341194568185429E-6</v>
      </c>
      <c r="N422">
        <f t="shared" si="207"/>
        <v>140.55725144647232</v>
      </c>
      <c r="O422">
        <f t="shared" si="208"/>
        <v>-1.4790000000000134</v>
      </c>
      <c r="P422" s="1">
        <f t="shared" si="209"/>
        <v>-1.0522402684882134E-2</v>
      </c>
      <c r="Q422" s="3">
        <v>9.81</v>
      </c>
      <c r="R422" s="3">
        <v>20</v>
      </c>
      <c r="S422" s="3">
        <v>68</v>
      </c>
      <c r="T422" s="3">
        <f t="shared" si="210"/>
        <v>88</v>
      </c>
      <c r="U422" s="5">
        <v>2.4750000000000002E-3</v>
      </c>
      <c r="V422" s="5">
        <v>0.32</v>
      </c>
      <c r="W422" s="5">
        <v>1.29</v>
      </c>
      <c r="X422" s="4">
        <f t="shared" si="211"/>
        <v>2.1366180000000004</v>
      </c>
      <c r="Y422" s="4">
        <f t="shared" si="212"/>
        <v>-9.0832769491594245</v>
      </c>
      <c r="Z422" s="3">
        <f t="shared" si="213"/>
        <v>26.1362689434693</v>
      </c>
      <c r="AA422" s="3">
        <f t="shared" si="214"/>
        <v>19.189609994309876</v>
      </c>
      <c r="AB422" s="3">
        <f t="shared" si="215"/>
        <v>0.2064</v>
      </c>
      <c r="AC422" s="3">
        <f t="shared" si="216"/>
        <v>-6.9466589491594259</v>
      </c>
      <c r="AD422" s="2">
        <f t="shared" si="230"/>
        <v>215.94</v>
      </c>
      <c r="AE422" s="2">
        <f t="shared" si="217"/>
        <v>11.252964498185746</v>
      </c>
      <c r="AF422" s="2">
        <f t="shared" si="218"/>
        <v>1424.9540045343736</v>
      </c>
      <c r="AG422" s="2">
        <f t="shared" si="219"/>
        <v>-378.73307430181836</v>
      </c>
      <c r="AH422" s="2">
        <f t="shared" si="220"/>
        <v>-1046.2209302325582</v>
      </c>
      <c r="AI422" s="2">
        <f t="shared" si="221"/>
        <v>-2.9558577807620168E-12</v>
      </c>
      <c r="AJ422" s="2">
        <f t="shared" si="222"/>
        <v>25.17215689152783</v>
      </c>
      <c r="AK422">
        <f t="shared" si="223"/>
        <v>1.0575451152853564E-3</v>
      </c>
      <c r="AL422">
        <f t="shared" si="224"/>
        <v>-33.656293358330551</v>
      </c>
      <c r="AM422">
        <f t="shared" si="225"/>
        <v>-1046.2209302325582</v>
      </c>
      <c r="AN422">
        <f t="shared" si="226"/>
        <v>1044.8695641629333</v>
      </c>
      <c r="AO422">
        <f t="shared" si="227"/>
        <v>1.3513660696248735</v>
      </c>
      <c r="AP422">
        <f t="shared" si="228"/>
        <v>11.252964498185746</v>
      </c>
      <c r="AQ422">
        <f t="shared" si="229"/>
        <v>272232.5574379763</v>
      </c>
    </row>
    <row r="423" spans="1:43" x14ac:dyDescent="0.25">
      <c r="A423">
        <v>422</v>
      </c>
      <c r="B423" t="s">
        <v>147</v>
      </c>
      <c r="C423" t="s">
        <v>145</v>
      </c>
      <c r="D423" t="s">
        <v>146</v>
      </c>
      <c r="E423" t="str">
        <f t="shared" si="198"/>
        <v>170.876</v>
      </c>
      <c r="F423" t="str">
        <f t="shared" si="199"/>
        <v>34.55823</v>
      </c>
      <c r="G423" t="str">
        <f t="shared" si="200"/>
        <v>-86.5431</v>
      </c>
      <c r="H423">
        <f t="shared" si="201"/>
        <v>0.60314809037739714</v>
      </c>
      <c r="I423">
        <f t="shared" si="202"/>
        <v>0.60315489716148007</v>
      </c>
      <c r="J423">
        <f t="shared" si="203"/>
        <v>-1.5104585492242006</v>
      </c>
      <c r="K423">
        <f t="shared" si="204"/>
        <v>-1.5104620398827047</v>
      </c>
      <c r="L423">
        <f t="shared" si="205"/>
        <v>-2.874738973963436E-6</v>
      </c>
      <c r="M423">
        <f t="shared" si="206"/>
        <v>6.8067840829355575E-6</v>
      </c>
      <c r="N423">
        <f t="shared" si="207"/>
        <v>154.45485421518205</v>
      </c>
      <c r="O423">
        <f t="shared" si="208"/>
        <v>-0.75999999999999091</v>
      </c>
      <c r="P423" s="1">
        <f t="shared" si="209"/>
        <v>-4.9205316586630604E-3</v>
      </c>
      <c r="Q423" s="3">
        <v>9.81</v>
      </c>
      <c r="R423" s="3">
        <v>20</v>
      </c>
      <c r="S423" s="3">
        <v>68</v>
      </c>
      <c r="T423" s="3">
        <f t="shared" si="210"/>
        <v>88</v>
      </c>
      <c r="U423" s="5">
        <v>2.4750000000000002E-3</v>
      </c>
      <c r="V423" s="5">
        <v>0.32</v>
      </c>
      <c r="W423" s="5">
        <v>1.29</v>
      </c>
      <c r="X423" s="4">
        <f t="shared" si="211"/>
        <v>2.1366180000000004</v>
      </c>
      <c r="Y423" s="4">
        <f t="shared" si="212"/>
        <v>-4.2477451481811368</v>
      </c>
      <c r="Z423" s="3">
        <f t="shared" si="213"/>
        <v>22.701384385078647</v>
      </c>
      <c r="AA423" s="3">
        <f t="shared" si="214"/>
        <v>20.590257236897511</v>
      </c>
      <c r="AB423" s="3">
        <f t="shared" si="215"/>
        <v>0.2064</v>
      </c>
      <c r="AC423" s="3">
        <f t="shared" si="216"/>
        <v>-2.1111271481811364</v>
      </c>
      <c r="AD423" s="2">
        <f t="shared" si="230"/>
        <v>215.94</v>
      </c>
      <c r="AE423" s="2">
        <f t="shared" si="217"/>
        <v>10.48748432404485</v>
      </c>
      <c r="AF423" s="2">
        <f t="shared" si="218"/>
        <v>1153.4903724449071</v>
      </c>
      <c r="AG423" s="2">
        <f t="shared" si="219"/>
        <v>-107.26944221228284</v>
      </c>
      <c r="AH423" s="2">
        <f t="shared" si="220"/>
        <v>-1046.2209302325582</v>
      </c>
      <c r="AI423" s="2">
        <f t="shared" si="221"/>
        <v>6.5938365878537297E-11</v>
      </c>
      <c r="AJ423" s="2">
        <f t="shared" si="222"/>
        <v>23.45982703889786</v>
      </c>
      <c r="AK423">
        <f t="shared" si="223"/>
        <v>1.2469321811208131E-3</v>
      </c>
      <c r="AL423">
        <f t="shared" si="224"/>
        <v>-10.228329206303956</v>
      </c>
      <c r="AM423">
        <f t="shared" si="225"/>
        <v>-1046.2209302325582</v>
      </c>
      <c r="AN423">
        <f t="shared" si="226"/>
        <v>1046.1830473820228</v>
      </c>
      <c r="AO423">
        <f t="shared" si="227"/>
        <v>3.7882850535538637E-2</v>
      </c>
      <c r="AP423">
        <f t="shared" si="228"/>
        <v>10.48748432404485</v>
      </c>
      <c r="AQ423">
        <f t="shared" si="229"/>
        <v>273604.9263181531</v>
      </c>
    </row>
    <row r="424" spans="1:43" x14ac:dyDescent="0.25">
      <c r="A424">
        <v>423</v>
      </c>
      <c r="B424" t="s">
        <v>775</v>
      </c>
      <c r="C424" t="s">
        <v>773</v>
      </c>
      <c r="D424" t="s">
        <v>774</v>
      </c>
      <c r="E424" t="str">
        <f t="shared" si="198"/>
        <v>171.191</v>
      </c>
      <c r="F424" t="str">
        <f t="shared" si="199"/>
        <v>34.55874</v>
      </c>
      <c r="G424" t="str">
        <f t="shared" si="200"/>
        <v>-86.54336</v>
      </c>
      <c r="H424">
        <f t="shared" si="201"/>
        <v>0.60315489716148007</v>
      </c>
      <c r="I424">
        <f t="shared" si="202"/>
        <v>0.60316379834066514</v>
      </c>
      <c r="J424">
        <f t="shared" si="203"/>
        <v>-1.5104620398827047</v>
      </c>
      <c r="K424">
        <f t="shared" si="204"/>
        <v>-1.5104665777387598</v>
      </c>
      <c r="L424">
        <f t="shared" si="205"/>
        <v>-3.7371404493702574E-6</v>
      </c>
      <c r="M424">
        <f t="shared" si="206"/>
        <v>8.9011791850612809E-6</v>
      </c>
      <c r="N424">
        <f t="shared" si="207"/>
        <v>201.79986856972749</v>
      </c>
      <c r="O424">
        <f t="shared" si="208"/>
        <v>0.31499999999999773</v>
      </c>
      <c r="P424" s="1">
        <f t="shared" si="209"/>
        <v>1.5609524536987318E-3</v>
      </c>
      <c r="Q424" s="3">
        <v>9.81</v>
      </c>
      <c r="R424" s="3">
        <v>20</v>
      </c>
      <c r="S424" s="3">
        <v>68</v>
      </c>
      <c r="T424" s="3">
        <f t="shared" si="210"/>
        <v>88</v>
      </c>
      <c r="U424" s="5">
        <v>2.4750000000000002E-3</v>
      </c>
      <c r="V424" s="5">
        <v>0.32</v>
      </c>
      <c r="W424" s="5">
        <v>1.29</v>
      </c>
      <c r="X424" s="4">
        <f t="shared" si="211"/>
        <v>2.1366180000000004</v>
      </c>
      <c r="Y424" s="4">
        <f t="shared" si="212"/>
        <v>1.3475373925437224</v>
      </c>
      <c r="Z424" s="3">
        <f t="shared" si="213"/>
        <v>19.014139521795972</v>
      </c>
      <c r="AA424" s="3">
        <f t="shared" si="214"/>
        <v>22.498294914339695</v>
      </c>
      <c r="AB424" s="3">
        <f t="shared" si="215"/>
        <v>0.2064</v>
      </c>
      <c r="AC424" s="3">
        <f t="shared" si="216"/>
        <v>3.4841553925437228</v>
      </c>
      <c r="AD424" s="2">
        <f t="shared" si="230"/>
        <v>215.94</v>
      </c>
      <c r="AE424" s="2">
        <f t="shared" si="217"/>
        <v>9.5980606895846137</v>
      </c>
      <c r="AF424" s="2">
        <f t="shared" si="218"/>
        <v>884.19992776369725</v>
      </c>
      <c r="AG424" s="2">
        <f t="shared" si="219"/>
        <v>162.02100246888642</v>
      </c>
      <c r="AH424" s="2">
        <f t="shared" si="220"/>
        <v>-1046.2209302325582</v>
      </c>
      <c r="AI424" s="2">
        <f t="shared" si="221"/>
        <v>2.5465851649641991E-11</v>
      </c>
      <c r="AJ424" s="2">
        <f t="shared" si="222"/>
        <v>21.470243647492374</v>
      </c>
      <c r="AK424">
        <f t="shared" si="223"/>
        <v>1.7801228856601161E-3</v>
      </c>
      <c r="AL424">
        <f t="shared" si="224"/>
        <v>16.880597832091681</v>
      </c>
      <c r="AM424">
        <f t="shared" si="225"/>
        <v>-1046.2209302325582</v>
      </c>
      <c r="AN424">
        <f t="shared" si="226"/>
        <v>1046.3911874895209</v>
      </c>
      <c r="AO424">
        <f t="shared" si="227"/>
        <v>-0.17025725696271365</v>
      </c>
      <c r="AP424">
        <f t="shared" si="228"/>
        <v>9.5980606895846137</v>
      </c>
      <c r="AQ424">
        <f t="shared" si="229"/>
        <v>273822.71440746181</v>
      </c>
    </row>
    <row r="425" spans="1:43" x14ac:dyDescent="0.25">
      <c r="A425">
        <v>424</v>
      </c>
      <c r="B425" t="s">
        <v>778</v>
      </c>
      <c r="C425" t="s">
        <v>776</v>
      </c>
      <c r="D425" t="s">
        <v>777</v>
      </c>
      <c r="E425" t="str">
        <f t="shared" si="198"/>
        <v>172.528</v>
      </c>
      <c r="F425" t="str">
        <f t="shared" si="199"/>
        <v>34.56039</v>
      </c>
      <c r="G425" t="str">
        <f t="shared" si="200"/>
        <v>-86.54416</v>
      </c>
      <c r="H425">
        <f t="shared" si="201"/>
        <v>0.60316379834066514</v>
      </c>
      <c r="I425">
        <f t="shared" si="202"/>
        <v>0.603192596273323</v>
      </c>
      <c r="J425">
        <f t="shared" si="203"/>
        <v>-1.5104665777387598</v>
      </c>
      <c r="K425">
        <f t="shared" si="204"/>
        <v>-1.5104805403727757</v>
      </c>
      <c r="L425">
        <f t="shared" si="205"/>
        <v>-1.1498744394897474E-5</v>
      </c>
      <c r="M425">
        <f t="shared" si="206"/>
        <v>2.8797932657864678E-5</v>
      </c>
      <c r="N425">
        <f t="shared" si="207"/>
        <v>648.19184765233467</v>
      </c>
      <c r="O425">
        <f t="shared" si="208"/>
        <v>1.3369999999999891</v>
      </c>
      <c r="P425" s="1">
        <f t="shared" si="209"/>
        <v>2.0626609310845649E-3</v>
      </c>
      <c r="Q425" s="3">
        <v>9.81</v>
      </c>
      <c r="R425" s="3">
        <v>20</v>
      </c>
      <c r="S425" s="3">
        <v>68</v>
      </c>
      <c r="T425" s="3">
        <f t="shared" si="210"/>
        <v>88</v>
      </c>
      <c r="U425" s="5">
        <v>2.4750000000000002E-3</v>
      </c>
      <c r="V425" s="5">
        <v>0.32</v>
      </c>
      <c r="W425" s="5">
        <v>1.29</v>
      </c>
      <c r="X425" s="4">
        <f t="shared" si="211"/>
        <v>2.1366180000000004</v>
      </c>
      <c r="Y425" s="4">
        <f t="shared" si="212"/>
        <v>1.7806501406402742</v>
      </c>
      <c r="Z425" s="3">
        <f t="shared" si="213"/>
        <v>18.743108820429711</v>
      </c>
      <c r="AA425" s="3">
        <f t="shared" si="214"/>
        <v>22.660376961069986</v>
      </c>
      <c r="AB425" s="3">
        <f t="shared" si="215"/>
        <v>0.2064</v>
      </c>
      <c r="AC425" s="3">
        <f t="shared" si="216"/>
        <v>3.917268140640275</v>
      </c>
      <c r="AD425" s="2">
        <f t="shared" si="230"/>
        <v>215.94</v>
      </c>
      <c r="AE425" s="2">
        <f t="shared" si="217"/>
        <v>9.529408993106335</v>
      </c>
      <c r="AF425" s="2">
        <f t="shared" si="218"/>
        <v>865.3621596520037</v>
      </c>
      <c r="AG425" s="2">
        <f t="shared" si="219"/>
        <v>180.85877058055411</v>
      </c>
      <c r="AH425" s="2">
        <f t="shared" si="220"/>
        <v>-1046.2209302325582</v>
      </c>
      <c r="AI425" s="2">
        <f t="shared" si="221"/>
        <v>0</v>
      </c>
      <c r="AJ425" s="2">
        <f t="shared" si="222"/>
        <v>21.316674223639716</v>
      </c>
      <c r="AK425">
        <f t="shared" si="223"/>
        <v>5.7590413130097834E-3</v>
      </c>
      <c r="AL425">
        <f t="shared" si="224"/>
        <v>18.979012309303659</v>
      </c>
      <c r="AM425">
        <f t="shared" si="225"/>
        <v>-1046.2209302325582</v>
      </c>
      <c r="AN425">
        <f t="shared" si="226"/>
        <v>1046.4628844678857</v>
      </c>
      <c r="AO425">
        <f t="shared" si="227"/>
        <v>-0.24195423532751192</v>
      </c>
      <c r="AP425">
        <f t="shared" si="228"/>
        <v>9.529408993106335</v>
      </c>
      <c r="AQ425">
        <f t="shared" si="229"/>
        <v>273897.75484117988</v>
      </c>
    </row>
    <row r="426" spans="1:43" x14ac:dyDescent="0.25">
      <c r="A426">
        <v>425</v>
      </c>
      <c r="B426" t="s">
        <v>141</v>
      </c>
      <c r="C426" t="s">
        <v>139</v>
      </c>
      <c r="D426" t="s">
        <v>140</v>
      </c>
      <c r="E426" t="str">
        <f t="shared" si="198"/>
        <v>172.415</v>
      </c>
      <c r="F426" t="str">
        <f t="shared" si="199"/>
        <v>34.56076</v>
      </c>
      <c r="G426" t="str">
        <f t="shared" si="200"/>
        <v>-86.54432</v>
      </c>
      <c r="H426">
        <f t="shared" si="201"/>
        <v>0.603192596273323</v>
      </c>
      <c r="I426">
        <f t="shared" si="202"/>
        <v>0.60319905399155549</v>
      </c>
      <c r="J426">
        <f t="shared" si="203"/>
        <v>-1.5104805403727757</v>
      </c>
      <c r="K426">
        <f t="shared" si="204"/>
        <v>-1.5104833328995788</v>
      </c>
      <c r="L426">
        <f t="shared" si="205"/>
        <v>-2.2997209544128123E-6</v>
      </c>
      <c r="M426">
        <f t="shared" si="206"/>
        <v>6.4577182324887517E-6</v>
      </c>
      <c r="N426">
        <f t="shared" si="207"/>
        <v>143.29334941995688</v>
      </c>
      <c r="O426">
        <f t="shared" si="208"/>
        <v>-0.11299999999999955</v>
      </c>
      <c r="P426" s="1">
        <f t="shared" si="209"/>
        <v>-7.8859207672524201E-4</v>
      </c>
      <c r="Q426" s="3">
        <v>9.81</v>
      </c>
      <c r="R426" s="3">
        <v>20</v>
      </c>
      <c r="S426" s="3">
        <v>68</v>
      </c>
      <c r="T426" s="3">
        <f t="shared" si="210"/>
        <v>88</v>
      </c>
      <c r="U426" s="5">
        <v>2.4750000000000002E-3</v>
      </c>
      <c r="V426" s="5">
        <v>0.32</v>
      </c>
      <c r="W426" s="5">
        <v>1.29</v>
      </c>
      <c r="X426" s="4">
        <f t="shared" si="211"/>
        <v>2.1366180000000004</v>
      </c>
      <c r="Y426" s="4">
        <f t="shared" si="212"/>
        <v>-0.68077555631591169</v>
      </c>
      <c r="Z426" s="3">
        <f t="shared" si="213"/>
        <v>20.311876451259376</v>
      </c>
      <c r="AA426" s="3">
        <f t="shared" si="214"/>
        <v>21.767718894943464</v>
      </c>
      <c r="AB426" s="3">
        <f t="shared" si="215"/>
        <v>0.2064</v>
      </c>
      <c r="AC426" s="3">
        <f t="shared" si="216"/>
        <v>1.4558424436840887</v>
      </c>
      <c r="AD426" s="2">
        <f t="shared" si="230"/>
        <v>215.94</v>
      </c>
      <c r="AE426" s="2">
        <f t="shared" si="217"/>
        <v>9.9201942583962879</v>
      </c>
      <c r="AF426" s="2">
        <f t="shared" si="218"/>
        <v>976.24883793138565</v>
      </c>
      <c r="AG426" s="2">
        <f t="shared" si="219"/>
        <v>69.972092301184688</v>
      </c>
      <c r="AH426" s="2">
        <f t="shared" si="220"/>
        <v>-1046.2209302325582</v>
      </c>
      <c r="AI426" s="2">
        <f t="shared" si="221"/>
        <v>1.2050804798491299E-11</v>
      </c>
      <c r="AJ426" s="2">
        <f t="shared" si="222"/>
        <v>22.190835695522253</v>
      </c>
      <c r="AK426">
        <f t="shared" si="223"/>
        <v>1.2229774627673926E-3</v>
      </c>
      <c r="AL426">
        <f t="shared" si="224"/>
        <v>7.0535002116477168</v>
      </c>
      <c r="AM426">
        <f t="shared" si="225"/>
        <v>-1046.2209302325582</v>
      </c>
      <c r="AN426">
        <f t="shared" si="226"/>
        <v>1046.233353096424</v>
      </c>
      <c r="AO426">
        <f t="shared" si="227"/>
        <v>-1.2422863865822364E-2</v>
      </c>
      <c r="AP426">
        <f t="shared" si="228"/>
        <v>9.9201942583962879</v>
      </c>
      <c r="AQ426">
        <f t="shared" si="229"/>
        <v>273657.55592868722</v>
      </c>
    </row>
    <row r="427" spans="1:43" x14ac:dyDescent="0.25">
      <c r="A427">
        <v>426</v>
      </c>
      <c r="B427" t="s">
        <v>781</v>
      </c>
      <c r="C427" t="s">
        <v>779</v>
      </c>
      <c r="D427" t="s">
        <v>780</v>
      </c>
      <c r="E427" t="str">
        <f t="shared" si="198"/>
        <v>172.171</v>
      </c>
      <c r="F427" t="str">
        <f t="shared" si="199"/>
        <v>34.56105</v>
      </c>
      <c r="G427" t="str">
        <f t="shared" si="200"/>
        <v>-86.54443</v>
      </c>
      <c r="H427">
        <f t="shared" si="201"/>
        <v>0.60319905399155549</v>
      </c>
      <c r="I427">
        <f t="shared" si="202"/>
        <v>0.6032041154463863</v>
      </c>
      <c r="J427">
        <f t="shared" si="203"/>
        <v>-1.5104833328995788</v>
      </c>
      <c r="K427">
        <f t="shared" si="204"/>
        <v>-1.5104852527617563</v>
      </c>
      <c r="L427">
        <f t="shared" si="205"/>
        <v>-1.581051883652497E-6</v>
      </c>
      <c r="M427">
        <f t="shared" si="206"/>
        <v>5.0614548308125507E-6</v>
      </c>
      <c r="N427">
        <f t="shared" si="207"/>
        <v>110.84395776899845</v>
      </c>
      <c r="O427">
        <f t="shared" si="208"/>
        <v>-0.24399999999999977</v>
      </c>
      <c r="P427" s="1">
        <f t="shared" si="209"/>
        <v>-2.2012927444227661E-3</v>
      </c>
      <c r="Q427" s="3">
        <v>9.81</v>
      </c>
      <c r="R427" s="3">
        <v>20</v>
      </c>
      <c r="S427" s="3">
        <v>68</v>
      </c>
      <c r="T427" s="3">
        <f t="shared" si="210"/>
        <v>88</v>
      </c>
      <c r="U427" s="5">
        <v>2.4750000000000002E-3</v>
      </c>
      <c r="V427" s="5">
        <v>0.32</v>
      </c>
      <c r="W427" s="5">
        <v>1.29</v>
      </c>
      <c r="X427" s="4">
        <f t="shared" si="211"/>
        <v>2.1366180000000004</v>
      </c>
      <c r="Y427" s="4">
        <f t="shared" si="212"/>
        <v>-1.9003273962123735</v>
      </c>
      <c r="Z427" s="3">
        <f t="shared" si="213"/>
        <v>21.113963894014596</v>
      </c>
      <c r="AA427" s="3">
        <f t="shared" si="214"/>
        <v>21.350254497802222</v>
      </c>
      <c r="AB427" s="3">
        <f t="shared" si="215"/>
        <v>0.2064</v>
      </c>
      <c r="AC427" s="3">
        <f t="shared" si="216"/>
        <v>0.23629060378762692</v>
      </c>
      <c r="AD427" s="2">
        <f t="shared" si="230"/>
        <v>215.94</v>
      </c>
      <c r="AE427" s="2">
        <f t="shared" si="217"/>
        <v>10.114165150708542</v>
      </c>
      <c r="AF427" s="2">
        <f t="shared" si="218"/>
        <v>1034.6420436538801</v>
      </c>
      <c r="AG427" s="2">
        <f t="shared" si="219"/>
        <v>11.578886580759187</v>
      </c>
      <c r="AH427" s="2">
        <f t="shared" si="220"/>
        <v>-1046.2209302325582</v>
      </c>
      <c r="AI427" s="2">
        <f t="shared" si="221"/>
        <v>2.081151251331903E-9</v>
      </c>
      <c r="AJ427" s="2">
        <f t="shared" si="222"/>
        <v>22.624736089899304</v>
      </c>
      <c r="AK427">
        <f t="shared" si="223"/>
        <v>9.2788590931932962E-4</v>
      </c>
      <c r="AL427">
        <f t="shared" si="224"/>
        <v>1.144818816800518</v>
      </c>
      <c r="AM427">
        <f t="shared" si="225"/>
        <v>-1046.2209302325582</v>
      </c>
      <c r="AN427">
        <f t="shared" si="226"/>
        <v>1046.2209833482798</v>
      </c>
      <c r="AO427">
        <f t="shared" si="227"/>
        <v>-5.3115721698304696E-5</v>
      </c>
      <c r="AP427">
        <f t="shared" si="228"/>
        <v>10.114165150708542</v>
      </c>
      <c r="AQ427">
        <f t="shared" si="229"/>
        <v>273644.61428495246</v>
      </c>
    </row>
    <row r="428" spans="1:43" x14ac:dyDescent="0.25">
      <c r="A428">
        <v>427</v>
      </c>
      <c r="B428" t="s">
        <v>138</v>
      </c>
      <c r="C428" t="s">
        <v>136</v>
      </c>
      <c r="D428" t="s">
        <v>137</v>
      </c>
      <c r="E428" t="str">
        <f t="shared" si="198"/>
        <v>172.061</v>
      </c>
      <c r="F428" t="str">
        <f t="shared" si="199"/>
        <v>34.56124</v>
      </c>
      <c r="G428" t="str">
        <f t="shared" si="200"/>
        <v>-86.54449</v>
      </c>
      <c r="H428">
        <f t="shared" si="201"/>
        <v>0.6032041154463863</v>
      </c>
      <c r="I428">
        <f t="shared" si="202"/>
        <v>0.60320743157196499</v>
      </c>
      <c r="J428">
        <f t="shared" si="203"/>
        <v>-1.5104852527617563</v>
      </c>
      <c r="K428">
        <f t="shared" si="204"/>
        <v>-1.5104862999593072</v>
      </c>
      <c r="L428">
        <f t="shared" si="205"/>
        <v>-8.6238944778733209E-7</v>
      </c>
      <c r="M428">
        <f t="shared" si="206"/>
        <v>3.3161255786895438E-6</v>
      </c>
      <c r="N428">
        <f t="shared" si="207"/>
        <v>71.62439272610284</v>
      </c>
      <c r="O428">
        <f t="shared" si="208"/>
        <v>-0.10999999999998522</v>
      </c>
      <c r="P428" s="1">
        <f t="shared" si="209"/>
        <v>-1.5357896355314821E-3</v>
      </c>
      <c r="Q428" s="3">
        <v>9.81</v>
      </c>
      <c r="R428" s="3">
        <v>20</v>
      </c>
      <c r="S428" s="3">
        <v>68</v>
      </c>
      <c r="T428" s="3">
        <f t="shared" si="210"/>
        <v>88</v>
      </c>
      <c r="U428" s="5">
        <v>2.4750000000000002E-3</v>
      </c>
      <c r="V428" s="5">
        <v>0.32</v>
      </c>
      <c r="W428" s="5">
        <v>1.29</v>
      </c>
      <c r="X428" s="4">
        <f t="shared" si="211"/>
        <v>2.1366180000000004</v>
      </c>
      <c r="Y428" s="4">
        <f t="shared" si="212"/>
        <v>-1.3258149129959973</v>
      </c>
      <c r="Z428" s="3">
        <f t="shared" si="213"/>
        <v>20.734126255651695</v>
      </c>
      <c r="AA428" s="3">
        <f t="shared" si="214"/>
        <v>21.544929342655699</v>
      </c>
      <c r="AB428" s="3">
        <f t="shared" si="215"/>
        <v>0.2064</v>
      </c>
      <c r="AC428" s="3">
        <f t="shared" si="216"/>
        <v>0.81080308700400316</v>
      </c>
      <c r="AD428" s="2">
        <f t="shared" si="230"/>
        <v>215.94</v>
      </c>
      <c r="AE428" s="2">
        <f t="shared" si="217"/>
        <v>10.022775965785526</v>
      </c>
      <c r="AF428" s="2">
        <f t="shared" si="218"/>
        <v>1006.8483638890912</v>
      </c>
      <c r="AG428" s="2">
        <f t="shared" si="219"/>
        <v>39.372566344033103</v>
      </c>
      <c r="AH428" s="2">
        <f t="shared" si="220"/>
        <v>-1046.2209302325582</v>
      </c>
      <c r="AI428" s="2">
        <f t="shared" si="221"/>
        <v>5.6616045185364783E-10</v>
      </c>
      <c r="AJ428" s="2">
        <f t="shared" si="222"/>
        <v>22.420304368690022</v>
      </c>
      <c r="AK428">
        <f t="shared" si="223"/>
        <v>6.0504200442698208E-4</v>
      </c>
      <c r="AL428">
        <f t="shared" si="224"/>
        <v>3.9283095300581548</v>
      </c>
      <c r="AM428">
        <f t="shared" si="225"/>
        <v>-1046.2209302325582</v>
      </c>
      <c r="AN428">
        <f t="shared" si="226"/>
        <v>1046.2230762292229</v>
      </c>
      <c r="AO428">
        <f t="shared" si="227"/>
        <v>-2.145996664694394E-3</v>
      </c>
      <c r="AP428">
        <f t="shared" si="228"/>
        <v>10.022775965785526</v>
      </c>
      <c r="AQ428">
        <f t="shared" si="229"/>
        <v>273646.80390540202</v>
      </c>
    </row>
    <row r="429" spans="1:43" x14ac:dyDescent="0.25">
      <c r="A429">
        <v>428</v>
      </c>
      <c r="B429" t="s">
        <v>784</v>
      </c>
      <c r="C429" t="s">
        <v>782</v>
      </c>
      <c r="D429" t="s">
        <v>783</v>
      </c>
      <c r="E429" t="str">
        <f t="shared" si="198"/>
        <v>173.718</v>
      </c>
      <c r="F429" t="str">
        <f t="shared" si="199"/>
        <v>34.56212</v>
      </c>
      <c r="G429" t="str">
        <f t="shared" si="200"/>
        <v>-86.54474</v>
      </c>
      <c r="H429">
        <f t="shared" si="201"/>
        <v>0.60320743157196499</v>
      </c>
      <c r="I429">
        <f t="shared" si="202"/>
        <v>0.60322279046938254</v>
      </c>
      <c r="J429">
        <f t="shared" si="203"/>
        <v>-1.5104862999593072</v>
      </c>
      <c r="K429">
        <f t="shared" si="204"/>
        <v>-1.5104906632824373</v>
      </c>
      <c r="L429">
        <f t="shared" si="205"/>
        <v>-3.5932662541110072E-6</v>
      </c>
      <c r="M429">
        <f t="shared" si="206"/>
        <v>1.5358897417550033E-5</v>
      </c>
      <c r="N429">
        <f t="shared" si="207"/>
        <v>329.72431654764688</v>
      </c>
      <c r="O429">
        <f t="shared" si="208"/>
        <v>1.6569999999999823</v>
      </c>
      <c r="P429" s="1">
        <f t="shared" si="209"/>
        <v>5.0254103711533122E-3</v>
      </c>
      <c r="Q429" s="3">
        <v>9.81</v>
      </c>
      <c r="R429" s="3">
        <v>20</v>
      </c>
      <c r="S429" s="3">
        <v>68</v>
      </c>
      <c r="T429" s="3">
        <f t="shared" si="210"/>
        <v>88</v>
      </c>
      <c r="U429" s="5">
        <v>2.4750000000000002E-3</v>
      </c>
      <c r="V429" s="5">
        <v>0.32</v>
      </c>
      <c r="W429" s="5">
        <v>1.29</v>
      </c>
      <c r="X429" s="4">
        <f t="shared" si="211"/>
        <v>2.1366180000000004</v>
      </c>
      <c r="Y429" s="4">
        <f t="shared" si="212"/>
        <v>4.3382814844492437</v>
      </c>
      <c r="Z429" s="3">
        <f t="shared" si="213"/>
        <v>17.188235973495743</v>
      </c>
      <c r="AA429" s="3">
        <f t="shared" si="214"/>
        <v>23.663135457944989</v>
      </c>
      <c r="AB429" s="3">
        <f t="shared" si="215"/>
        <v>0.2064</v>
      </c>
      <c r="AC429" s="3">
        <f t="shared" si="216"/>
        <v>6.4748994844492431</v>
      </c>
      <c r="AD429" s="2">
        <f t="shared" si="230"/>
        <v>215.94</v>
      </c>
      <c r="AE429" s="2">
        <f t="shared" si="217"/>
        <v>9.1255869444595294</v>
      </c>
      <c r="AF429" s="2">
        <f t="shared" si="218"/>
        <v>759.94545444778271</v>
      </c>
      <c r="AG429" s="2">
        <f t="shared" si="219"/>
        <v>286.27547578477595</v>
      </c>
      <c r="AH429" s="2">
        <f t="shared" si="220"/>
        <v>-1046.2209302325582</v>
      </c>
      <c r="AI429" s="2">
        <f t="shared" si="221"/>
        <v>0</v>
      </c>
      <c r="AJ429" s="2">
        <f t="shared" si="222"/>
        <v>20.413350306956747</v>
      </c>
      <c r="AK429">
        <f t="shared" si="223"/>
        <v>3.0591640414680626E-3</v>
      </c>
      <c r="AL429">
        <f t="shared" si="224"/>
        <v>31.370637037060288</v>
      </c>
      <c r="AM429">
        <f t="shared" si="225"/>
        <v>-1046.2209302325582</v>
      </c>
      <c r="AN429">
        <f t="shared" si="226"/>
        <v>1047.3126970259136</v>
      </c>
      <c r="AO429">
        <f t="shared" si="227"/>
        <v>-1.0917667933555322</v>
      </c>
      <c r="AP429">
        <f t="shared" si="228"/>
        <v>9.1255869444595294</v>
      </c>
      <c r="AQ429">
        <f t="shared" si="229"/>
        <v>274787.97993904236</v>
      </c>
    </row>
    <row r="430" spans="1:43" x14ac:dyDescent="0.25">
      <c r="A430">
        <v>429</v>
      </c>
      <c r="B430" t="s">
        <v>787</v>
      </c>
      <c r="C430" t="s">
        <v>785</v>
      </c>
      <c r="D430" t="s">
        <v>786</v>
      </c>
      <c r="E430" t="str">
        <f t="shared" si="198"/>
        <v>175.197</v>
      </c>
      <c r="F430" t="str">
        <f t="shared" si="199"/>
        <v>34.5626</v>
      </c>
      <c r="G430" t="str">
        <f t="shared" si="200"/>
        <v>-86.54489</v>
      </c>
      <c r="H430">
        <f t="shared" si="201"/>
        <v>0.60322279046938254</v>
      </c>
      <c r="I430">
        <f t="shared" si="202"/>
        <v>0.60323116804979215</v>
      </c>
      <c r="J430">
        <f t="shared" si="203"/>
        <v>-1.5104906632824373</v>
      </c>
      <c r="K430">
        <f t="shared" si="204"/>
        <v>-1.510493281276315</v>
      </c>
      <c r="L430">
        <f t="shared" si="205"/>
        <v>-2.1559421256349861E-6</v>
      </c>
      <c r="M430">
        <f t="shared" si="206"/>
        <v>8.3775804096131168E-6</v>
      </c>
      <c r="N430">
        <f t="shared" si="207"/>
        <v>180.82685391614328</v>
      </c>
      <c r="O430">
        <f t="shared" si="208"/>
        <v>1.4790000000000134</v>
      </c>
      <c r="P430" s="1">
        <f t="shared" si="209"/>
        <v>8.1790949074736739E-3</v>
      </c>
      <c r="Q430" s="3">
        <v>9.81</v>
      </c>
      <c r="R430" s="3">
        <v>20</v>
      </c>
      <c r="S430" s="3">
        <v>68</v>
      </c>
      <c r="T430" s="3">
        <f t="shared" si="210"/>
        <v>88</v>
      </c>
      <c r="U430" s="5">
        <v>2.4750000000000002E-3</v>
      </c>
      <c r="V430" s="5">
        <v>0.32</v>
      </c>
      <c r="W430" s="5">
        <v>1.29</v>
      </c>
      <c r="X430" s="4">
        <f t="shared" si="211"/>
        <v>2.1366180000000004</v>
      </c>
      <c r="Y430" s="4">
        <f t="shared" si="212"/>
        <v>7.0606128866681299</v>
      </c>
      <c r="Z430" s="3">
        <f t="shared" si="213"/>
        <v>15.622997133077455</v>
      </c>
      <c r="AA430" s="3">
        <f t="shared" si="214"/>
        <v>24.820228019745585</v>
      </c>
      <c r="AB430" s="3">
        <f t="shared" si="215"/>
        <v>0.2064</v>
      </c>
      <c r="AC430" s="3">
        <f t="shared" si="216"/>
        <v>9.1972308866681303</v>
      </c>
      <c r="AD430" s="2">
        <f t="shared" si="230"/>
        <v>215.94</v>
      </c>
      <c r="AE430" s="2">
        <f t="shared" si="217"/>
        <v>8.7001618127041596</v>
      </c>
      <c r="AF430" s="2">
        <f t="shared" si="218"/>
        <v>658.53974349412317</v>
      </c>
      <c r="AG430" s="2">
        <f t="shared" si="219"/>
        <v>387.68118673843651</v>
      </c>
      <c r="AH430" s="2">
        <f t="shared" si="220"/>
        <v>-1046.2209302325582</v>
      </c>
      <c r="AI430" s="2">
        <f t="shared" si="221"/>
        <v>0</v>
      </c>
      <c r="AJ430" s="2">
        <f t="shared" si="222"/>
        <v>19.461701684598466</v>
      </c>
      <c r="AK430">
        <f t="shared" si="223"/>
        <v>1.7597387302721555E-3</v>
      </c>
      <c r="AL430">
        <f t="shared" si="224"/>
        <v>44.560227164089781</v>
      </c>
      <c r="AM430">
        <f t="shared" si="225"/>
        <v>-1046.2209302325582</v>
      </c>
      <c r="AN430">
        <f t="shared" si="226"/>
        <v>1049.3438483947889</v>
      </c>
      <c r="AO430">
        <f t="shared" si="227"/>
        <v>-3.1229181622308033</v>
      </c>
      <c r="AP430">
        <f t="shared" si="228"/>
        <v>8.7001618127041596</v>
      </c>
      <c r="AQ430">
        <f t="shared" si="229"/>
        <v>276921.5736767471</v>
      </c>
    </row>
    <row r="431" spans="1:43" x14ac:dyDescent="0.25">
      <c r="A431">
        <v>430</v>
      </c>
      <c r="B431" t="s">
        <v>790</v>
      </c>
      <c r="C431" t="s">
        <v>788</v>
      </c>
      <c r="D431" t="s">
        <v>789</v>
      </c>
      <c r="E431" t="str">
        <f t="shared" si="198"/>
        <v>174.663</v>
      </c>
      <c r="F431" t="str">
        <f t="shared" si="199"/>
        <v>34.56296</v>
      </c>
      <c r="G431" t="str">
        <f t="shared" si="200"/>
        <v>-86.54506</v>
      </c>
      <c r="H431">
        <f t="shared" si="201"/>
        <v>0.60323116804979215</v>
      </c>
      <c r="I431">
        <f t="shared" si="202"/>
        <v>0.6032374512350992</v>
      </c>
      <c r="J431">
        <f t="shared" si="203"/>
        <v>-1.510493281276315</v>
      </c>
      <c r="K431">
        <f t="shared" si="204"/>
        <v>-1.5104962483360436</v>
      </c>
      <c r="L431">
        <f t="shared" si="205"/>
        <v>-2.4433887374348357E-6</v>
      </c>
      <c r="M431">
        <f t="shared" si="206"/>
        <v>6.2831853070433041E-6</v>
      </c>
      <c r="N431">
        <f t="shared" si="207"/>
        <v>140.92223335001106</v>
      </c>
      <c r="O431">
        <f t="shared" si="208"/>
        <v>-0.53399999999999181</v>
      </c>
      <c r="P431" s="1">
        <f t="shared" si="209"/>
        <v>-3.7893239931394399E-3</v>
      </c>
      <c r="Q431" s="3">
        <v>9.81</v>
      </c>
      <c r="R431" s="3">
        <v>20</v>
      </c>
      <c r="S431" s="3">
        <v>68</v>
      </c>
      <c r="T431" s="3">
        <f t="shared" si="210"/>
        <v>88</v>
      </c>
      <c r="U431" s="5">
        <v>2.4750000000000002E-3</v>
      </c>
      <c r="V431" s="5">
        <v>0.32</v>
      </c>
      <c r="W431" s="5">
        <v>1.29</v>
      </c>
      <c r="X431" s="4">
        <f t="shared" si="211"/>
        <v>2.1366180000000004</v>
      </c>
      <c r="Y431" s="4">
        <f t="shared" si="212"/>
        <v>-3.2712241311667962</v>
      </c>
      <c r="Z431" s="3">
        <f t="shared" si="213"/>
        <v>22.034247435446272</v>
      </c>
      <c r="AA431" s="3">
        <f t="shared" si="214"/>
        <v>20.899641304279477</v>
      </c>
      <c r="AB431" s="3">
        <f t="shared" si="215"/>
        <v>0.2064</v>
      </c>
      <c r="AC431" s="3">
        <f t="shared" si="216"/>
        <v>-1.1346061311667959</v>
      </c>
      <c r="AD431" s="2">
        <f t="shared" si="230"/>
        <v>215.94</v>
      </c>
      <c r="AE431" s="2">
        <f t="shared" si="217"/>
        <v>10.332234742984642</v>
      </c>
      <c r="AF431" s="2">
        <f t="shared" si="218"/>
        <v>1103.0184926746037</v>
      </c>
      <c r="AG431" s="2">
        <f t="shared" si="219"/>
        <v>-56.797562442078288</v>
      </c>
      <c r="AH431" s="2">
        <f t="shared" si="220"/>
        <v>-1046.2209302325582</v>
      </c>
      <c r="AI431" s="2">
        <f t="shared" si="221"/>
        <v>-3.2741809263825417E-11</v>
      </c>
      <c r="AJ431" s="2">
        <f t="shared" si="222"/>
        <v>23.112543724139201</v>
      </c>
      <c r="AK431">
        <f t="shared" si="223"/>
        <v>1.1547762652569999E-3</v>
      </c>
      <c r="AL431">
        <f t="shared" si="224"/>
        <v>-5.4971227285212976</v>
      </c>
      <c r="AM431">
        <f t="shared" si="225"/>
        <v>-1046.2209302325582</v>
      </c>
      <c r="AN431">
        <f t="shared" si="226"/>
        <v>1046.2150496334707</v>
      </c>
      <c r="AO431">
        <f t="shared" si="227"/>
        <v>5.880599087504379E-3</v>
      </c>
      <c r="AP431">
        <f t="shared" si="228"/>
        <v>10.332234742984642</v>
      </c>
      <c r="AQ431">
        <f t="shared" si="229"/>
        <v>273638.40634290362</v>
      </c>
    </row>
    <row r="432" spans="1:43" x14ac:dyDescent="0.25">
      <c r="A432">
        <v>431</v>
      </c>
      <c r="B432" t="s">
        <v>793</v>
      </c>
      <c r="C432" t="s">
        <v>791</v>
      </c>
      <c r="D432" t="s">
        <v>792</v>
      </c>
      <c r="E432" t="str">
        <f t="shared" si="198"/>
        <v>172.803</v>
      </c>
      <c r="F432" t="str">
        <f t="shared" si="199"/>
        <v>34.56339</v>
      </c>
      <c r="G432" t="str">
        <f t="shared" si="200"/>
        <v>-86.54531</v>
      </c>
      <c r="H432">
        <f t="shared" si="201"/>
        <v>0.6032374512350992</v>
      </c>
      <c r="I432">
        <f t="shared" si="202"/>
        <v>0.60324495615088281</v>
      </c>
      <c r="J432">
        <f t="shared" si="203"/>
        <v>-1.5104962483360436</v>
      </c>
      <c r="K432">
        <f t="shared" si="204"/>
        <v>-1.5105006116591735</v>
      </c>
      <c r="L432">
        <f t="shared" si="205"/>
        <v>-3.5932016659544589E-6</v>
      </c>
      <c r="M432">
        <f t="shared" si="206"/>
        <v>7.5049157836071245E-6</v>
      </c>
      <c r="N432">
        <f t="shared" si="207"/>
        <v>173.93293712003907</v>
      </c>
      <c r="O432">
        <f t="shared" si="208"/>
        <v>-1.8600000000000136</v>
      </c>
      <c r="P432" s="1">
        <f t="shared" si="209"/>
        <v>-1.06937767555569E-2</v>
      </c>
      <c r="Q432" s="3">
        <v>9.81</v>
      </c>
      <c r="R432" s="3">
        <v>20</v>
      </c>
      <c r="S432" s="3">
        <v>68</v>
      </c>
      <c r="T432" s="3">
        <f t="shared" si="210"/>
        <v>88</v>
      </c>
      <c r="U432" s="5">
        <v>2.4750000000000002E-3</v>
      </c>
      <c r="V432" s="5">
        <v>0.32</v>
      </c>
      <c r="W432" s="5">
        <v>1.29</v>
      </c>
      <c r="X432" s="4">
        <f t="shared" si="211"/>
        <v>2.1366180000000004</v>
      </c>
      <c r="Y432" s="4">
        <f t="shared" si="212"/>
        <v>-9.2311957873382777</v>
      </c>
      <c r="Z432" s="3">
        <f t="shared" si="213"/>
        <v>26.244557433951886</v>
      </c>
      <c r="AA432" s="3">
        <f t="shared" si="214"/>
        <v>19.149979646613609</v>
      </c>
      <c r="AB432" s="3">
        <f t="shared" si="215"/>
        <v>0.2064</v>
      </c>
      <c r="AC432" s="3">
        <f t="shared" si="216"/>
        <v>-7.0945777873382783</v>
      </c>
      <c r="AD432" s="2">
        <f t="shared" si="230"/>
        <v>215.94</v>
      </c>
      <c r="AE432" s="2">
        <f t="shared" si="217"/>
        <v>11.276252193729466</v>
      </c>
      <c r="AF432" s="2">
        <f t="shared" si="218"/>
        <v>1433.8190326456343</v>
      </c>
      <c r="AG432" s="2">
        <f t="shared" si="219"/>
        <v>-387.5981024130698</v>
      </c>
      <c r="AH432" s="2">
        <f t="shared" si="220"/>
        <v>-1046.2209302325582</v>
      </c>
      <c r="AI432" s="2">
        <f t="shared" si="221"/>
        <v>6.3664629124104977E-12</v>
      </c>
      <c r="AJ432" s="2">
        <f t="shared" si="222"/>
        <v>25.224249966731538</v>
      </c>
      <c r="AK432">
        <f t="shared" si="223"/>
        <v>1.3059593127633055E-3</v>
      </c>
      <c r="AL432">
        <f t="shared" si="224"/>
        <v>-34.372954396018791</v>
      </c>
      <c r="AM432">
        <f t="shared" si="225"/>
        <v>-1046.2209302325582</v>
      </c>
      <c r="AN432">
        <f t="shared" si="226"/>
        <v>1044.7812652373896</v>
      </c>
      <c r="AO432">
        <f t="shared" si="227"/>
        <v>1.4396649951685276</v>
      </c>
      <c r="AP432">
        <f t="shared" si="228"/>
        <v>11.276252193729466</v>
      </c>
      <c r="AQ432">
        <f t="shared" si="229"/>
        <v>272140.42369899974</v>
      </c>
    </row>
    <row r="433" spans="1:43" x14ac:dyDescent="0.25">
      <c r="A433">
        <v>432</v>
      </c>
      <c r="B433" t="s">
        <v>796</v>
      </c>
      <c r="C433" t="s">
        <v>794</v>
      </c>
      <c r="D433" t="s">
        <v>795</v>
      </c>
      <c r="E433" t="str">
        <f t="shared" si="198"/>
        <v>171.089</v>
      </c>
      <c r="F433" t="str">
        <f t="shared" si="199"/>
        <v>34.56379</v>
      </c>
      <c r="G433" t="str">
        <f t="shared" si="200"/>
        <v>-86.5456</v>
      </c>
      <c r="H433">
        <f t="shared" si="201"/>
        <v>0.60324495615088281</v>
      </c>
      <c r="I433">
        <f t="shared" si="202"/>
        <v>0.60325193746789074</v>
      </c>
      <c r="J433">
        <f t="shared" si="203"/>
        <v>-1.5105006116591735</v>
      </c>
      <c r="K433">
        <f t="shared" si="204"/>
        <v>-1.5105056731140043</v>
      </c>
      <c r="L433">
        <f t="shared" si="205"/>
        <v>-4.1680931343321782E-6</v>
      </c>
      <c r="M433">
        <f t="shared" si="206"/>
        <v>6.9813170079369158E-6</v>
      </c>
      <c r="N433">
        <f t="shared" si="207"/>
        <v>169.96475563847508</v>
      </c>
      <c r="O433">
        <f t="shared" si="208"/>
        <v>-1.7139999999999986</v>
      </c>
      <c r="P433" s="1">
        <f t="shared" si="209"/>
        <v>-1.0084443645750748E-2</v>
      </c>
      <c r="Q433" s="3">
        <v>9.81</v>
      </c>
      <c r="R433" s="3">
        <v>20</v>
      </c>
      <c r="S433" s="3">
        <v>68</v>
      </c>
      <c r="T433" s="3">
        <f t="shared" si="210"/>
        <v>88</v>
      </c>
      <c r="U433" s="5">
        <v>2.4750000000000002E-3</v>
      </c>
      <c r="V433" s="5">
        <v>0.32</v>
      </c>
      <c r="W433" s="5">
        <v>1.29</v>
      </c>
      <c r="X433" s="4">
        <f t="shared" si="211"/>
        <v>2.1366180000000004</v>
      </c>
      <c r="Y433" s="4">
        <f t="shared" si="212"/>
        <v>-8.7052558768902486</v>
      </c>
      <c r="Z433" s="3">
        <f t="shared" si="213"/>
        <v>25.860349083726618</v>
      </c>
      <c r="AA433" s="3">
        <f t="shared" si="214"/>
        <v>19.291711206836368</v>
      </c>
      <c r="AB433" s="3">
        <f t="shared" si="215"/>
        <v>0.2064</v>
      </c>
      <c r="AC433" s="3">
        <f t="shared" si="216"/>
        <v>-6.5686378768902483</v>
      </c>
      <c r="AD433" s="2">
        <f t="shared" si="230"/>
        <v>215.94</v>
      </c>
      <c r="AE433" s="2">
        <f t="shared" si="217"/>
        <v>11.193408282178565</v>
      </c>
      <c r="AF433" s="2">
        <f t="shared" si="218"/>
        <v>1402.4488644080154</v>
      </c>
      <c r="AG433" s="2">
        <f t="shared" si="219"/>
        <v>-356.22793417546092</v>
      </c>
      <c r="AH433" s="2">
        <f t="shared" si="220"/>
        <v>-1046.2209302325582</v>
      </c>
      <c r="AI433" s="2">
        <f t="shared" si="221"/>
        <v>-3.637978807091713E-12</v>
      </c>
      <c r="AJ433" s="2">
        <f t="shared" si="222"/>
        <v>25.038933471740076</v>
      </c>
      <c r="AK433">
        <f t="shared" si="223"/>
        <v>1.2856096552527007E-3</v>
      </c>
      <c r="AL433">
        <f t="shared" si="224"/>
        <v>-31.824795915165932</v>
      </c>
      <c r="AM433">
        <f t="shared" si="225"/>
        <v>-1046.2209302325582</v>
      </c>
      <c r="AN433">
        <f t="shared" si="226"/>
        <v>1045.0786197695602</v>
      </c>
      <c r="AO433">
        <f t="shared" si="227"/>
        <v>1.142310462997898</v>
      </c>
      <c r="AP433">
        <f t="shared" si="228"/>
        <v>11.193408282178565</v>
      </c>
      <c r="AQ433">
        <f t="shared" si="229"/>
        <v>272450.75447215163</v>
      </c>
    </row>
    <row r="434" spans="1:43" x14ac:dyDescent="0.25">
      <c r="A434">
        <v>433</v>
      </c>
      <c r="B434" t="s">
        <v>799</v>
      </c>
      <c r="C434" t="s">
        <v>797</v>
      </c>
      <c r="D434" t="s">
        <v>798</v>
      </c>
      <c r="E434" t="str">
        <f t="shared" si="198"/>
        <v>170.606</v>
      </c>
      <c r="F434" t="str">
        <f t="shared" si="199"/>
        <v>34.56404</v>
      </c>
      <c r="G434" t="str">
        <f t="shared" si="200"/>
        <v>-86.54581</v>
      </c>
      <c r="H434">
        <f t="shared" si="201"/>
        <v>0.60325193746789074</v>
      </c>
      <c r="I434">
        <f t="shared" si="202"/>
        <v>0.60325630079102077</v>
      </c>
      <c r="J434">
        <f t="shared" si="203"/>
        <v>-1.5105056731140043</v>
      </c>
      <c r="K434">
        <f t="shared" si="204"/>
        <v>-1.5105093383054335</v>
      </c>
      <c r="L434">
        <f t="shared" si="205"/>
        <v>-3.018262543964304E-6</v>
      </c>
      <c r="M434">
        <f t="shared" si="206"/>
        <v>4.3633231300299613E-6</v>
      </c>
      <c r="N434">
        <f t="shared" si="207"/>
        <v>110.90395488170995</v>
      </c>
      <c r="O434">
        <f t="shared" si="208"/>
        <v>-0.48300000000000409</v>
      </c>
      <c r="P434" s="1">
        <f t="shared" si="209"/>
        <v>-4.3551197116024534E-3</v>
      </c>
      <c r="Q434" s="3">
        <v>9.81</v>
      </c>
      <c r="R434" s="3">
        <v>20</v>
      </c>
      <c r="S434" s="3">
        <v>68</v>
      </c>
      <c r="T434" s="3">
        <f t="shared" si="210"/>
        <v>88</v>
      </c>
      <c r="U434" s="5">
        <v>2.4750000000000002E-3</v>
      </c>
      <c r="V434" s="5">
        <v>0.32</v>
      </c>
      <c r="W434" s="5">
        <v>1.29</v>
      </c>
      <c r="X434" s="4">
        <f t="shared" si="211"/>
        <v>2.1366180000000004</v>
      </c>
      <c r="Y434" s="4">
        <f t="shared" si="212"/>
        <v>-3.7596520900133665</v>
      </c>
      <c r="Z434" s="3">
        <f t="shared" si="213"/>
        <v>22.366748228387966</v>
      </c>
      <c r="AA434" s="3">
        <f t="shared" si="214"/>
        <v>20.7437141383746</v>
      </c>
      <c r="AB434" s="3">
        <f t="shared" si="215"/>
        <v>0.2064</v>
      </c>
      <c r="AC434" s="3">
        <f t="shared" si="216"/>
        <v>-1.6230340900133662</v>
      </c>
      <c r="AD434" s="2">
        <f t="shared" si="230"/>
        <v>215.94</v>
      </c>
      <c r="AE434" s="2">
        <f t="shared" si="217"/>
        <v>10.409900491278185</v>
      </c>
      <c r="AF434" s="2">
        <f t="shared" si="218"/>
        <v>1128.0795705958883</v>
      </c>
      <c r="AG434" s="2">
        <f t="shared" si="219"/>
        <v>-81.858640363330338</v>
      </c>
      <c r="AH434" s="2">
        <f t="shared" si="220"/>
        <v>-1046.2209302325582</v>
      </c>
      <c r="AI434" s="2">
        <f t="shared" si="221"/>
        <v>0</v>
      </c>
      <c r="AJ434" s="2">
        <f t="shared" si="222"/>
        <v>23.286277001397661</v>
      </c>
      <c r="AK434">
        <f t="shared" si="223"/>
        <v>9.0201352960604458E-4</v>
      </c>
      <c r="AL434">
        <f t="shared" si="224"/>
        <v>-7.8635372578166969</v>
      </c>
      <c r="AM434">
        <f t="shared" si="225"/>
        <v>-1046.2209302325582</v>
      </c>
      <c r="AN434">
        <f t="shared" si="226"/>
        <v>1046.2037165486488</v>
      </c>
      <c r="AO434">
        <f t="shared" si="227"/>
        <v>1.7213683909403699E-2</v>
      </c>
      <c r="AP434">
        <f t="shared" si="228"/>
        <v>10.409900491278185</v>
      </c>
      <c r="AQ434">
        <f t="shared" si="229"/>
        <v>273626.54969408835</v>
      </c>
    </row>
    <row r="435" spans="1:43" x14ac:dyDescent="0.25">
      <c r="A435">
        <v>434</v>
      </c>
      <c r="B435" t="s">
        <v>802</v>
      </c>
      <c r="C435" t="s">
        <v>800</v>
      </c>
      <c r="D435" t="s">
        <v>801</v>
      </c>
      <c r="E435" t="str">
        <f t="shared" si="198"/>
        <v>170.243</v>
      </c>
      <c r="F435" t="str">
        <f t="shared" si="199"/>
        <v>34.56448</v>
      </c>
      <c r="G435" t="str">
        <f t="shared" si="200"/>
        <v>-86.54624</v>
      </c>
      <c r="H435">
        <f t="shared" si="201"/>
        <v>0.60325630079102077</v>
      </c>
      <c r="I435">
        <f t="shared" si="202"/>
        <v>0.60326398023972971</v>
      </c>
      <c r="J435">
        <f t="shared" si="203"/>
        <v>-1.5105093383054335</v>
      </c>
      <c r="K435">
        <f t="shared" si="204"/>
        <v>-1.510516843221217</v>
      </c>
      <c r="L435">
        <f t="shared" si="205"/>
        <v>-6.1802262380355629E-6</v>
      </c>
      <c r="M435">
        <f t="shared" si="206"/>
        <v>7.6794487089415497E-6</v>
      </c>
      <c r="N435">
        <f t="shared" si="207"/>
        <v>206.05519999174064</v>
      </c>
      <c r="O435">
        <f t="shared" si="208"/>
        <v>-0.36299999999999955</v>
      </c>
      <c r="P435" s="1">
        <f t="shared" si="209"/>
        <v>-1.7616638648990648E-3</v>
      </c>
      <c r="Q435" s="3">
        <v>9.81</v>
      </c>
      <c r="R435" s="3">
        <v>20</v>
      </c>
      <c r="S435" s="3">
        <v>68</v>
      </c>
      <c r="T435" s="3">
        <f t="shared" si="210"/>
        <v>88</v>
      </c>
      <c r="U435" s="5">
        <v>2.4750000000000002E-3</v>
      </c>
      <c r="V435" s="5">
        <v>0.32</v>
      </c>
      <c r="W435" s="5">
        <v>1.29</v>
      </c>
      <c r="X435" s="4">
        <f t="shared" si="211"/>
        <v>2.1366180000000004</v>
      </c>
      <c r="Y435" s="4">
        <f t="shared" si="212"/>
        <v>-1.5208068214106514</v>
      </c>
      <c r="Z435" s="3">
        <f t="shared" si="213"/>
        <v>20.862651444031943</v>
      </c>
      <c r="AA435" s="3">
        <f t="shared" si="214"/>
        <v>21.478462622621294</v>
      </c>
      <c r="AB435" s="3">
        <f t="shared" si="215"/>
        <v>0.2064</v>
      </c>
      <c r="AC435" s="3">
        <f t="shared" si="216"/>
        <v>0.61581117858934897</v>
      </c>
      <c r="AD435" s="2">
        <f t="shared" si="230"/>
        <v>215.94</v>
      </c>
      <c r="AE435" s="2">
        <f t="shared" si="217"/>
        <v>10.053792200778462</v>
      </c>
      <c r="AF435" s="2">
        <f t="shared" si="218"/>
        <v>1016.2246239126349</v>
      </c>
      <c r="AG435" s="2">
        <f t="shared" si="219"/>
        <v>29.996306320028047</v>
      </c>
      <c r="AH435" s="2">
        <f t="shared" si="220"/>
        <v>-1046.2209302325582</v>
      </c>
      <c r="AI435" s="2">
        <f t="shared" si="221"/>
        <v>1.0481926437932998E-10</v>
      </c>
      <c r="AJ435" s="2">
        <f t="shared" si="222"/>
        <v>22.489685688923693</v>
      </c>
      <c r="AK435">
        <f t="shared" si="223"/>
        <v>1.7352668507173551E-3</v>
      </c>
      <c r="AL435">
        <f t="shared" si="224"/>
        <v>2.9835812916150628</v>
      </c>
      <c r="AM435">
        <f t="shared" si="225"/>
        <v>-1046.2209302325582</v>
      </c>
      <c r="AN435">
        <f t="shared" si="226"/>
        <v>1046.2218704451589</v>
      </c>
      <c r="AO435">
        <f t="shared" si="227"/>
        <v>-9.4021260065346723E-4</v>
      </c>
      <c r="AP435">
        <f t="shared" si="228"/>
        <v>10.053792200778462</v>
      </c>
      <c r="AQ435">
        <f t="shared" si="229"/>
        <v>273645.54238515551</v>
      </c>
    </row>
    <row r="436" spans="1:43" x14ac:dyDescent="0.25">
      <c r="A436">
        <v>435</v>
      </c>
      <c r="B436" t="s">
        <v>805</v>
      </c>
      <c r="C436" t="s">
        <v>803</v>
      </c>
      <c r="D436" t="s">
        <v>804</v>
      </c>
      <c r="E436" t="str">
        <f t="shared" si="198"/>
        <v>173.382</v>
      </c>
      <c r="F436" t="str">
        <f t="shared" si="199"/>
        <v>34.56543</v>
      </c>
      <c r="G436" t="str">
        <f t="shared" si="200"/>
        <v>-86.54723</v>
      </c>
      <c r="H436">
        <f t="shared" si="201"/>
        <v>0.60326398023972971</v>
      </c>
      <c r="I436">
        <f t="shared" si="202"/>
        <v>0.60328056086762349</v>
      </c>
      <c r="J436">
        <f t="shared" si="203"/>
        <v>-1.510516843221217</v>
      </c>
      <c r="K436">
        <f t="shared" si="204"/>
        <v>-1.5105341219808119</v>
      </c>
      <c r="L436">
        <f t="shared" si="205"/>
        <v>-1.4228774057994041E-5</v>
      </c>
      <c r="M436">
        <f t="shared" si="206"/>
        <v>1.6580627893780786E-5</v>
      </c>
      <c r="N436">
        <f t="shared" si="207"/>
        <v>456.71930145908084</v>
      </c>
      <c r="O436">
        <f t="shared" si="208"/>
        <v>3.13900000000001</v>
      </c>
      <c r="P436" s="1">
        <f t="shared" si="209"/>
        <v>6.8729304629163886E-3</v>
      </c>
      <c r="Q436" s="3">
        <v>9.81</v>
      </c>
      <c r="R436" s="3">
        <v>20</v>
      </c>
      <c r="S436" s="3">
        <v>68</v>
      </c>
      <c r="T436" s="3">
        <f t="shared" si="210"/>
        <v>88</v>
      </c>
      <c r="U436" s="5">
        <v>2.4750000000000002E-3</v>
      </c>
      <c r="V436" s="5">
        <v>0.32</v>
      </c>
      <c r="W436" s="5">
        <v>1.29</v>
      </c>
      <c r="X436" s="4">
        <f t="shared" si="211"/>
        <v>2.1366180000000004</v>
      </c>
      <c r="Y436" s="4">
        <f t="shared" si="212"/>
        <v>5.9331232796954456</v>
      </c>
      <c r="Z436" s="3">
        <f t="shared" si="213"/>
        <v>16.259685379551989</v>
      </c>
      <c r="AA436" s="3">
        <f t="shared" si="214"/>
        <v>24.329426659247435</v>
      </c>
      <c r="AB436" s="3">
        <f t="shared" si="215"/>
        <v>0.2064</v>
      </c>
      <c r="AC436" s="3">
        <f t="shared" si="216"/>
        <v>8.069741279695446</v>
      </c>
      <c r="AD436" s="2">
        <f t="shared" si="230"/>
        <v>215.94</v>
      </c>
      <c r="AE436" s="2">
        <f t="shared" si="217"/>
        <v>8.8756715488781932</v>
      </c>
      <c r="AF436" s="2">
        <f t="shared" si="218"/>
        <v>699.20361878391611</v>
      </c>
      <c r="AG436" s="2">
        <f t="shared" si="219"/>
        <v>347.01731144864715</v>
      </c>
      <c r="AH436" s="2">
        <f t="shared" si="220"/>
        <v>-1046.2209302325582</v>
      </c>
      <c r="AI436" s="2">
        <f t="shared" si="221"/>
        <v>5.0022208597511053E-12</v>
      </c>
      <c r="AJ436" s="2">
        <f t="shared" si="222"/>
        <v>19.854305661592772</v>
      </c>
      <c r="AK436">
        <f t="shared" si="223"/>
        <v>4.3567309366004904E-3</v>
      </c>
      <c r="AL436">
        <f t="shared" si="224"/>
        <v>39.097583719454683</v>
      </c>
      <c r="AM436">
        <f t="shared" si="225"/>
        <v>-1046.2209302325582</v>
      </c>
      <c r="AN436">
        <f t="shared" si="226"/>
        <v>1048.3324102610889</v>
      </c>
      <c r="AO436">
        <f t="shared" si="227"/>
        <v>-2.1114800285306501</v>
      </c>
      <c r="AP436">
        <f t="shared" si="228"/>
        <v>8.8756715488781932</v>
      </c>
      <c r="AQ436">
        <f t="shared" si="229"/>
        <v>275858.0916616976</v>
      </c>
    </row>
    <row r="437" spans="1:43" x14ac:dyDescent="0.25">
      <c r="A437">
        <v>436</v>
      </c>
      <c r="B437" t="s">
        <v>808</v>
      </c>
      <c r="C437" t="s">
        <v>806</v>
      </c>
      <c r="D437" t="s">
        <v>807</v>
      </c>
      <c r="E437" t="str">
        <f t="shared" si="198"/>
        <v>173.679</v>
      </c>
      <c r="F437" t="str">
        <f t="shared" si="199"/>
        <v>34.56618</v>
      </c>
      <c r="G437" t="str">
        <f t="shared" si="200"/>
        <v>-86.54797</v>
      </c>
      <c r="H437">
        <f t="shared" si="201"/>
        <v>0.60328056086762349</v>
      </c>
      <c r="I437">
        <f t="shared" si="202"/>
        <v>0.60329365083701358</v>
      </c>
      <c r="J437">
        <f t="shared" si="203"/>
        <v>-1.5105341219808119</v>
      </c>
      <c r="K437">
        <f t="shared" si="204"/>
        <v>-1.5105470374172767</v>
      </c>
      <c r="L437">
        <f t="shared" si="205"/>
        <v>-1.0635540589759996E-5</v>
      </c>
      <c r="M437">
        <f t="shared" si="206"/>
        <v>1.3089969390089884E-5</v>
      </c>
      <c r="N437">
        <f t="shared" si="207"/>
        <v>352.55880938707492</v>
      </c>
      <c r="O437">
        <f t="shared" si="208"/>
        <v>0.29699999999999704</v>
      </c>
      <c r="P437" s="1">
        <f t="shared" si="209"/>
        <v>8.4241264745683962E-4</v>
      </c>
      <c r="Q437" s="3">
        <v>9.81</v>
      </c>
      <c r="R437" s="3">
        <v>20</v>
      </c>
      <c r="S437" s="3">
        <v>68</v>
      </c>
      <c r="T437" s="3">
        <f t="shared" si="210"/>
        <v>88</v>
      </c>
      <c r="U437" s="5">
        <v>2.4750000000000002E-3</v>
      </c>
      <c r="V437" s="5">
        <v>0.32</v>
      </c>
      <c r="W437" s="5">
        <v>1.29</v>
      </c>
      <c r="X437" s="4">
        <f t="shared" si="211"/>
        <v>2.1366180000000004</v>
      </c>
      <c r="Y437" s="4">
        <f t="shared" si="212"/>
        <v>0.7272377322511604</v>
      </c>
      <c r="Z437" s="3">
        <f t="shared" si="213"/>
        <v>19.406082316374395</v>
      </c>
      <c r="AA437" s="3">
        <f t="shared" si="214"/>
        <v>22.269938048625555</v>
      </c>
      <c r="AB437" s="3">
        <f t="shared" si="215"/>
        <v>0.2064</v>
      </c>
      <c r="AC437" s="3">
        <f t="shared" si="216"/>
        <v>2.8638557322511611</v>
      </c>
      <c r="AD437" s="2">
        <f t="shared" si="230"/>
        <v>215.94</v>
      </c>
      <c r="AE437" s="2">
        <f t="shared" si="217"/>
        <v>9.6964796008190905</v>
      </c>
      <c r="AF437" s="2">
        <f t="shared" si="218"/>
        <v>911.67965752199814</v>
      </c>
      <c r="AG437" s="2">
        <f t="shared" si="219"/>
        <v>134.54127271057268</v>
      </c>
      <c r="AH437" s="2">
        <f t="shared" si="220"/>
        <v>-1046.2209302325582</v>
      </c>
      <c r="AI437" s="2">
        <f t="shared" si="221"/>
        <v>1.2732925824820995E-11</v>
      </c>
      <c r="AJ437" s="2">
        <f t="shared" si="222"/>
        <v>21.690400413746012</v>
      </c>
      <c r="AK437">
        <f t="shared" si="223"/>
        <v>3.0784356445323568E-3</v>
      </c>
      <c r="AL437">
        <f t="shared" si="224"/>
        <v>13.875270020596711</v>
      </c>
      <c r="AM437">
        <f t="shared" si="225"/>
        <v>-1046.2209302325582</v>
      </c>
      <c r="AN437">
        <f t="shared" si="226"/>
        <v>1046.3154881529626</v>
      </c>
      <c r="AO437">
        <f t="shared" si="227"/>
        <v>-9.4557920404440665E-2</v>
      </c>
      <c r="AP437">
        <f t="shared" si="228"/>
        <v>9.6964796008190905</v>
      </c>
      <c r="AQ437">
        <f t="shared" si="229"/>
        <v>273743.49613081658</v>
      </c>
    </row>
    <row r="438" spans="1:43" x14ac:dyDescent="0.25">
      <c r="A438">
        <v>437</v>
      </c>
      <c r="B438" t="s">
        <v>811</v>
      </c>
      <c r="C438" t="s">
        <v>809</v>
      </c>
      <c r="D438" t="s">
        <v>810</v>
      </c>
      <c r="E438" t="str">
        <f t="shared" si="198"/>
        <v>173.7</v>
      </c>
      <c r="F438" t="str">
        <f t="shared" si="199"/>
        <v>34.56674</v>
      </c>
      <c r="G438" t="str">
        <f t="shared" si="200"/>
        <v>-86.54844</v>
      </c>
      <c r="H438">
        <f t="shared" si="201"/>
        <v>0.60329365083701358</v>
      </c>
      <c r="I438">
        <f t="shared" si="202"/>
        <v>0.60330342468082476</v>
      </c>
      <c r="J438">
        <f t="shared" si="203"/>
        <v>-1.5105470374172767</v>
      </c>
      <c r="K438">
        <f t="shared" si="204"/>
        <v>-1.5105552404647609</v>
      </c>
      <c r="L438">
        <f t="shared" si="205"/>
        <v>-6.7549523047977131E-6</v>
      </c>
      <c r="M438">
        <f t="shared" si="206"/>
        <v>9.7738438111782955E-6</v>
      </c>
      <c r="N438">
        <f t="shared" si="207"/>
        <v>248.35405473068801</v>
      </c>
      <c r="O438">
        <f t="shared" si="208"/>
        <v>2.0999999999986585E-2</v>
      </c>
      <c r="P438" s="1">
        <f t="shared" si="209"/>
        <v>8.4556702819926655E-5</v>
      </c>
      <c r="Q438" s="3">
        <v>9.81</v>
      </c>
      <c r="R438" s="3">
        <v>20</v>
      </c>
      <c r="S438" s="3">
        <v>68</v>
      </c>
      <c r="T438" s="3">
        <f t="shared" si="210"/>
        <v>88</v>
      </c>
      <c r="U438" s="5">
        <v>2.4750000000000002E-3</v>
      </c>
      <c r="V438" s="5">
        <v>0.32</v>
      </c>
      <c r="W438" s="5">
        <v>1.29</v>
      </c>
      <c r="X438" s="4">
        <f t="shared" si="211"/>
        <v>2.1366180000000004</v>
      </c>
      <c r="Y438" s="4">
        <f t="shared" si="212"/>
        <v>7.2996110149431179E-2</v>
      </c>
      <c r="Z438" s="3">
        <f t="shared" si="213"/>
        <v>19.82421392848622</v>
      </c>
      <c r="AA438" s="3">
        <f t="shared" si="214"/>
        <v>22.033828038635651</v>
      </c>
      <c r="AB438" s="3">
        <f t="shared" si="215"/>
        <v>0.2064</v>
      </c>
      <c r="AC438" s="3">
        <f t="shared" si="216"/>
        <v>2.2096141101494315</v>
      </c>
      <c r="AD438" s="2">
        <f t="shared" si="230"/>
        <v>215.94</v>
      </c>
      <c r="AE438" s="2">
        <f t="shared" si="217"/>
        <v>9.8003850997361788</v>
      </c>
      <c r="AF438" s="2">
        <f t="shared" si="218"/>
        <v>941.30295929611805</v>
      </c>
      <c r="AG438" s="2">
        <f t="shared" si="219"/>
        <v>104.91797093641136</v>
      </c>
      <c r="AH438" s="2">
        <f t="shared" si="220"/>
        <v>-1046.2209302325582</v>
      </c>
      <c r="AI438" s="2">
        <f t="shared" si="221"/>
        <v>-2.8876456781290472E-11</v>
      </c>
      <c r="AJ438" s="2">
        <f t="shared" si="222"/>
        <v>21.922830323309409</v>
      </c>
      <c r="AK438">
        <f t="shared" si="223"/>
        <v>2.1455602263130819E-3</v>
      </c>
      <c r="AL438">
        <f t="shared" si="224"/>
        <v>10.705494719716238</v>
      </c>
      <c r="AM438">
        <f t="shared" si="225"/>
        <v>-1046.2209302325582</v>
      </c>
      <c r="AN438">
        <f t="shared" si="226"/>
        <v>1046.2643627525042</v>
      </c>
      <c r="AO438">
        <f t="shared" si="227"/>
        <v>-4.3432519946009052E-2</v>
      </c>
      <c r="AP438">
        <f t="shared" si="228"/>
        <v>9.8003850997361788</v>
      </c>
      <c r="AQ438">
        <f t="shared" si="229"/>
        <v>273690.00061197387</v>
      </c>
    </row>
    <row r="439" spans="1:43" x14ac:dyDescent="0.25">
      <c r="A439">
        <v>438</v>
      </c>
      <c r="B439" t="s">
        <v>814</v>
      </c>
      <c r="C439" t="s">
        <v>812</v>
      </c>
      <c r="D439" t="s">
        <v>813</v>
      </c>
      <c r="E439" t="str">
        <f t="shared" si="198"/>
        <v>173.894</v>
      </c>
      <c r="F439" t="str">
        <f t="shared" si="199"/>
        <v>34.56727</v>
      </c>
      <c r="G439" t="str">
        <f t="shared" si="200"/>
        <v>-86.5488</v>
      </c>
      <c r="H439">
        <f t="shared" si="201"/>
        <v>0.60330342468082476</v>
      </c>
      <c r="I439">
        <f t="shared" si="202"/>
        <v>0.60331267492586027</v>
      </c>
      <c r="J439">
        <f t="shared" si="203"/>
        <v>-1.5105552404647609</v>
      </c>
      <c r="K439">
        <f t="shared" si="204"/>
        <v>-1.5105615236500682</v>
      </c>
      <c r="L439">
        <f t="shared" si="205"/>
        <v>-5.1739721118439549E-6</v>
      </c>
      <c r="M439">
        <f t="shared" si="206"/>
        <v>9.2502450355080867E-6</v>
      </c>
      <c r="N439">
        <f t="shared" si="207"/>
        <v>221.55465283679035</v>
      </c>
      <c r="O439">
        <f t="shared" si="208"/>
        <v>0.19400000000001683</v>
      </c>
      <c r="P439" s="1">
        <f t="shared" si="209"/>
        <v>8.7563044836132676E-4</v>
      </c>
      <c r="Q439" s="3">
        <v>9.81</v>
      </c>
      <c r="R439" s="3">
        <v>20</v>
      </c>
      <c r="S439" s="3">
        <v>68</v>
      </c>
      <c r="T439" s="3">
        <f t="shared" si="210"/>
        <v>88</v>
      </c>
      <c r="U439" s="5">
        <v>2.4750000000000002E-3</v>
      </c>
      <c r="V439" s="5">
        <v>0.32</v>
      </c>
      <c r="W439" s="5">
        <v>1.29</v>
      </c>
      <c r="X439" s="4">
        <f t="shared" si="211"/>
        <v>2.1366180000000004</v>
      </c>
      <c r="Y439" s="4">
        <f t="shared" si="212"/>
        <v>0.7559139636709632</v>
      </c>
      <c r="Z439" s="3">
        <f t="shared" si="213"/>
        <v>19.387865838323993</v>
      </c>
      <c r="AA439" s="3">
        <f t="shared" si="214"/>
        <v>22.280397801994958</v>
      </c>
      <c r="AB439" s="3">
        <f t="shared" si="215"/>
        <v>0.2064</v>
      </c>
      <c r="AC439" s="3">
        <f t="shared" si="216"/>
        <v>2.8925319636709639</v>
      </c>
      <c r="AD439" s="2">
        <f t="shared" si="230"/>
        <v>215.94</v>
      </c>
      <c r="AE439" s="2">
        <f t="shared" si="217"/>
        <v>9.6919274924553367</v>
      </c>
      <c r="AF439" s="2">
        <f t="shared" si="218"/>
        <v>910.3962690818214</v>
      </c>
      <c r="AG439" s="2">
        <f t="shared" si="219"/>
        <v>135.82466115071918</v>
      </c>
      <c r="AH439" s="2">
        <f t="shared" si="220"/>
        <v>-1046.2209302325582</v>
      </c>
      <c r="AI439" s="2">
        <f t="shared" si="221"/>
        <v>-1.7735146684572101E-11</v>
      </c>
      <c r="AJ439" s="2">
        <f t="shared" si="222"/>
        <v>21.680217640492078</v>
      </c>
      <c r="AK439">
        <f t="shared" si="223"/>
        <v>1.9354560543454009E-3</v>
      </c>
      <c r="AL439">
        <f t="shared" si="224"/>
        <v>14.014205250343817</v>
      </c>
      <c r="AM439">
        <f t="shared" si="225"/>
        <v>-1046.2209302325582</v>
      </c>
      <c r="AN439">
        <f t="shared" si="226"/>
        <v>1046.3183568921822</v>
      </c>
      <c r="AO439">
        <f t="shared" si="227"/>
        <v>-9.7426659624034073E-2</v>
      </c>
      <c r="AP439">
        <f t="shared" si="228"/>
        <v>9.6919274924553367</v>
      </c>
      <c r="AQ439">
        <f t="shared" si="229"/>
        <v>273746.49801658513</v>
      </c>
    </row>
    <row r="440" spans="1:43" x14ac:dyDescent="0.25">
      <c r="A440">
        <v>439</v>
      </c>
      <c r="B440" t="s">
        <v>817</v>
      </c>
      <c r="C440" t="s">
        <v>815</v>
      </c>
      <c r="D440" t="s">
        <v>816</v>
      </c>
      <c r="E440" t="str">
        <f t="shared" si="198"/>
        <v>173.924</v>
      </c>
      <c r="F440" t="str">
        <f t="shared" si="199"/>
        <v>34.56785</v>
      </c>
      <c r="G440" t="str">
        <f t="shared" si="200"/>
        <v>-86.54913</v>
      </c>
      <c r="H440">
        <f t="shared" si="201"/>
        <v>0.60331267492586027</v>
      </c>
      <c r="I440">
        <f t="shared" si="202"/>
        <v>0.6033227978355219</v>
      </c>
      <c r="J440">
        <f t="shared" si="203"/>
        <v>-1.5105615236500682</v>
      </c>
      <c r="K440">
        <f t="shared" si="204"/>
        <v>-1.5105672832365999</v>
      </c>
      <c r="L440">
        <f t="shared" si="205"/>
        <v>-4.7427761149843439E-6</v>
      </c>
      <c r="M440">
        <f t="shared" si="206"/>
        <v>1.0122909661625101E-5</v>
      </c>
      <c r="N440">
        <f t="shared" si="207"/>
        <v>233.67781753271555</v>
      </c>
      <c r="O440">
        <f t="shared" si="208"/>
        <v>3.0000000000001137E-2</v>
      </c>
      <c r="P440" s="1">
        <f t="shared" si="209"/>
        <v>1.2838189057376426E-4</v>
      </c>
      <c r="Q440" s="3">
        <v>9.81</v>
      </c>
      <c r="R440" s="3">
        <v>20</v>
      </c>
      <c r="S440" s="3">
        <v>68</v>
      </c>
      <c r="T440" s="3">
        <f t="shared" si="210"/>
        <v>88</v>
      </c>
      <c r="U440" s="5">
        <v>2.4750000000000002E-3</v>
      </c>
      <c r="V440" s="5">
        <v>0.32</v>
      </c>
      <c r="W440" s="5">
        <v>1.29</v>
      </c>
      <c r="X440" s="4">
        <f t="shared" si="211"/>
        <v>2.1366180000000004</v>
      </c>
      <c r="Y440" s="4">
        <f t="shared" si="212"/>
        <v>0.11082951758117815</v>
      </c>
      <c r="Z440" s="3">
        <f t="shared" si="213"/>
        <v>19.799903177622976</v>
      </c>
      <c r="AA440" s="3">
        <f t="shared" si="214"/>
        <v>22.047350695204155</v>
      </c>
      <c r="AB440" s="3">
        <f t="shared" si="215"/>
        <v>0.2064</v>
      </c>
      <c r="AC440" s="3">
        <f t="shared" si="216"/>
        <v>2.2474475175811786</v>
      </c>
      <c r="AD440" s="2">
        <f t="shared" si="230"/>
        <v>215.94</v>
      </c>
      <c r="AE440" s="2">
        <f t="shared" si="217"/>
        <v>9.7943740717554615</v>
      </c>
      <c r="AF440" s="2">
        <f t="shared" si="218"/>
        <v>939.5719879175341</v>
      </c>
      <c r="AG440" s="2">
        <f t="shared" si="219"/>
        <v>106.64894231505946</v>
      </c>
      <c r="AH440" s="2">
        <f t="shared" si="220"/>
        <v>-1046.2209302325582</v>
      </c>
      <c r="AI440" s="2">
        <f t="shared" si="221"/>
        <v>3.5470293369144201E-11</v>
      </c>
      <c r="AJ440" s="2">
        <f t="shared" si="222"/>
        <v>21.909384040826748</v>
      </c>
      <c r="AK440">
        <f t="shared" si="223"/>
        <v>2.020009431987168E-3</v>
      </c>
      <c r="AL440">
        <f t="shared" si="224"/>
        <v>10.888796112311912</v>
      </c>
      <c r="AM440">
        <f t="shared" si="225"/>
        <v>-1046.2209302325582</v>
      </c>
      <c r="AN440">
        <f t="shared" si="226"/>
        <v>1046.2666320486931</v>
      </c>
      <c r="AO440">
        <f t="shared" si="227"/>
        <v>-4.570181613485147E-2</v>
      </c>
      <c r="AP440">
        <f t="shared" si="228"/>
        <v>9.7943740717554615</v>
      </c>
      <c r="AQ440">
        <f t="shared" si="229"/>
        <v>273692.37499941583</v>
      </c>
    </row>
    <row r="441" spans="1:43" x14ac:dyDescent="0.25">
      <c r="A441">
        <v>440</v>
      </c>
      <c r="B441" t="s">
        <v>820</v>
      </c>
      <c r="C441" t="s">
        <v>818</v>
      </c>
      <c r="D441" t="s">
        <v>819</v>
      </c>
      <c r="E441" t="str">
        <f t="shared" si="198"/>
        <v>173.778</v>
      </c>
      <c r="F441" t="str">
        <f t="shared" si="199"/>
        <v>34.56954</v>
      </c>
      <c r="G441" t="str">
        <f t="shared" si="200"/>
        <v>-86.54985</v>
      </c>
      <c r="H441">
        <f t="shared" si="201"/>
        <v>0.6033227978355219</v>
      </c>
      <c r="I441">
        <f t="shared" si="202"/>
        <v>0.60335229389988054</v>
      </c>
      <c r="J441">
        <f t="shared" si="203"/>
        <v>-1.5105672832365999</v>
      </c>
      <c r="K441">
        <f t="shared" si="204"/>
        <v>-1.5105798496072143</v>
      </c>
      <c r="L441">
        <f t="shared" si="205"/>
        <v>-1.0347733918458106E-5</v>
      </c>
      <c r="M441">
        <f t="shared" si="206"/>
        <v>2.9496064358647267E-5</v>
      </c>
      <c r="N441">
        <f t="shared" si="207"/>
        <v>653.41254204331051</v>
      </c>
      <c r="O441">
        <f t="shared" si="208"/>
        <v>-0.14600000000001501</v>
      </c>
      <c r="P441" s="1">
        <f t="shared" si="209"/>
        <v>-2.2344229809769645E-4</v>
      </c>
      <c r="Q441" s="3">
        <v>9.81</v>
      </c>
      <c r="R441" s="3">
        <v>20</v>
      </c>
      <c r="S441" s="3">
        <v>68</v>
      </c>
      <c r="T441" s="3">
        <f t="shared" si="210"/>
        <v>88</v>
      </c>
      <c r="U441" s="5">
        <v>2.4750000000000002E-3</v>
      </c>
      <c r="V441" s="5">
        <v>0.32</v>
      </c>
      <c r="W441" s="5">
        <v>1.29</v>
      </c>
      <c r="X441" s="4">
        <f t="shared" si="211"/>
        <v>2.1366180000000004</v>
      </c>
      <c r="Y441" s="4">
        <f t="shared" si="212"/>
        <v>-0.19289326228654052</v>
      </c>
      <c r="Z441" s="3">
        <f t="shared" si="213"/>
        <v>19.995517366807672</v>
      </c>
      <c r="AA441" s="3">
        <f t="shared" si="214"/>
        <v>21.939242104521131</v>
      </c>
      <c r="AB441" s="3">
        <f t="shared" si="215"/>
        <v>0.2064</v>
      </c>
      <c r="AC441" s="3">
        <f t="shared" si="216"/>
        <v>1.9437247377134599</v>
      </c>
      <c r="AD441" s="2">
        <f t="shared" si="230"/>
        <v>215.94</v>
      </c>
      <c r="AE441" s="2">
        <f t="shared" si="217"/>
        <v>9.8426371782226223</v>
      </c>
      <c r="AF441" s="2">
        <f t="shared" si="218"/>
        <v>953.53014841248682</v>
      </c>
      <c r="AG441" s="2">
        <f t="shared" si="219"/>
        <v>92.690781820007345</v>
      </c>
      <c r="AH441" s="2">
        <f t="shared" si="220"/>
        <v>-1046.2209302325582</v>
      </c>
      <c r="AI441" s="2">
        <f t="shared" si="221"/>
        <v>-6.4119376474991441E-11</v>
      </c>
      <c r="AJ441" s="2">
        <f t="shared" si="222"/>
        <v>22.017345501849729</v>
      </c>
      <c r="AK441">
        <f t="shared" si="223"/>
        <v>5.6206764515092838E-3</v>
      </c>
      <c r="AL441">
        <f t="shared" si="224"/>
        <v>9.4172710160535846</v>
      </c>
      <c r="AM441">
        <f t="shared" si="225"/>
        <v>-1046.2209302325582</v>
      </c>
      <c r="AN441">
        <f t="shared" si="226"/>
        <v>1046.2504950884404</v>
      </c>
      <c r="AO441">
        <f t="shared" si="227"/>
        <v>-2.9564855882313168E-2</v>
      </c>
      <c r="AP441">
        <f t="shared" si="228"/>
        <v>9.8426371782226223</v>
      </c>
      <c r="AQ441">
        <f t="shared" si="229"/>
        <v>273675.49095927388</v>
      </c>
    </row>
    <row r="442" spans="1:43" x14ac:dyDescent="0.25">
      <c r="A442">
        <v>441</v>
      </c>
      <c r="B442" t="s">
        <v>99</v>
      </c>
      <c r="C442" t="s">
        <v>97</v>
      </c>
      <c r="D442" t="s">
        <v>98</v>
      </c>
      <c r="E442" t="str">
        <f t="shared" si="198"/>
        <v>173.775</v>
      </c>
      <c r="F442" t="str">
        <f t="shared" si="199"/>
        <v>34.57089</v>
      </c>
      <c r="G442" t="str">
        <f t="shared" si="200"/>
        <v>-86.5504</v>
      </c>
      <c r="H442">
        <f t="shared" si="201"/>
        <v>0.60335229389988054</v>
      </c>
      <c r="I442">
        <f t="shared" si="202"/>
        <v>0.60337585584478248</v>
      </c>
      <c r="J442">
        <f t="shared" si="203"/>
        <v>-1.5105798496072143</v>
      </c>
      <c r="K442">
        <f t="shared" si="204"/>
        <v>-1.5105894489181</v>
      </c>
      <c r="L442">
        <f t="shared" si="205"/>
        <v>-7.9043744699169273E-6</v>
      </c>
      <c r="M442">
        <f t="shared" si="206"/>
        <v>2.3561944901939746E-5</v>
      </c>
      <c r="N442">
        <f t="shared" si="207"/>
        <v>519.50373286054685</v>
      </c>
      <c r="O442">
        <f t="shared" si="208"/>
        <v>-2.9999999999859028E-3</v>
      </c>
      <c r="P442" s="1">
        <f t="shared" si="209"/>
        <v>-5.7747419512598741E-6</v>
      </c>
      <c r="Q442" s="3">
        <v>9.81</v>
      </c>
      <c r="R442" s="3">
        <v>20</v>
      </c>
      <c r="S442" s="3">
        <v>68</v>
      </c>
      <c r="T442" s="3">
        <f t="shared" si="210"/>
        <v>88</v>
      </c>
      <c r="U442" s="5">
        <v>2.4750000000000002E-3</v>
      </c>
      <c r="V442" s="5">
        <v>0.32</v>
      </c>
      <c r="W442" s="5">
        <v>1.29</v>
      </c>
      <c r="X442" s="4">
        <f t="shared" si="211"/>
        <v>2.1366180000000004</v>
      </c>
      <c r="Y442" s="4">
        <f t="shared" si="212"/>
        <v>-4.9852192316005009E-3</v>
      </c>
      <c r="Z442" s="3">
        <f t="shared" si="213"/>
        <v>19.87437308579106</v>
      </c>
      <c r="AA442" s="3">
        <f t="shared" si="214"/>
        <v>22.006005866559459</v>
      </c>
      <c r="AB442" s="3">
        <f t="shared" si="215"/>
        <v>0.2064</v>
      </c>
      <c r="AC442" s="3">
        <f t="shared" si="216"/>
        <v>2.1316327807683999</v>
      </c>
      <c r="AD442" s="2">
        <f t="shared" si="230"/>
        <v>215.94</v>
      </c>
      <c r="AE442" s="2">
        <f t="shared" si="217"/>
        <v>9.8127757172025216</v>
      </c>
      <c r="AF442" s="2">
        <f t="shared" si="218"/>
        <v>944.87774036276085</v>
      </c>
      <c r="AG442" s="2">
        <f t="shared" si="219"/>
        <v>101.34318986975312</v>
      </c>
      <c r="AH442" s="2">
        <f t="shared" si="220"/>
        <v>-1046.2209302325582</v>
      </c>
      <c r="AI442" s="2">
        <f t="shared" si="221"/>
        <v>-4.4337866711430252E-11</v>
      </c>
      <c r="AJ442" s="2">
        <f t="shared" si="222"/>
        <v>21.950547336625853</v>
      </c>
      <c r="AK442">
        <f t="shared" si="223"/>
        <v>4.4823874770605118E-3</v>
      </c>
      <c r="AL442">
        <f t="shared" si="224"/>
        <v>10.327678201397287</v>
      </c>
      <c r="AM442">
        <f t="shared" si="225"/>
        <v>-1046.2209302325582</v>
      </c>
      <c r="AN442">
        <f t="shared" si="226"/>
        <v>1046.2599248565643</v>
      </c>
      <c r="AO442">
        <f t="shared" si="227"/>
        <v>-3.8994624006022605E-2</v>
      </c>
      <c r="AP442">
        <f t="shared" si="228"/>
        <v>9.8127757172025216</v>
      </c>
      <c r="AQ442">
        <f t="shared" si="229"/>
        <v>273685.35722655215</v>
      </c>
    </row>
    <row r="443" spans="1:43" x14ac:dyDescent="0.25">
      <c r="A443">
        <v>442</v>
      </c>
      <c r="B443" t="s">
        <v>96</v>
      </c>
      <c r="C443" t="s">
        <v>94</v>
      </c>
      <c r="D443" t="s">
        <v>95</v>
      </c>
      <c r="E443" t="str">
        <f t="shared" si="198"/>
        <v>174.298</v>
      </c>
      <c r="F443" t="str">
        <f t="shared" si="199"/>
        <v>34.5728</v>
      </c>
      <c r="G443" t="str">
        <f t="shared" si="200"/>
        <v>-86.55118</v>
      </c>
      <c r="H443">
        <f t="shared" si="201"/>
        <v>0.60337585584478248</v>
      </c>
      <c r="I443">
        <f t="shared" si="202"/>
        <v>0.6034091916334956</v>
      </c>
      <c r="J443">
        <f t="shared" si="203"/>
        <v>-1.5105894489181</v>
      </c>
      <c r="K443">
        <f t="shared" si="204"/>
        <v>-1.5106030624862659</v>
      </c>
      <c r="L443">
        <f t="shared" si="205"/>
        <v>-1.1209620398551119E-5</v>
      </c>
      <c r="M443">
        <f t="shared" si="206"/>
        <v>3.3335788713118042E-5</v>
      </c>
      <c r="N443">
        <f t="shared" si="207"/>
        <v>735.17724375279465</v>
      </c>
      <c r="O443">
        <f t="shared" si="208"/>
        <v>0.52299999999999613</v>
      </c>
      <c r="P443" s="1">
        <f t="shared" si="209"/>
        <v>7.1139307485945018E-4</v>
      </c>
      <c r="Q443" s="3">
        <v>9.81</v>
      </c>
      <c r="R443" s="3">
        <v>20</v>
      </c>
      <c r="S443" s="3">
        <v>68</v>
      </c>
      <c r="T443" s="3">
        <f t="shared" si="210"/>
        <v>88</v>
      </c>
      <c r="U443" s="5">
        <v>2.4750000000000002E-3</v>
      </c>
      <c r="V443" s="5">
        <v>0.32</v>
      </c>
      <c r="W443" s="5">
        <v>1.29</v>
      </c>
      <c r="X443" s="4">
        <f t="shared" si="211"/>
        <v>2.1366180000000004</v>
      </c>
      <c r="Y443" s="4">
        <f t="shared" si="212"/>
        <v>0.61413125826487935</v>
      </c>
      <c r="Z443" s="3">
        <f t="shared" si="213"/>
        <v>19.478023977257095</v>
      </c>
      <c r="AA443" s="3">
        <f t="shared" si="214"/>
        <v>22.228773235521974</v>
      </c>
      <c r="AB443" s="3">
        <f t="shared" si="215"/>
        <v>0.2064</v>
      </c>
      <c r="AC443" s="3">
        <f t="shared" si="216"/>
        <v>2.7507492582648796</v>
      </c>
      <c r="AD443" s="2">
        <f t="shared" si="230"/>
        <v>215.94</v>
      </c>
      <c r="AE443" s="2">
        <f t="shared" si="217"/>
        <v>9.7144362269583588</v>
      </c>
      <c r="AF443" s="2">
        <f t="shared" si="218"/>
        <v>916.75398136739261</v>
      </c>
      <c r="AG443" s="2">
        <f t="shared" si="219"/>
        <v>129.46694886515107</v>
      </c>
      <c r="AH443" s="2">
        <f t="shared" si="220"/>
        <v>-1046.2209302325582</v>
      </c>
      <c r="AI443" s="2">
        <f t="shared" si="221"/>
        <v>-1.4551915228366852E-11</v>
      </c>
      <c r="AJ443" s="2">
        <f t="shared" si="222"/>
        <v>21.730568230012835</v>
      </c>
      <c r="AK443">
        <f t="shared" si="223"/>
        <v>6.4074769179212551E-3</v>
      </c>
      <c r="AL443">
        <f t="shared" si="224"/>
        <v>13.327273538105036</v>
      </c>
      <c r="AM443">
        <f t="shared" si="225"/>
        <v>-1046.2209302325582</v>
      </c>
      <c r="AN443">
        <f t="shared" si="226"/>
        <v>1046.3047221223201</v>
      </c>
      <c r="AO443">
        <f t="shared" si="227"/>
        <v>-8.3791889761982929E-2</v>
      </c>
      <c r="AP443">
        <f t="shared" si="228"/>
        <v>9.7144362269583588</v>
      </c>
      <c r="AQ443">
        <f t="shared" si="229"/>
        <v>273732.23056410335</v>
      </c>
    </row>
    <row r="444" spans="1:43" x14ac:dyDescent="0.25">
      <c r="A444">
        <v>443</v>
      </c>
      <c r="B444" t="s">
        <v>93</v>
      </c>
      <c r="C444" t="s">
        <v>91</v>
      </c>
      <c r="D444" t="s">
        <v>92</v>
      </c>
      <c r="E444" t="str">
        <f t="shared" si="198"/>
        <v>173.802</v>
      </c>
      <c r="F444" t="str">
        <f t="shared" si="199"/>
        <v>34.57431</v>
      </c>
      <c r="G444" t="str">
        <f t="shared" si="200"/>
        <v>-86.55179</v>
      </c>
      <c r="H444">
        <f t="shared" si="201"/>
        <v>0.6034091916334956</v>
      </c>
      <c r="I444">
        <f t="shared" si="202"/>
        <v>0.60343554610520067</v>
      </c>
      <c r="J444">
        <f t="shared" si="203"/>
        <v>-1.5106030624862659</v>
      </c>
      <c r="K444">
        <f t="shared" si="204"/>
        <v>-1.5106137089947029</v>
      </c>
      <c r="L444">
        <f t="shared" si="205"/>
        <v>-8.7663176980348942E-6</v>
      </c>
      <c r="M444">
        <f t="shared" si="206"/>
        <v>2.6354471705070104E-5</v>
      </c>
      <c r="N444">
        <f t="shared" si="207"/>
        <v>580.57866530130104</v>
      </c>
      <c r="O444">
        <f t="shared" si="208"/>
        <v>-0.49600000000000932</v>
      </c>
      <c r="P444" s="1">
        <f t="shared" si="209"/>
        <v>-8.5432005969871764E-4</v>
      </c>
      <c r="Q444" s="3">
        <v>9.81</v>
      </c>
      <c r="R444" s="3">
        <v>20</v>
      </c>
      <c r="S444" s="3">
        <v>68</v>
      </c>
      <c r="T444" s="3">
        <f t="shared" si="210"/>
        <v>88</v>
      </c>
      <c r="U444" s="5">
        <v>2.4750000000000002E-3</v>
      </c>
      <c r="V444" s="5">
        <v>0.32</v>
      </c>
      <c r="W444" s="5">
        <v>1.29</v>
      </c>
      <c r="X444" s="4">
        <f t="shared" si="211"/>
        <v>2.1366180000000004</v>
      </c>
      <c r="Y444" s="4">
        <f t="shared" si="212"/>
        <v>-0.73751715199360446</v>
      </c>
      <c r="Z444" s="3">
        <f t="shared" si="213"/>
        <v>20.348839083383336</v>
      </c>
      <c r="AA444" s="3">
        <f t="shared" si="214"/>
        <v>21.74793993138973</v>
      </c>
      <c r="AB444" s="3">
        <f t="shared" si="215"/>
        <v>0.2064</v>
      </c>
      <c r="AC444" s="3">
        <f t="shared" si="216"/>
        <v>1.399100848006396</v>
      </c>
      <c r="AD444" s="2">
        <f t="shared" si="230"/>
        <v>215.94</v>
      </c>
      <c r="AE444" s="2">
        <f t="shared" si="217"/>
        <v>9.9292163157169213</v>
      </c>
      <c r="AF444" s="2">
        <f t="shared" si="218"/>
        <v>978.91484996428289</v>
      </c>
      <c r="AG444" s="2">
        <f t="shared" si="219"/>
        <v>67.306080268209726</v>
      </c>
      <c r="AH444" s="2">
        <f t="shared" si="220"/>
        <v>-1046.2209302325582</v>
      </c>
      <c r="AI444" s="2">
        <f t="shared" si="221"/>
        <v>-6.5483618527650833E-11</v>
      </c>
      <c r="AJ444" s="2">
        <f t="shared" si="222"/>
        <v>22.211017456728023</v>
      </c>
      <c r="AK444">
        <f t="shared" si="223"/>
        <v>4.9506097937076273E-3</v>
      </c>
      <c r="AL444">
        <f t="shared" si="224"/>
        <v>6.7785893798759496</v>
      </c>
      <c r="AM444">
        <f t="shared" si="225"/>
        <v>-1046.2209302325582</v>
      </c>
      <c r="AN444">
        <f t="shared" si="226"/>
        <v>1046.2319564419417</v>
      </c>
      <c r="AO444">
        <f t="shared" si="227"/>
        <v>-1.102620938365817E-2</v>
      </c>
      <c r="AP444">
        <f t="shared" si="228"/>
        <v>9.9292163157169213</v>
      </c>
      <c r="AQ444">
        <f t="shared" si="229"/>
        <v>273656.09468678542</v>
      </c>
    </row>
    <row r="445" spans="1:43" x14ac:dyDescent="0.25">
      <c r="A445">
        <v>444</v>
      </c>
      <c r="B445" t="s">
        <v>90</v>
      </c>
      <c r="C445" t="s">
        <v>71</v>
      </c>
      <c r="D445" t="s">
        <v>89</v>
      </c>
      <c r="E445" t="str">
        <f t="shared" si="198"/>
        <v>174.642</v>
      </c>
      <c r="F445" t="str">
        <f t="shared" si="199"/>
        <v>34.57848</v>
      </c>
      <c r="G445" t="str">
        <f t="shared" si="200"/>
        <v>-86.55349</v>
      </c>
      <c r="H445">
        <f t="shared" si="201"/>
        <v>0.60343554610520067</v>
      </c>
      <c r="I445">
        <f t="shared" si="202"/>
        <v>0.60350832633500873</v>
      </c>
      <c r="J445">
        <f t="shared" si="203"/>
        <v>-1.5106137089947029</v>
      </c>
      <c r="K445">
        <f t="shared" si="204"/>
        <v>-1.5106433795919867</v>
      </c>
      <c r="L445">
        <f t="shared" si="205"/>
        <v>-2.4429886858690546E-5</v>
      </c>
      <c r="M445">
        <f t="shared" si="206"/>
        <v>7.2780229808055985E-5</v>
      </c>
      <c r="N445">
        <f t="shared" si="207"/>
        <v>1604.7834235091866</v>
      </c>
      <c r="O445">
        <f t="shared" si="208"/>
        <v>0.84000000000000341</v>
      </c>
      <c r="P445" s="1">
        <f t="shared" si="209"/>
        <v>5.2343511759560171E-4</v>
      </c>
      <c r="Q445" s="3">
        <v>9.81</v>
      </c>
      <c r="R445" s="3">
        <v>20</v>
      </c>
      <c r="S445" s="3">
        <v>68</v>
      </c>
      <c r="T445" s="3">
        <f t="shared" si="210"/>
        <v>88</v>
      </c>
      <c r="U445" s="5">
        <v>2.4750000000000002E-3</v>
      </c>
      <c r="V445" s="5">
        <v>0.32</v>
      </c>
      <c r="W445" s="5">
        <v>1.29</v>
      </c>
      <c r="X445" s="4">
        <f t="shared" si="211"/>
        <v>2.1366180000000004</v>
      </c>
      <c r="Y445" s="4">
        <f t="shared" si="212"/>
        <v>0.45187100641514955</v>
      </c>
      <c r="Z445" s="3">
        <f t="shared" si="213"/>
        <v>19.58148328722822</v>
      </c>
      <c r="AA445" s="3">
        <f t="shared" si="214"/>
        <v>22.169972293643369</v>
      </c>
      <c r="AB445" s="3">
        <f t="shared" si="215"/>
        <v>0.2064</v>
      </c>
      <c r="AC445" s="3">
        <f t="shared" si="216"/>
        <v>2.5884890064151502</v>
      </c>
      <c r="AD445" s="2">
        <f t="shared" si="230"/>
        <v>215.94</v>
      </c>
      <c r="AE445" s="2">
        <f t="shared" si="217"/>
        <v>9.7402016177490029</v>
      </c>
      <c r="AF445" s="2">
        <f t="shared" si="218"/>
        <v>924.06780616368883</v>
      </c>
      <c r="AG445" s="2">
        <f t="shared" si="219"/>
        <v>122.15312406884861</v>
      </c>
      <c r="AH445" s="2">
        <f t="shared" si="220"/>
        <v>-1046.2209302325582</v>
      </c>
      <c r="AI445" s="2">
        <f t="shared" si="221"/>
        <v>-2.0691004465334117E-11</v>
      </c>
      <c r="AJ445" s="2">
        <f t="shared" si="222"/>
        <v>21.788203749920335</v>
      </c>
      <c r="AK445">
        <f t="shared" si="223"/>
        <v>1.3949578310401506E-2</v>
      </c>
      <c r="AL445">
        <f t="shared" si="224"/>
        <v>12.541128907050146</v>
      </c>
      <c r="AM445">
        <f t="shared" si="225"/>
        <v>-1046.2209302325582</v>
      </c>
      <c r="AN445">
        <f t="shared" si="226"/>
        <v>1046.290752467266</v>
      </c>
      <c r="AO445">
        <f t="shared" si="227"/>
        <v>-6.9822234707771713E-2</v>
      </c>
      <c r="AP445">
        <f t="shared" si="228"/>
        <v>9.7402016177490029</v>
      </c>
      <c r="AQ445">
        <f t="shared" si="229"/>
        <v>273717.61307266116</v>
      </c>
    </row>
    <row r="446" spans="1:43" x14ac:dyDescent="0.25">
      <c r="A446">
        <v>445</v>
      </c>
      <c r="B446" t="s">
        <v>88</v>
      </c>
      <c r="C446" t="s">
        <v>86</v>
      </c>
      <c r="D446" t="s">
        <v>87</v>
      </c>
      <c r="E446" t="str">
        <f t="shared" si="198"/>
        <v>174.445</v>
      </c>
      <c r="F446" t="str">
        <f t="shared" si="199"/>
        <v>34.57932</v>
      </c>
      <c r="G446" t="str">
        <f t="shared" si="200"/>
        <v>-86.55384</v>
      </c>
      <c r="H446">
        <f t="shared" si="201"/>
        <v>0.60350832633500873</v>
      </c>
      <c r="I446">
        <f t="shared" si="202"/>
        <v>0.60352298710072561</v>
      </c>
      <c r="J446">
        <f t="shared" si="203"/>
        <v>-1.5106433795919867</v>
      </c>
      <c r="K446">
        <f t="shared" si="204"/>
        <v>-1.5106494882443686</v>
      </c>
      <c r="L446">
        <f t="shared" si="205"/>
        <v>-5.0295310183976815E-6</v>
      </c>
      <c r="M446">
        <f t="shared" si="206"/>
        <v>1.4660765716878466E-5</v>
      </c>
      <c r="N446">
        <f t="shared" si="207"/>
        <v>323.99392847751614</v>
      </c>
      <c r="O446">
        <f t="shared" si="208"/>
        <v>-0.19700000000000273</v>
      </c>
      <c r="P446" s="1">
        <f t="shared" si="209"/>
        <v>-6.0803608550853976E-4</v>
      </c>
      <c r="Q446" s="3">
        <v>9.81</v>
      </c>
      <c r="R446" s="3">
        <v>20</v>
      </c>
      <c r="S446" s="3">
        <v>68</v>
      </c>
      <c r="T446" s="3">
        <f t="shared" si="210"/>
        <v>88</v>
      </c>
      <c r="U446" s="5">
        <v>2.4750000000000002E-3</v>
      </c>
      <c r="V446" s="5">
        <v>0.32</v>
      </c>
      <c r="W446" s="5">
        <v>1.29</v>
      </c>
      <c r="X446" s="4">
        <f t="shared" si="211"/>
        <v>2.1366180000000004</v>
      </c>
      <c r="Y446" s="4">
        <f t="shared" si="212"/>
        <v>-0.52490529486700899</v>
      </c>
      <c r="Z446" s="3">
        <f t="shared" si="213"/>
        <v>20.210520555651144</v>
      </c>
      <c r="AA446" s="3">
        <f t="shared" si="214"/>
        <v>21.822233260784135</v>
      </c>
      <c r="AB446" s="3">
        <f t="shared" si="215"/>
        <v>0.2064</v>
      </c>
      <c r="AC446" s="3">
        <f t="shared" si="216"/>
        <v>1.6117127051329914</v>
      </c>
      <c r="AD446" s="2">
        <f t="shared" si="230"/>
        <v>215.94</v>
      </c>
      <c r="AE446" s="2">
        <f t="shared" si="217"/>
        <v>9.8954125097754204</v>
      </c>
      <c r="AF446" s="2">
        <f t="shared" si="218"/>
        <v>968.95076519119959</v>
      </c>
      <c r="AG446" s="2">
        <f t="shared" si="219"/>
        <v>77.270165041361366</v>
      </c>
      <c r="AH446" s="2">
        <f t="shared" si="220"/>
        <v>-1046.2209302325582</v>
      </c>
      <c r="AI446" s="2">
        <f t="shared" si="221"/>
        <v>2.7284841053187847E-12</v>
      </c>
      <c r="AJ446" s="2">
        <f t="shared" si="222"/>
        <v>22.135400519801987</v>
      </c>
      <c r="AK446">
        <f t="shared" si="223"/>
        <v>2.7721425866760845E-3</v>
      </c>
      <c r="AL446">
        <f t="shared" si="224"/>
        <v>7.8086855868846481</v>
      </c>
      <c r="AM446">
        <f t="shared" si="225"/>
        <v>-1046.2209302325582</v>
      </c>
      <c r="AN446">
        <f t="shared" si="226"/>
        <v>1046.2377856551152</v>
      </c>
      <c r="AO446">
        <f t="shared" si="227"/>
        <v>-1.6855422557114252E-2</v>
      </c>
      <c r="AP446">
        <f t="shared" si="228"/>
        <v>9.8954125097754204</v>
      </c>
      <c r="AQ446">
        <f t="shared" si="229"/>
        <v>273662.19349414227</v>
      </c>
    </row>
    <row r="447" spans="1:43" x14ac:dyDescent="0.25">
      <c r="A447">
        <v>446</v>
      </c>
      <c r="B447" t="s">
        <v>85</v>
      </c>
      <c r="C447" t="s">
        <v>83</v>
      </c>
      <c r="D447" t="s">
        <v>84</v>
      </c>
      <c r="E447" t="str">
        <f t="shared" si="198"/>
        <v>173.373</v>
      </c>
      <c r="F447" t="str">
        <f t="shared" si="199"/>
        <v>34.57908</v>
      </c>
      <c r="G447" t="str">
        <f t="shared" si="200"/>
        <v>-86.55433</v>
      </c>
      <c r="H447">
        <f t="shared" si="201"/>
        <v>0.60352298710072561</v>
      </c>
      <c r="I447">
        <f t="shared" si="202"/>
        <v>0.6035187983105208</v>
      </c>
      <c r="J447">
        <f t="shared" si="203"/>
        <v>-1.5106494882443686</v>
      </c>
      <c r="K447">
        <f t="shared" si="204"/>
        <v>-1.5106580403577032</v>
      </c>
      <c r="L447">
        <f t="shared" si="205"/>
        <v>-7.0413180118235202E-6</v>
      </c>
      <c r="M447">
        <f t="shared" si="206"/>
        <v>-4.1887902048065584E-6</v>
      </c>
      <c r="N447">
        <f t="shared" si="207"/>
        <v>171.26365396011664</v>
      </c>
      <c r="O447">
        <f t="shared" si="208"/>
        <v>-1.0720000000000027</v>
      </c>
      <c r="P447" s="1">
        <f t="shared" si="209"/>
        <v>-6.2593549490053907E-3</v>
      </c>
      <c r="Q447" s="3">
        <v>9.81</v>
      </c>
      <c r="R447" s="3">
        <v>20</v>
      </c>
      <c r="S447" s="3">
        <v>68</v>
      </c>
      <c r="T447" s="3">
        <f t="shared" si="210"/>
        <v>88</v>
      </c>
      <c r="U447" s="5">
        <v>2.4750000000000002E-3</v>
      </c>
      <c r="V447" s="5">
        <v>0.32</v>
      </c>
      <c r="W447" s="5">
        <v>1.29</v>
      </c>
      <c r="X447" s="4">
        <f t="shared" si="211"/>
        <v>2.1366180000000004</v>
      </c>
      <c r="Y447" s="4">
        <f t="shared" si="212"/>
        <v>-5.4034700887201357</v>
      </c>
      <c r="Z447" s="3">
        <f t="shared" si="213"/>
        <v>23.502949450426886</v>
      </c>
      <c r="AA447" s="3">
        <f t="shared" si="214"/>
        <v>20.236097361706751</v>
      </c>
      <c r="AB447" s="3">
        <f t="shared" si="215"/>
        <v>0.2064</v>
      </c>
      <c r="AC447" s="3">
        <f t="shared" si="216"/>
        <v>-3.2668520887201353</v>
      </c>
      <c r="AD447" s="2">
        <f t="shared" si="230"/>
        <v>215.94</v>
      </c>
      <c r="AE447" s="2">
        <f t="shared" si="217"/>
        <v>10.671029899699715</v>
      </c>
      <c r="AF447" s="2">
        <f t="shared" si="218"/>
        <v>1215.1195557976564</v>
      </c>
      <c r="AG447" s="2">
        <f t="shared" si="219"/>
        <v>-168.89862556506313</v>
      </c>
      <c r="AH447" s="2">
        <f t="shared" si="220"/>
        <v>-1046.2209302325582</v>
      </c>
      <c r="AI447" s="2">
        <f t="shared" si="221"/>
        <v>3.5015546018257737E-11</v>
      </c>
      <c r="AJ447" s="2">
        <f t="shared" si="222"/>
        <v>23.870406671302721</v>
      </c>
      <c r="AK447">
        <f t="shared" si="223"/>
        <v>1.3588498321439255E-3</v>
      </c>
      <c r="AL447">
        <f t="shared" si="224"/>
        <v>-15.827771747675074</v>
      </c>
      <c r="AM447">
        <f t="shared" si="225"/>
        <v>-1046.2209302325582</v>
      </c>
      <c r="AN447">
        <f t="shared" si="226"/>
        <v>1046.08054208357</v>
      </c>
      <c r="AO447">
        <f t="shared" si="227"/>
        <v>0.14038814898833607</v>
      </c>
      <c r="AP447">
        <f t="shared" si="228"/>
        <v>10.671029899699715</v>
      </c>
      <c r="AQ447">
        <f t="shared" si="229"/>
        <v>273497.70140317408</v>
      </c>
    </row>
    <row r="448" spans="1:43" x14ac:dyDescent="0.25">
      <c r="A448">
        <v>447</v>
      </c>
      <c r="B448" t="s">
        <v>82</v>
      </c>
      <c r="C448" t="s">
        <v>80</v>
      </c>
      <c r="D448" t="s">
        <v>81</v>
      </c>
      <c r="E448" t="str">
        <f t="shared" si="198"/>
        <v>173.107</v>
      </c>
      <c r="F448" t="str">
        <f t="shared" si="199"/>
        <v>34.57898</v>
      </c>
      <c r="G448" t="str">
        <f t="shared" si="200"/>
        <v>-86.55447</v>
      </c>
      <c r="H448">
        <f t="shared" si="201"/>
        <v>0.6035187983105208</v>
      </c>
      <c r="I448">
        <f t="shared" si="202"/>
        <v>0.60351705298126879</v>
      </c>
      <c r="J448">
        <f t="shared" si="203"/>
        <v>-1.5106580403577032</v>
      </c>
      <c r="K448">
        <f t="shared" si="204"/>
        <v>-1.5106604838186564</v>
      </c>
      <c r="L448">
        <f t="shared" si="205"/>
        <v>-2.0118092611804371E-6</v>
      </c>
      <c r="M448">
        <f t="shared" si="206"/>
        <v>-1.7453292520119845E-6</v>
      </c>
      <c r="N448">
        <f t="shared" si="207"/>
        <v>55.6738510110699</v>
      </c>
      <c r="O448">
        <f t="shared" si="208"/>
        <v>-0.26599999999999113</v>
      </c>
      <c r="P448" s="1">
        <f t="shared" si="209"/>
        <v>-4.7778264871079432E-3</v>
      </c>
      <c r="Q448" s="3">
        <v>9.81</v>
      </c>
      <c r="R448" s="3">
        <v>20</v>
      </c>
      <c r="S448" s="3">
        <v>68</v>
      </c>
      <c r="T448" s="3">
        <f t="shared" si="210"/>
        <v>88</v>
      </c>
      <c r="U448" s="5">
        <v>2.4750000000000002E-3</v>
      </c>
      <c r="V448" s="5">
        <v>0.32</v>
      </c>
      <c r="W448" s="5">
        <v>1.29</v>
      </c>
      <c r="X448" s="4">
        <f t="shared" si="211"/>
        <v>2.1366180000000004</v>
      </c>
      <c r="Y448" s="4">
        <f t="shared" si="212"/>
        <v>-4.1245549731601558</v>
      </c>
      <c r="Z448" s="3">
        <f t="shared" si="213"/>
        <v>22.616704498798377</v>
      </c>
      <c r="AA448" s="3">
        <f t="shared" si="214"/>
        <v>20.628767525638221</v>
      </c>
      <c r="AB448" s="3">
        <f t="shared" si="215"/>
        <v>0.2064</v>
      </c>
      <c r="AC448" s="3">
        <f t="shared" si="216"/>
        <v>-1.9879369731601553</v>
      </c>
      <c r="AD448" s="2">
        <f t="shared" si="230"/>
        <v>215.94</v>
      </c>
      <c r="AE448" s="2">
        <f t="shared" si="217"/>
        <v>10.46790603130467</v>
      </c>
      <c r="AF448" s="2">
        <f t="shared" si="218"/>
        <v>1147.0423325155377</v>
      </c>
      <c r="AG448" s="2">
        <f t="shared" si="219"/>
        <v>-100.82140228292994</v>
      </c>
      <c r="AH448" s="2">
        <f t="shared" si="220"/>
        <v>-1046.2209302325582</v>
      </c>
      <c r="AI448" s="2">
        <f t="shared" si="221"/>
        <v>4.9567461246624589E-11</v>
      </c>
      <c r="AJ448" s="2">
        <f t="shared" si="222"/>
        <v>23.416031658880133</v>
      </c>
      <c r="AK448">
        <f t="shared" si="223"/>
        <v>4.5030217407564189E-4</v>
      </c>
      <c r="AL448">
        <f t="shared" si="224"/>
        <v>-9.6314775831402866</v>
      </c>
      <c r="AM448">
        <f t="shared" si="225"/>
        <v>-1046.2209302325582</v>
      </c>
      <c r="AN448">
        <f t="shared" si="226"/>
        <v>1046.189299830196</v>
      </c>
      <c r="AO448">
        <f t="shared" si="227"/>
        <v>3.1630402362225141E-2</v>
      </c>
      <c r="AP448">
        <f t="shared" si="228"/>
        <v>10.46790603130467</v>
      </c>
      <c r="AQ448">
        <f t="shared" si="229"/>
        <v>273611.46732566919</v>
      </c>
    </row>
    <row r="449" spans="1:43" x14ac:dyDescent="0.25">
      <c r="A449">
        <v>448</v>
      </c>
      <c r="B449" t="s">
        <v>79</v>
      </c>
      <c r="C449" t="s">
        <v>77</v>
      </c>
      <c r="D449" t="s">
        <v>78</v>
      </c>
      <c r="E449" t="str">
        <f t="shared" si="198"/>
        <v>172.956</v>
      </c>
      <c r="F449" t="str">
        <f t="shared" si="199"/>
        <v>34.57884</v>
      </c>
      <c r="G449" t="str">
        <f t="shared" si="200"/>
        <v>-86.55459</v>
      </c>
      <c r="H449">
        <f t="shared" si="201"/>
        <v>0.60351705298126879</v>
      </c>
      <c r="I449">
        <f t="shared" si="202"/>
        <v>0.60351460952031599</v>
      </c>
      <c r="J449">
        <f t="shared" si="203"/>
        <v>-1.5106604838186564</v>
      </c>
      <c r="K449">
        <f t="shared" si="204"/>
        <v>-1.5106625782137588</v>
      </c>
      <c r="L449">
        <f t="shared" si="205"/>
        <v>-1.7244104274877885E-6</v>
      </c>
      <c r="M449">
        <f t="shared" si="206"/>
        <v>-2.4434609527945739E-6</v>
      </c>
      <c r="N449">
        <f t="shared" si="207"/>
        <v>62.515480187654546</v>
      </c>
      <c r="O449">
        <f t="shared" si="208"/>
        <v>-0.15100000000001046</v>
      </c>
      <c r="P449" s="1">
        <f t="shared" si="209"/>
        <v>-2.4154017460435292E-3</v>
      </c>
      <c r="Q449" s="3">
        <v>9.81</v>
      </c>
      <c r="R449" s="3">
        <v>20</v>
      </c>
      <c r="S449" s="3">
        <v>68</v>
      </c>
      <c r="T449" s="3">
        <f t="shared" si="210"/>
        <v>88</v>
      </c>
      <c r="U449" s="5">
        <v>2.4750000000000002E-3</v>
      </c>
      <c r="V449" s="5">
        <v>0.32</v>
      </c>
      <c r="W449" s="5">
        <v>1.29</v>
      </c>
      <c r="X449" s="4">
        <f t="shared" si="211"/>
        <v>2.1366180000000004</v>
      </c>
      <c r="Y449" s="4">
        <f t="shared" si="212"/>
        <v>-2.0851619367433143</v>
      </c>
      <c r="Z449" s="3">
        <f t="shared" si="213"/>
        <v>21.236908390361904</v>
      </c>
      <c r="AA449" s="3">
        <f t="shared" si="214"/>
        <v>21.288364453618591</v>
      </c>
      <c r="AB449" s="3">
        <f t="shared" si="215"/>
        <v>0.2064</v>
      </c>
      <c r="AC449" s="3">
        <f t="shared" si="216"/>
        <v>5.1456063256685995E-2</v>
      </c>
      <c r="AD449" s="2">
        <f t="shared" si="230"/>
        <v>215.94</v>
      </c>
      <c r="AE449" s="2">
        <f t="shared" si="217"/>
        <v>10.143569293661837</v>
      </c>
      <c r="AF449" s="2">
        <f t="shared" si="218"/>
        <v>1043.6921116317076</v>
      </c>
      <c r="AG449" s="2">
        <f t="shared" si="219"/>
        <v>2.5288185233684164</v>
      </c>
      <c r="AH449" s="2">
        <f t="shared" si="220"/>
        <v>-1046.2209302325582</v>
      </c>
      <c r="AI449" s="2">
        <f t="shared" si="221"/>
        <v>-7.7482127380790189E-8</v>
      </c>
      <c r="AJ449" s="2">
        <f t="shared" si="222"/>
        <v>22.690511264059019</v>
      </c>
      <c r="AK449">
        <f t="shared" si="223"/>
        <v>5.2180635896899763E-4</v>
      </c>
      <c r="AL449">
        <f t="shared" si="224"/>
        <v>0.24930263205758718</v>
      </c>
      <c r="AM449">
        <f t="shared" si="225"/>
        <v>-1046.2209302325582</v>
      </c>
      <c r="AN449">
        <f t="shared" si="226"/>
        <v>1046.2209307810795</v>
      </c>
      <c r="AO449">
        <f t="shared" si="227"/>
        <v>-5.4852125686011277E-7</v>
      </c>
      <c r="AP449">
        <f t="shared" si="228"/>
        <v>10.143569293661837</v>
      </c>
      <c r="AQ449">
        <f t="shared" si="229"/>
        <v>273644.55928804423</v>
      </c>
    </row>
    <row r="450" spans="1:43" x14ac:dyDescent="0.25">
      <c r="A450">
        <v>449</v>
      </c>
      <c r="B450" t="s">
        <v>76</v>
      </c>
      <c r="C450" t="s">
        <v>74</v>
      </c>
      <c r="D450" t="s">
        <v>75</v>
      </c>
      <c r="E450" t="str">
        <f t="shared" si="198"/>
        <v>173.142</v>
      </c>
      <c r="F450" t="str">
        <f t="shared" si="199"/>
        <v>34.57847</v>
      </c>
      <c r="G450" t="str">
        <f t="shared" si="200"/>
        <v>-86.55481</v>
      </c>
      <c r="H450">
        <f t="shared" si="201"/>
        <v>0.60351460952031599</v>
      </c>
      <c r="I450">
        <f t="shared" si="202"/>
        <v>0.60350815180208373</v>
      </c>
      <c r="J450">
        <f t="shared" si="203"/>
        <v>-1.5106625782137588</v>
      </c>
      <c r="K450">
        <f t="shared" si="204"/>
        <v>-1.5106664179381133</v>
      </c>
      <c r="L450">
        <f t="shared" si="205"/>
        <v>-3.1614288157236431E-6</v>
      </c>
      <c r="M450">
        <f t="shared" si="206"/>
        <v>-6.457718232266707E-6</v>
      </c>
      <c r="N450">
        <f t="shared" si="207"/>
        <v>150.29726373639193</v>
      </c>
      <c r="O450">
        <f t="shared" si="208"/>
        <v>0.18600000000000705</v>
      </c>
      <c r="P450" s="1">
        <f t="shared" si="209"/>
        <v>1.2375474800807721E-3</v>
      </c>
      <c r="Q450" s="3">
        <v>9.81</v>
      </c>
      <c r="R450" s="3">
        <v>20</v>
      </c>
      <c r="S450" s="3">
        <v>68</v>
      </c>
      <c r="T450" s="3">
        <f t="shared" si="210"/>
        <v>88</v>
      </c>
      <c r="U450" s="5">
        <v>2.4750000000000002E-3</v>
      </c>
      <c r="V450" s="5">
        <v>0.32</v>
      </c>
      <c r="W450" s="5">
        <v>1.29</v>
      </c>
      <c r="X450" s="4">
        <f t="shared" si="211"/>
        <v>2.1366180000000004</v>
      </c>
      <c r="Y450" s="4">
        <f t="shared" si="212"/>
        <v>1.0683491705033701</v>
      </c>
      <c r="Z450" s="3">
        <f t="shared" si="213"/>
        <v>19.19000084705112</v>
      </c>
      <c r="AA450" s="3">
        <f t="shared" si="214"/>
        <v>22.39496801755449</v>
      </c>
      <c r="AB450" s="3">
        <f t="shared" si="215"/>
        <v>0.2064</v>
      </c>
      <c r="AC450" s="3">
        <f t="shared" si="216"/>
        <v>3.2049671705033704</v>
      </c>
      <c r="AD450" s="2">
        <f t="shared" si="230"/>
        <v>215.94</v>
      </c>
      <c r="AE450" s="2">
        <f t="shared" si="217"/>
        <v>9.6423446477234069</v>
      </c>
      <c r="AF450" s="2">
        <f t="shared" si="218"/>
        <v>896.49516452214641</v>
      </c>
      <c r="AG450" s="2">
        <f t="shared" si="219"/>
        <v>149.72576571042833</v>
      </c>
      <c r="AH450" s="2">
        <f t="shared" si="220"/>
        <v>-1046.2209302325582</v>
      </c>
      <c r="AI450" s="2">
        <f t="shared" si="221"/>
        <v>1.659827830735594E-11</v>
      </c>
      <c r="AJ450" s="2">
        <f t="shared" si="222"/>
        <v>21.569304009961947</v>
      </c>
      <c r="AK450">
        <f t="shared" si="223"/>
        <v>1.3197176341906156E-3</v>
      </c>
      <c r="AL450">
        <f t="shared" si="224"/>
        <v>15.527941717555089</v>
      </c>
      <c r="AM450">
        <f t="shared" si="225"/>
        <v>-1046.2209302325582</v>
      </c>
      <c r="AN450">
        <f t="shared" si="226"/>
        <v>1046.3534557473129</v>
      </c>
      <c r="AO450">
        <f t="shared" si="227"/>
        <v>-0.13252551475466134</v>
      </c>
      <c r="AP450">
        <f t="shared" si="228"/>
        <v>9.6423446477234069</v>
      </c>
      <c r="AQ450">
        <f t="shared" si="229"/>
        <v>273783.2272445081</v>
      </c>
    </row>
    <row r="451" spans="1:43" x14ac:dyDescent="0.25">
      <c r="A451">
        <v>450</v>
      </c>
      <c r="B451" t="s">
        <v>73</v>
      </c>
      <c r="C451" t="s">
        <v>71</v>
      </c>
      <c r="D451" t="s">
        <v>72</v>
      </c>
      <c r="E451" t="str">
        <f t="shared" ref="E451:E475" si="231">MID(B451, 6,LEN(B451)-11)</f>
        <v>173.086</v>
      </c>
      <c r="F451" t="str">
        <f t="shared" ref="F451:F475" si="232">MID(C451, 6,LEN(C451)-6)</f>
        <v>34.57848</v>
      </c>
      <c r="G451" t="str">
        <f t="shared" ref="G451:G475" si="233">MID(D451, 6,LEN(D451)-7)</f>
        <v>-86.55487</v>
      </c>
      <c r="H451">
        <f t="shared" si="201"/>
        <v>0.60350815180208373</v>
      </c>
      <c r="I451">
        <f t="shared" si="202"/>
        <v>0.60350832633500873</v>
      </c>
      <c r="J451">
        <f t="shared" si="203"/>
        <v>-1.5106664179381133</v>
      </c>
      <c r="K451">
        <f t="shared" si="204"/>
        <v>-1.5106674651356644</v>
      </c>
      <c r="L451">
        <f t="shared" si="205"/>
        <v>-8.622097258684345E-7</v>
      </c>
      <c r="M451">
        <f t="shared" si="206"/>
        <v>1.7453292500135831E-7</v>
      </c>
      <c r="N451">
        <f t="shared" si="207"/>
        <v>18.388770266843459</v>
      </c>
      <c r="O451">
        <f t="shared" si="208"/>
        <v>-5.5999999999983174E-2</v>
      </c>
      <c r="P451" s="1">
        <f t="shared" si="209"/>
        <v>-3.045336865236498E-3</v>
      </c>
      <c r="Q451" s="3">
        <v>9.81</v>
      </c>
      <c r="R451" s="3">
        <v>20</v>
      </c>
      <c r="S451" s="3">
        <v>68</v>
      </c>
      <c r="T451" s="3">
        <f t="shared" si="210"/>
        <v>88</v>
      </c>
      <c r="U451" s="5">
        <v>2.4750000000000002E-3</v>
      </c>
      <c r="V451" s="5">
        <v>0.32</v>
      </c>
      <c r="W451" s="5">
        <v>1.29</v>
      </c>
      <c r="X451" s="4">
        <f t="shared" si="211"/>
        <v>2.1366180000000004</v>
      </c>
      <c r="Y451" s="4">
        <f t="shared" si="212"/>
        <v>-2.628966218432554</v>
      </c>
      <c r="Z451" s="3">
        <f t="shared" si="213"/>
        <v>21.600690451901329</v>
      </c>
      <c r="AA451" s="3">
        <f t="shared" si="214"/>
        <v>21.108342233468775</v>
      </c>
      <c r="AB451" s="3">
        <f t="shared" si="215"/>
        <v>0.2064</v>
      </c>
      <c r="AC451" s="3">
        <f t="shared" si="216"/>
        <v>-0.49234821843255366</v>
      </c>
      <c r="AD451" s="2">
        <f t="shared" si="230"/>
        <v>215.94</v>
      </c>
      <c r="AE451" s="2">
        <f t="shared" si="217"/>
        <v>10.230078592239549</v>
      </c>
      <c r="AF451" s="2">
        <f t="shared" si="218"/>
        <v>1070.6238419069234</v>
      </c>
      <c r="AG451" s="2">
        <f t="shared" si="219"/>
        <v>-24.402911673033664</v>
      </c>
      <c r="AH451" s="2">
        <f t="shared" si="220"/>
        <v>-1046.2209302325582</v>
      </c>
      <c r="AI451" s="2">
        <f t="shared" si="221"/>
        <v>1.3315002433955669E-9</v>
      </c>
      <c r="AJ451" s="2">
        <f t="shared" si="222"/>
        <v>22.884026993778534</v>
      </c>
      <c r="AK451">
        <f t="shared" si="223"/>
        <v>1.5219006874945875E-4</v>
      </c>
      <c r="AL451">
        <f t="shared" si="224"/>
        <v>-2.3854080350414422</v>
      </c>
      <c r="AM451">
        <f t="shared" si="225"/>
        <v>-1046.2209302325582</v>
      </c>
      <c r="AN451">
        <f t="shared" si="226"/>
        <v>1046.2204497240691</v>
      </c>
      <c r="AO451">
        <f t="shared" si="227"/>
        <v>4.8050848909042543E-4</v>
      </c>
      <c r="AP451">
        <f t="shared" si="228"/>
        <v>10.230078592239549</v>
      </c>
      <c r="AQ451">
        <f t="shared" si="229"/>
        <v>273644.05599636235</v>
      </c>
    </row>
    <row r="452" spans="1:43" x14ac:dyDescent="0.25">
      <c r="A452">
        <v>451</v>
      </c>
      <c r="B452" t="s">
        <v>70</v>
      </c>
      <c r="C452" t="s">
        <v>68</v>
      </c>
      <c r="D452" t="s">
        <v>69</v>
      </c>
      <c r="E452" t="str">
        <f t="shared" si="231"/>
        <v>173.226</v>
      </c>
      <c r="F452" t="str">
        <f t="shared" si="232"/>
        <v>34.57842</v>
      </c>
      <c r="G452" t="str">
        <f t="shared" si="233"/>
        <v>-86.5549</v>
      </c>
      <c r="H452">
        <f t="shared" ref="H452:H475" si="234">F451*PI()/180</f>
        <v>0.60350832633500873</v>
      </c>
      <c r="I452">
        <f t="shared" ref="I452:I475" si="235">F452*PI()/180</f>
        <v>0.60350727913745772</v>
      </c>
      <c r="J452">
        <f t="shared" ref="J452:J475" si="236">G451*PI()/180</f>
        <v>-1.5106674651356644</v>
      </c>
      <c r="K452">
        <f t="shared" ref="K452:K475" si="237">G452*PI()/180</f>
        <v>-1.5106679887344399</v>
      </c>
      <c r="L452">
        <f t="shared" ref="L452:L475" si="238">(K452-J452)*COS((H452+I452)/2)</f>
        <v>-4.3110499250342979E-7</v>
      </c>
      <c r="M452">
        <f t="shared" ref="M452:M475" si="239">I452-H452</f>
        <v>-1.0471975510073506E-6</v>
      </c>
      <c r="N452">
        <f t="shared" ref="N452:N475" si="240">3959*SQRT(L452^2+M452^2)*5280</f>
        <v>23.672479388812164</v>
      </c>
      <c r="O452">
        <f t="shared" ref="O452:O475" si="241">E452-E451</f>
        <v>0.13999999999998636</v>
      </c>
      <c r="P452" s="1">
        <f t="shared" ref="P452:P475" si="242">O452/N452</f>
        <v>5.9140404222361121E-3</v>
      </c>
      <c r="Q452" s="3">
        <v>9.81</v>
      </c>
      <c r="R452" s="3">
        <v>20</v>
      </c>
      <c r="S452" s="3">
        <v>68</v>
      </c>
      <c r="T452" s="3">
        <f t="shared" ref="T452:T475" si="243">R452+S452</f>
        <v>88</v>
      </c>
      <c r="U452" s="5">
        <v>2.4750000000000002E-3</v>
      </c>
      <c r="V452" s="5">
        <v>0.32</v>
      </c>
      <c r="W452" s="5">
        <v>1.29</v>
      </c>
      <c r="X452" s="4">
        <f t="shared" ref="X452:X475" si="244">T452*U452*Q452</f>
        <v>2.1366180000000004</v>
      </c>
      <c r="Y452" s="4">
        <f t="shared" ref="Y452:Y475" si="245">SIN(ATAN(P452))*T452*Q452</f>
        <v>5.1053835338627653</v>
      </c>
      <c r="Z452" s="3">
        <f t="shared" ref="Z452:Z475" si="246">0.5*W452*AE452^2*V452</f>
        <v>16.737580341874313</v>
      </c>
      <c r="AA452" s="3">
        <f t="shared" ref="AA452:AA475" si="247">X452+Y452+Z452</f>
        <v>23.979581875737079</v>
      </c>
      <c r="AB452" s="3">
        <f t="shared" ref="AB452:AB475" si="248">0.5*W452*V452</f>
        <v>0.2064</v>
      </c>
      <c r="AC452" s="3">
        <f t="shared" ref="AC452:AC475" si="249">T452*Q452*(U452+SIN(ATAN(P452)))</f>
        <v>7.2420015338627657</v>
      </c>
      <c r="AD452" s="2">
        <f t="shared" si="230"/>
        <v>215.94</v>
      </c>
      <c r="AE452" s="2">
        <f t="shared" ref="AE452:AE475" si="250">AP452</f>
        <v>9.0051611875055819</v>
      </c>
      <c r="AF452" s="2">
        <f t="shared" ref="AF452:AF475" si="251">AE452^3</f>
        <v>730.25488792346403</v>
      </c>
      <c r="AG452" s="2">
        <f t="shared" ref="AG452:AG475" si="252">(AC452/AB452)*AE452</f>
        <v>315.96604230909333</v>
      </c>
      <c r="AH452" s="2">
        <f t="shared" ref="AH452:AH475" si="253">-AD452/AB452</f>
        <v>-1046.2209302325582</v>
      </c>
      <c r="AI452" s="2">
        <f t="shared" ref="AI452:AI475" si="254">SUM(AF452:AH452)</f>
        <v>0</v>
      </c>
      <c r="AJ452" s="2">
        <f t="shared" ref="AJ452:AJ475" si="255">AE452*3.6*0.621371</f>
        <v>20.143965644069514</v>
      </c>
      <c r="AK452">
        <f t="shared" ref="AK452:AK475" si="256">(N452/5280)/AJ452</f>
        <v>2.2256909120518247E-4</v>
      </c>
      <c r="AL452">
        <f t="shared" ref="AL452:AL475" si="257">AC452/AB452</f>
        <v>35.087216733831227</v>
      </c>
      <c r="AM452">
        <f t="shared" ref="AM452:AM475" si="258">-AD452/AB452</f>
        <v>-1046.2209302325582</v>
      </c>
      <c r="AN452">
        <f t="shared" ref="AN452:AN475" si="259">SQRT((AM452^2)/4+(AL452^3)/27)+(-AM452/2)</f>
        <v>1047.7478851027809</v>
      </c>
      <c r="AO452">
        <f t="shared" ref="AO452:AO475" si="260">-SQRT((AM452^2)/4+(AL452^3)/27)+(-AM452/2)</f>
        <v>-1.526954870222653</v>
      </c>
      <c r="AP452">
        <f t="shared" ref="AP452:AP475" si="261">AN452^(1/3)+AO452^(1/3)</f>
        <v>9.0051611875055819</v>
      </c>
      <c r="AQ452">
        <f t="shared" ref="AQ452:AQ475" si="262">AM452^2/4+AL452^3/27</f>
        <v>275244.42245009303</v>
      </c>
    </row>
    <row r="453" spans="1:43" x14ac:dyDescent="0.25">
      <c r="A453">
        <v>452</v>
      </c>
      <c r="B453" t="s">
        <v>823</v>
      </c>
      <c r="C453" t="s">
        <v>821</v>
      </c>
      <c r="D453" t="s">
        <v>822</v>
      </c>
      <c r="E453" t="str">
        <f t="shared" si="231"/>
        <v>173.456</v>
      </c>
      <c r="F453" t="str">
        <f t="shared" si="232"/>
        <v>34.57832</v>
      </c>
      <c r="G453" t="str">
        <f t="shared" si="233"/>
        <v>-86.55493</v>
      </c>
      <c r="H453">
        <f t="shared" si="234"/>
        <v>0.60350727913745772</v>
      </c>
      <c r="I453">
        <f t="shared" si="235"/>
        <v>0.6035055338082056</v>
      </c>
      <c r="J453">
        <f t="shared" si="236"/>
        <v>-1.5106679887344399</v>
      </c>
      <c r="K453">
        <f t="shared" si="237"/>
        <v>-1.5106685123332153</v>
      </c>
      <c r="L453">
        <f t="shared" si="238"/>
        <v>-4.3110540741687099E-7</v>
      </c>
      <c r="M453">
        <f t="shared" si="239"/>
        <v>-1.7453292521230068E-6</v>
      </c>
      <c r="N453">
        <f t="shared" si="240"/>
        <v>37.580006590495501</v>
      </c>
      <c r="O453">
        <f t="shared" si="241"/>
        <v>0.22999999999998977</v>
      </c>
      <c r="P453" s="1">
        <f t="shared" si="242"/>
        <v>6.1202756696205566E-3</v>
      </c>
      <c r="Q453" s="3">
        <v>9.81</v>
      </c>
      <c r="R453" s="3">
        <v>20</v>
      </c>
      <c r="S453" s="3">
        <v>68</v>
      </c>
      <c r="T453" s="3">
        <f t="shared" si="243"/>
        <v>88</v>
      </c>
      <c r="U453" s="5">
        <v>2.4750000000000002E-3</v>
      </c>
      <c r="V453" s="5">
        <v>0.32</v>
      </c>
      <c r="W453" s="5">
        <v>1.29</v>
      </c>
      <c r="X453" s="4">
        <f t="shared" si="244"/>
        <v>2.1366180000000004</v>
      </c>
      <c r="Y453" s="4">
        <f t="shared" si="245"/>
        <v>5.283412628557838</v>
      </c>
      <c r="Z453" s="3">
        <f t="shared" si="246"/>
        <v>16.634055780962676</v>
      </c>
      <c r="AA453" s="3">
        <f t="shared" si="247"/>
        <v>24.054086409520515</v>
      </c>
      <c r="AB453" s="3">
        <f t="shared" si="248"/>
        <v>0.2064</v>
      </c>
      <c r="AC453" s="3">
        <f t="shared" si="249"/>
        <v>7.4200306285578383</v>
      </c>
      <c r="AD453" s="2">
        <f t="shared" ref="AD453:AD475" si="263">AD452</f>
        <v>215.94</v>
      </c>
      <c r="AE453" s="2">
        <f t="shared" si="250"/>
        <v>8.977268823418397</v>
      </c>
      <c r="AF453" s="2">
        <f t="shared" si="251"/>
        <v>723.49026341782348</v>
      </c>
      <c r="AG453" s="2">
        <f t="shared" si="252"/>
        <v>322.73066681473784</v>
      </c>
      <c r="AH453" s="2">
        <f t="shared" si="253"/>
        <v>-1046.2209302325582</v>
      </c>
      <c r="AI453" s="2">
        <f t="shared" si="254"/>
        <v>3.1832314562052488E-12</v>
      </c>
      <c r="AJ453" s="2">
        <f t="shared" si="255"/>
        <v>20.081572221874726</v>
      </c>
      <c r="AK453">
        <f t="shared" si="256"/>
        <v>3.5442570989890838E-4</v>
      </c>
      <c r="AL453">
        <f t="shared" si="257"/>
        <v>35.949760797276348</v>
      </c>
      <c r="AM453">
        <f t="shared" si="258"/>
        <v>-1046.2209302325582</v>
      </c>
      <c r="AN453">
        <f t="shared" si="259"/>
        <v>1047.8631062341597</v>
      </c>
      <c r="AO453">
        <f t="shared" si="260"/>
        <v>-1.6421760016014559</v>
      </c>
      <c r="AP453">
        <f t="shared" si="261"/>
        <v>8.977268823418397</v>
      </c>
      <c r="AQ453">
        <f t="shared" si="262"/>
        <v>275365.33436019119</v>
      </c>
    </row>
    <row r="454" spans="1:43" x14ac:dyDescent="0.25">
      <c r="A454">
        <v>453</v>
      </c>
      <c r="B454" t="s">
        <v>67</v>
      </c>
      <c r="C454" t="s">
        <v>65</v>
      </c>
      <c r="D454" t="s">
        <v>66</v>
      </c>
      <c r="E454" t="str">
        <f t="shared" si="231"/>
        <v>173.789</v>
      </c>
      <c r="F454" t="str">
        <f t="shared" si="232"/>
        <v>34.57776</v>
      </c>
      <c r="G454" t="str">
        <f t="shared" si="233"/>
        <v>-86.55521</v>
      </c>
      <c r="H454">
        <f t="shared" si="234"/>
        <v>0.6035055338082056</v>
      </c>
      <c r="I454">
        <f t="shared" si="235"/>
        <v>0.60349575996439442</v>
      </c>
      <c r="J454">
        <f t="shared" si="236"/>
        <v>-1.5106685123332153</v>
      </c>
      <c r="K454">
        <f t="shared" si="237"/>
        <v>-1.5106733992551211</v>
      </c>
      <c r="L454">
        <f t="shared" si="238"/>
        <v>-4.0236664446493896E-6</v>
      </c>
      <c r="M454">
        <f t="shared" si="239"/>
        <v>-9.7738438111782955E-6</v>
      </c>
      <c r="N454">
        <f t="shared" si="240"/>
        <v>220.94329893753189</v>
      </c>
      <c r="O454">
        <f t="shared" si="241"/>
        <v>0.33299999999999841</v>
      </c>
      <c r="P454" s="1">
        <f t="shared" si="242"/>
        <v>1.5071740197658075E-3</v>
      </c>
      <c r="Q454" s="3">
        <v>9.81</v>
      </c>
      <c r="R454" s="3">
        <v>20</v>
      </c>
      <c r="S454" s="3">
        <v>68</v>
      </c>
      <c r="T454" s="3">
        <f t="shared" si="243"/>
        <v>88</v>
      </c>
      <c r="U454" s="5">
        <v>2.4750000000000002E-3</v>
      </c>
      <c r="V454" s="5">
        <v>0.32</v>
      </c>
      <c r="W454" s="5">
        <v>1.29</v>
      </c>
      <c r="X454" s="4">
        <f t="shared" si="244"/>
        <v>2.1366180000000004</v>
      </c>
      <c r="Y454" s="4">
        <f t="shared" si="245"/>
        <v>1.3011117099988081</v>
      </c>
      <c r="Z454" s="3">
        <f t="shared" si="246"/>
        <v>19.043320812245046</v>
      </c>
      <c r="AA454" s="3">
        <f t="shared" si="247"/>
        <v>22.481050522243855</v>
      </c>
      <c r="AB454" s="3">
        <f t="shared" si="248"/>
        <v>0.2064</v>
      </c>
      <c r="AC454" s="3">
        <f t="shared" si="249"/>
        <v>3.4377297099988087</v>
      </c>
      <c r="AD454" s="2">
        <f t="shared" si="263"/>
        <v>215.94</v>
      </c>
      <c r="AE454" s="2">
        <f t="shared" si="250"/>
        <v>9.6054230110972973</v>
      </c>
      <c r="AF454" s="2">
        <f t="shared" si="251"/>
        <v>886.23620124828801</v>
      </c>
      <c r="AG454" s="2">
        <f t="shared" si="252"/>
        <v>159.98472898428003</v>
      </c>
      <c r="AH454" s="2">
        <f t="shared" si="253"/>
        <v>-1046.2209302325582</v>
      </c>
      <c r="AI454" s="2">
        <f t="shared" si="254"/>
        <v>9.7770680440589786E-12</v>
      </c>
      <c r="AJ454" s="2">
        <f t="shared" si="255"/>
        <v>21.486712686582742</v>
      </c>
      <c r="AK454">
        <f t="shared" si="256"/>
        <v>1.9474976176603333E-3</v>
      </c>
      <c r="AL454">
        <f t="shared" si="257"/>
        <v>16.655667199606633</v>
      </c>
      <c r="AM454">
        <f t="shared" si="258"/>
        <v>-1046.2209302325582</v>
      </c>
      <c r="AN454">
        <f t="shared" si="259"/>
        <v>1046.3844728908953</v>
      </c>
      <c r="AO454">
        <f t="shared" si="260"/>
        <v>-0.16354265833717818</v>
      </c>
      <c r="AP454">
        <f t="shared" si="261"/>
        <v>9.6054230110972973</v>
      </c>
      <c r="AQ454">
        <f t="shared" si="262"/>
        <v>273815.68721250916</v>
      </c>
    </row>
    <row r="455" spans="1:43" x14ac:dyDescent="0.25">
      <c r="A455">
        <v>454</v>
      </c>
      <c r="B455" t="s">
        <v>62</v>
      </c>
      <c r="C455" t="s">
        <v>63</v>
      </c>
      <c r="D455" t="s">
        <v>64</v>
      </c>
      <c r="E455" t="str">
        <f t="shared" si="231"/>
        <v>173.8</v>
      </c>
      <c r="F455" t="str">
        <f t="shared" si="232"/>
        <v>34.57712</v>
      </c>
      <c r="G455" t="str">
        <f t="shared" si="233"/>
        <v>-86.55551</v>
      </c>
      <c r="H455">
        <f t="shared" si="234"/>
        <v>0.60349575996439442</v>
      </c>
      <c r="I455">
        <f t="shared" si="235"/>
        <v>0.60348458985718179</v>
      </c>
      <c r="J455">
        <f t="shared" si="236"/>
        <v>-1.5106733992551211</v>
      </c>
      <c r="K455">
        <f t="shared" si="237"/>
        <v>-1.5106786352428769</v>
      </c>
      <c r="L455">
        <f t="shared" si="238"/>
        <v>-4.3111023083364309E-6</v>
      </c>
      <c r="M455">
        <f t="shared" si="239"/>
        <v>-1.1170107212632452E-5</v>
      </c>
      <c r="N455">
        <f t="shared" si="240"/>
        <v>250.28148445988438</v>
      </c>
      <c r="O455">
        <f t="shared" si="241"/>
        <v>1.1000000000024102E-2</v>
      </c>
      <c r="P455" s="1">
        <f t="shared" si="242"/>
        <v>4.395051445280685E-5</v>
      </c>
      <c r="Q455" s="3">
        <v>9.81</v>
      </c>
      <c r="R455" s="3">
        <v>20</v>
      </c>
      <c r="S455" s="3">
        <v>68</v>
      </c>
      <c r="T455" s="3">
        <f t="shared" si="243"/>
        <v>88</v>
      </c>
      <c r="U455" s="5">
        <v>2.4750000000000002E-3</v>
      </c>
      <c r="V455" s="5">
        <v>0.32</v>
      </c>
      <c r="W455" s="5">
        <v>1.29</v>
      </c>
      <c r="X455" s="4">
        <f t="shared" si="244"/>
        <v>2.1366180000000004</v>
      </c>
      <c r="Y455" s="4">
        <f t="shared" si="245"/>
        <v>3.79416000801742E-2</v>
      </c>
      <c r="Z455" s="3">
        <f t="shared" si="246"/>
        <v>19.84675330027757</v>
      </c>
      <c r="AA455" s="3">
        <f t="shared" si="247"/>
        <v>22.021312900357742</v>
      </c>
      <c r="AB455" s="3">
        <f t="shared" si="248"/>
        <v>0.2064</v>
      </c>
      <c r="AC455" s="3">
        <f t="shared" si="249"/>
        <v>2.1745596000801748</v>
      </c>
      <c r="AD455" s="2">
        <f t="shared" si="263"/>
        <v>215.94</v>
      </c>
      <c r="AE455" s="2">
        <f t="shared" si="250"/>
        <v>9.8059548482460865</v>
      </c>
      <c r="AF455" s="2">
        <f t="shared" si="251"/>
        <v>942.90875361822111</v>
      </c>
      <c r="AG455" s="2">
        <f t="shared" si="252"/>
        <v>103.31217661437142</v>
      </c>
      <c r="AH455" s="2">
        <f t="shared" si="253"/>
        <v>-1046.2209302325582</v>
      </c>
      <c r="AI455" s="2">
        <f t="shared" si="254"/>
        <v>3.4333424991928041E-11</v>
      </c>
      <c r="AJ455" s="2">
        <f t="shared" si="255"/>
        <v>21.935289492034268</v>
      </c>
      <c r="AK455">
        <f t="shared" si="256"/>
        <v>2.1609833923748462E-3</v>
      </c>
      <c r="AL455">
        <f t="shared" si="257"/>
        <v>10.53565697713263</v>
      </c>
      <c r="AM455">
        <f t="shared" si="258"/>
        <v>-1046.2209302325582</v>
      </c>
      <c r="AN455">
        <f t="shared" si="259"/>
        <v>1046.2623283425723</v>
      </c>
      <c r="AO455">
        <f t="shared" si="260"/>
        <v>-4.1398110014029044E-2</v>
      </c>
      <c r="AP455">
        <f t="shared" si="261"/>
        <v>9.8059548482460865</v>
      </c>
      <c r="AQ455">
        <f t="shared" si="262"/>
        <v>273687.87199714215</v>
      </c>
    </row>
    <row r="456" spans="1:43" x14ac:dyDescent="0.25">
      <c r="A456">
        <v>455</v>
      </c>
      <c r="B456" t="s">
        <v>62</v>
      </c>
      <c r="C456" t="s">
        <v>60</v>
      </c>
      <c r="D456" t="s">
        <v>61</v>
      </c>
      <c r="E456" t="str">
        <f t="shared" si="231"/>
        <v>173.8</v>
      </c>
      <c r="F456" t="str">
        <f t="shared" si="232"/>
        <v>34.57703</v>
      </c>
      <c r="G456" t="str">
        <f t="shared" si="233"/>
        <v>-86.55559</v>
      </c>
      <c r="H456">
        <f t="shared" si="234"/>
        <v>0.60348458985718179</v>
      </c>
      <c r="I456">
        <f t="shared" si="235"/>
        <v>0.60348301906085489</v>
      </c>
      <c r="J456">
        <f t="shared" si="236"/>
        <v>-1.5106786352428769</v>
      </c>
      <c r="K456">
        <f t="shared" si="237"/>
        <v>-1.5106800315062787</v>
      </c>
      <c r="L456">
        <f t="shared" si="238"/>
        <v>-1.1496323303842825E-6</v>
      </c>
      <c r="M456">
        <f t="shared" si="239"/>
        <v>-1.5707963268996039E-6</v>
      </c>
      <c r="N456">
        <f t="shared" si="240"/>
        <v>40.689739839115958</v>
      </c>
      <c r="O456">
        <f t="shared" si="241"/>
        <v>0</v>
      </c>
      <c r="P456" s="1">
        <f t="shared" si="242"/>
        <v>0</v>
      </c>
      <c r="Q456" s="3">
        <v>9.81</v>
      </c>
      <c r="R456" s="3">
        <v>20</v>
      </c>
      <c r="S456" s="3">
        <v>68</v>
      </c>
      <c r="T456" s="3">
        <f t="shared" si="243"/>
        <v>88</v>
      </c>
      <c r="U456" s="5">
        <v>2.4750000000000002E-3</v>
      </c>
      <c r="V456" s="5">
        <v>0.32</v>
      </c>
      <c r="W456" s="5">
        <v>1.29</v>
      </c>
      <c r="X456" s="4">
        <f t="shared" si="244"/>
        <v>2.1366180000000004</v>
      </c>
      <c r="Y456" s="4">
        <f t="shared" si="245"/>
        <v>0</v>
      </c>
      <c r="Z456" s="3">
        <f t="shared" si="246"/>
        <v>19.871164463677239</v>
      </c>
      <c r="AA456" s="3">
        <f t="shared" si="247"/>
        <v>22.007782463677238</v>
      </c>
      <c r="AB456" s="3">
        <f t="shared" si="248"/>
        <v>0.2064</v>
      </c>
      <c r="AC456" s="3">
        <f t="shared" si="249"/>
        <v>2.1366180000000004</v>
      </c>
      <c r="AD456" s="2">
        <f t="shared" si="263"/>
        <v>215.94</v>
      </c>
      <c r="AE456" s="2">
        <f t="shared" si="250"/>
        <v>9.811983572466028</v>
      </c>
      <c r="AF456" s="2">
        <f t="shared" si="251"/>
        <v>944.64893063649106</v>
      </c>
      <c r="AG456" s="2">
        <f t="shared" si="252"/>
        <v>101.57199959610088</v>
      </c>
      <c r="AH456" s="2">
        <f t="shared" si="253"/>
        <v>-1046.2209302325582</v>
      </c>
      <c r="AI456" s="2">
        <f t="shared" si="254"/>
        <v>3.3651303965598345E-11</v>
      </c>
      <c r="AJ456" s="2">
        <f t="shared" si="255"/>
        <v>21.948775359864438</v>
      </c>
      <c r="AK456">
        <f t="shared" si="256"/>
        <v>3.5110797731050658E-4</v>
      </c>
      <c r="AL456">
        <f t="shared" si="257"/>
        <v>10.351831395348839</v>
      </c>
      <c r="AM456">
        <f t="shared" si="258"/>
        <v>-1046.2209302325582</v>
      </c>
      <c r="AN456">
        <f t="shared" si="259"/>
        <v>1046.2601990751241</v>
      </c>
      <c r="AO456">
        <f t="shared" si="260"/>
        <v>-3.9268842565888917E-2</v>
      </c>
      <c r="AP456">
        <f t="shared" si="261"/>
        <v>9.811983572466028</v>
      </c>
      <c r="AQ456">
        <f t="shared" si="262"/>
        <v>273685.6441412103</v>
      </c>
    </row>
    <row r="457" spans="1:43" x14ac:dyDescent="0.25">
      <c r="A457">
        <v>456</v>
      </c>
      <c r="B457" t="s">
        <v>59</v>
      </c>
      <c r="C457" t="s">
        <v>57</v>
      </c>
      <c r="D457" t="s">
        <v>58</v>
      </c>
      <c r="E457" t="str">
        <f t="shared" si="231"/>
        <v>173.732</v>
      </c>
      <c r="F457" t="str">
        <f t="shared" si="232"/>
        <v>34.57695</v>
      </c>
      <c r="G457" t="str">
        <f t="shared" si="233"/>
        <v>-86.55572</v>
      </c>
      <c r="H457">
        <f t="shared" si="234"/>
        <v>0.60348301906085489</v>
      </c>
      <c r="I457">
        <f t="shared" si="235"/>
        <v>0.60348162279745321</v>
      </c>
      <c r="J457">
        <f t="shared" si="236"/>
        <v>-1.5106800315062787</v>
      </c>
      <c r="K457">
        <f t="shared" si="237"/>
        <v>-1.5106823004343062</v>
      </c>
      <c r="L457">
        <f t="shared" si="238"/>
        <v>-1.8681544467728177E-6</v>
      </c>
      <c r="M457">
        <f t="shared" si="239"/>
        <v>-1.396263401676201E-6</v>
      </c>
      <c r="N457">
        <f t="shared" si="240"/>
        <v>48.752962569925472</v>
      </c>
      <c r="O457">
        <f t="shared" si="241"/>
        <v>-6.8000000000012051E-2</v>
      </c>
      <c r="P457" s="1">
        <f t="shared" si="242"/>
        <v>-1.3947870327363371E-3</v>
      </c>
      <c r="Q457" s="3">
        <v>9.81</v>
      </c>
      <c r="R457" s="3">
        <v>20</v>
      </c>
      <c r="S457" s="3">
        <v>68</v>
      </c>
      <c r="T457" s="3">
        <f t="shared" si="243"/>
        <v>88</v>
      </c>
      <c r="U457" s="5">
        <v>2.4750000000000002E-3</v>
      </c>
      <c r="V457" s="5">
        <v>0.32</v>
      </c>
      <c r="W457" s="5">
        <v>1.29</v>
      </c>
      <c r="X457" s="4">
        <f t="shared" si="244"/>
        <v>2.1366180000000004</v>
      </c>
      <c r="Y457" s="4">
        <f t="shared" si="245"/>
        <v>-1.2040905783837059</v>
      </c>
      <c r="Z457" s="3">
        <f t="shared" si="246"/>
        <v>20.654100326903031</v>
      </c>
      <c r="AA457" s="3">
        <f t="shared" si="247"/>
        <v>21.586627748519327</v>
      </c>
      <c r="AB457" s="3">
        <f t="shared" si="248"/>
        <v>0.2064</v>
      </c>
      <c r="AC457" s="3">
        <f t="shared" si="249"/>
        <v>0.93252742161629443</v>
      </c>
      <c r="AD457" s="2">
        <f t="shared" si="263"/>
        <v>215.94</v>
      </c>
      <c r="AE457" s="2">
        <f t="shared" si="250"/>
        <v>10.003415193688648</v>
      </c>
      <c r="AF457" s="2">
        <f t="shared" si="251"/>
        <v>1001.0249080528655</v>
      </c>
      <c r="AG457" s="2">
        <f t="shared" si="252"/>
        <v>45.196022179882455</v>
      </c>
      <c r="AH457" s="2">
        <f t="shared" si="253"/>
        <v>-1046.2209302325582</v>
      </c>
      <c r="AI457" s="2">
        <f t="shared" si="254"/>
        <v>1.8985701899509877E-10</v>
      </c>
      <c r="AJ457" s="2">
        <f t="shared" si="255"/>
        <v>22.37699556834303</v>
      </c>
      <c r="AK457">
        <f t="shared" si="256"/>
        <v>4.1263428819310365E-4</v>
      </c>
      <c r="AL457">
        <f t="shared" si="257"/>
        <v>4.5180592132572404</v>
      </c>
      <c r="AM457">
        <f t="shared" si="258"/>
        <v>-1046.2209302325582</v>
      </c>
      <c r="AN457">
        <f t="shared" si="259"/>
        <v>1046.2241951126207</v>
      </c>
      <c r="AO457">
        <f t="shared" si="260"/>
        <v>-3.2648800624883734E-3</v>
      </c>
      <c r="AP457">
        <f t="shared" si="261"/>
        <v>10.003415193688648</v>
      </c>
      <c r="AQ457">
        <f t="shared" si="262"/>
        <v>273647.97451068537</v>
      </c>
    </row>
    <row r="458" spans="1:43" x14ac:dyDescent="0.25">
      <c r="A458">
        <v>457</v>
      </c>
      <c r="B458" t="s">
        <v>56</v>
      </c>
      <c r="C458" t="s">
        <v>54</v>
      </c>
      <c r="D458" t="s">
        <v>55</v>
      </c>
      <c r="E458" t="str">
        <f t="shared" si="231"/>
        <v>173.416</v>
      </c>
      <c r="F458" t="str">
        <f t="shared" si="232"/>
        <v>34.57691</v>
      </c>
      <c r="G458" t="str">
        <f t="shared" si="233"/>
        <v>-86.55583</v>
      </c>
      <c r="H458">
        <f t="shared" si="234"/>
        <v>0.60348162279745321</v>
      </c>
      <c r="I458">
        <f t="shared" si="235"/>
        <v>0.60348092466575243</v>
      </c>
      <c r="J458">
        <f t="shared" si="236"/>
        <v>-1.5106823004343062</v>
      </c>
      <c r="K458">
        <f t="shared" si="237"/>
        <v>-1.5106842202964834</v>
      </c>
      <c r="L458">
        <f t="shared" si="238"/>
        <v>-1.580747211442872E-6</v>
      </c>
      <c r="M458">
        <f t="shared" si="239"/>
        <v>-6.9813170078258935E-7</v>
      </c>
      <c r="N458">
        <f t="shared" si="240"/>
        <v>36.122284282720464</v>
      </c>
      <c r="O458">
        <f t="shared" si="241"/>
        <v>-0.3160000000000025</v>
      </c>
      <c r="P458" s="1">
        <f t="shared" si="242"/>
        <v>-8.7480624848292037E-3</v>
      </c>
      <c r="Q458" s="3">
        <v>9.81</v>
      </c>
      <c r="R458" s="3">
        <v>20</v>
      </c>
      <c r="S458" s="3">
        <v>68</v>
      </c>
      <c r="T458" s="3">
        <f t="shared" si="243"/>
        <v>88</v>
      </c>
      <c r="U458" s="5">
        <v>2.4750000000000002E-3</v>
      </c>
      <c r="V458" s="5">
        <v>0.32</v>
      </c>
      <c r="W458" s="5">
        <v>1.29</v>
      </c>
      <c r="X458" s="4">
        <f t="shared" si="244"/>
        <v>2.1366180000000004</v>
      </c>
      <c r="Y458" s="4">
        <f t="shared" si="245"/>
        <v>-7.551738425457402</v>
      </c>
      <c r="Z458" s="3">
        <f t="shared" si="246"/>
        <v>25.025842667191327</v>
      </c>
      <c r="AA458" s="3">
        <f t="shared" si="247"/>
        <v>19.610722241733924</v>
      </c>
      <c r="AB458" s="3">
        <f t="shared" si="248"/>
        <v>0.2064</v>
      </c>
      <c r="AC458" s="3">
        <f t="shared" si="249"/>
        <v>-5.4151204254574026</v>
      </c>
      <c r="AD458" s="2">
        <f t="shared" si="263"/>
        <v>215.94</v>
      </c>
      <c r="AE458" s="2">
        <f t="shared" si="250"/>
        <v>11.011323159758783</v>
      </c>
      <c r="AF458" s="2">
        <f t="shared" si="251"/>
        <v>1335.1145395044737</v>
      </c>
      <c r="AG458" s="2">
        <f t="shared" si="252"/>
        <v>-288.89360927190859</v>
      </c>
      <c r="AH458" s="2">
        <f t="shared" si="253"/>
        <v>-1046.2209302325582</v>
      </c>
      <c r="AI458" s="2">
        <f t="shared" si="254"/>
        <v>6.8212102632969618E-12</v>
      </c>
      <c r="AJ458" s="2">
        <f t="shared" si="255"/>
        <v>24.631620779168909</v>
      </c>
      <c r="AK458">
        <f t="shared" si="256"/>
        <v>2.7774630754294363E-4</v>
      </c>
      <c r="AL458">
        <f t="shared" si="257"/>
        <v>-26.23604857295253</v>
      </c>
      <c r="AM458">
        <f t="shared" si="258"/>
        <v>-1046.2209302325582</v>
      </c>
      <c r="AN458">
        <f t="shared" si="259"/>
        <v>1045.5812340858904</v>
      </c>
      <c r="AO458">
        <f t="shared" si="260"/>
        <v>0.63969614666780217</v>
      </c>
      <c r="AP458">
        <f t="shared" si="261"/>
        <v>11.011323159758783</v>
      </c>
      <c r="AQ458">
        <f t="shared" si="262"/>
        <v>272975.704427697</v>
      </c>
    </row>
    <row r="459" spans="1:43" x14ac:dyDescent="0.25">
      <c r="A459">
        <v>458</v>
      </c>
      <c r="B459" t="s">
        <v>53</v>
      </c>
      <c r="C459" t="s">
        <v>51</v>
      </c>
      <c r="D459" t="s">
        <v>52</v>
      </c>
      <c r="E459" t="str">
        <f t="shared" si="231"/>
        <v>172.729</v>
      </c>
      <c r="F459" t="str">
        <f t="shared" si="232"/>
        <v>34.57685</v>
      </c>
      <c r="G459" t="str">
        <f t="shared" si="233"/>
        <v>-86.55603</v>
      </c>
      <c r="H459">
        <f t="shared" si="234"/>
        <v>0.60348092466575243</v>
      </c>
      <c r="I459">
        <f t="shared" si="235"/>
        <v>0.60347987746820131</v>
      </c>
      <c r="J459">
        <f t="shared" si="236"/>
        <v>-1.5106842202964834</v>
      </c>
      <c r="K459">
        <f t="shared" si="237"/>
        <v>-1.5106877109549874</v>
      </c>
      <c r="L459">
        <f t="shared" si="238"/>
        <v>-2.8740875676939242E-6</v>
      </c>
      <c r="M459">
        <f t="shared" si="239"/>
        <v>-1.0471975511183729E-6</v>
      </c>
      <c r="N459">
        <f t="shared" si="240"/>
        <v>63.942231245690436</v>
      </c>
      <c r="O459">
        <f t="shared" si="241"/>
        <v>-0.6869999999999834</v>
      </c>
      <c r="P459" s="1">
        <f t="shared" si="242"/>
        <v>-1.0744072995517898E-2</v>
      </c>
      <c r="Q459" s="3">
        <v>9.81</v>
      </c>
      <c r="R459" s="3">
        <v>20</v>
      </c>
      <c r="S459" s="3">
        <v>68</v>
      </c>
      <c r="T459" s="3">
        <f t="shared" si="243"/>
        <v>88</v>
      </c>
      <c r="U459" s="5">
        <v>2.4750000000000002E-3</v>
      </c>
      <c r="V459" s="5">
        <v>0.32</v>
      </c>
      <c r="W459" s="5">
        <v>1.29</v>
      </c>
      <c r="X459" s="4">
        <f t="shared" si="244"/>
        <v>2.1366180000000004</v>
      </c>
      <c r="Y459" s="4">
        <f t="shared" si="245"/>
        <v>-9.2746080433436315</v>
      </c>
      <c r="Z459" s="3">
        <f t="shared" si="246"/>
        <v>26.276372803626018</v>
      </c>
      <c r="AA459" s="3">
        <f t="shared" si="247"/>
        <v>19.138382760282386</v>
      </c>
      <c r="AB459" s="3">
        <f t="shared" si="248"/>
        <v>0.2064</v>
      </c>
      <c r="AC459" s="3">
        <f t="shared" si="249"/>
        <v>-7.1379900433436321</v>
      </c>
      <c r="AD459" s="2">
        <f t="shared" si="263"/>
        <v>215.94</v>
      </c>
      <c r="AE459" s="2">
        <f t="shared" si="250"/>
        <v>11.283085028905255</v>
      </c>
      <c r="AF459" s="2">
        <f t="shared" si="251"/>
        <v>1436.4270765238657</v>
      </c>
      <c r="AG459" s="2">
        <f t="shared" si="252"/>
        <v>-390.20614629130478</v>
      </c>
      <c r="AH459" s="2">
        <f t="shared" si="253"/>
        <v>-1046.2209302325582</v>
      </c>
      <c r="AI459" s="2">
        <f t="shared" si="254"/>
        <v>2.7284841053187847E-12</v>
      </c>
      <c r="AJ459" s="2">
        <f t="shared" si="255"/>
        <v>25.239534578985197</v>
      </c>
      <c r="AK459">
        <f t="shared" si="256"/>
        <v>4.798135651575263E-4</v>
      </c>
      <c r="AL459">
        <f t="shared" si="257"/>
        <v>-34.583285093719148</v>
      </c>
      <c r="AM459">
        <f t="shared" si="258"/>
        <v>-1046.2209302325582</v>
      </c>
      <c r="AN459">
        <f t="shared" si="259"/>
        <v>1044.7546375648647</v>
      </c>
      <c r="AO459">
        <f t="shared" si="260"/>
        <v>1.4662926676935513</v>
      </c>
      <c r="AP459">
        <f t="shared" si="261"/>
        <v>11.283085028905255</v>
      </c>
      <c r="AQ459">
        <f t="shared" si="262"/>
        <v>272112.64264956967</v>
      </c>
    </row>
    <row r="460" spans="1:43" x14ac:dyDescent="0.25">
      <c r="A460">
        <v>459</v>
      </c>
      <c r="B460" t="s">
        <v>50</v>
      </c>
      <c r="C460" t="s">
        <v>48</v>
      </c>
      <c r="D460" t="s">
        <v>49</v>
      </c>
      <c r="E460" t="str">
        <f t="shared" si="231"/>
        <v>170.726</v>
      </c>
      <c r="F460" t="str">
        <f t="shared" si="232"/>
        <v>34.57667</v>
      </c>
      <c r="G460" t="str">
        <f t="shared" si="233"/>
        <v>-86.55688</v>
      </c>
      <c r="H460">
        <f t="shared" si="234"/>
        <v>0.60347987746820131</v>
      </c>
      <c r="I460">
        <f t="shared" si="235"/>
        <v>0.60347673587554773</v>
      </c>
      <c r="J460">
        <f t="shared" si="236"/>
        <v>-1.5106877109549874</v>
      </c>
      <c r="K460">
        <f t="shared" si="237"/>
        <v>-1.5107025462536294</v>
      </c>
      <c r="L460">
        <f t="shared" si="238"/>
        <v>-1.2214889795719089E-5</v>
      </c>
      <c r="M460">
        <f t="shared" si="239"/>
        <v>-3.1415926535771632E-6</v>
      </c>
      <c r="N460">
        <f t="shared" si="240"/>
        <v>263.64397277881068</v>
      </c>
      <c r="O460">
        <f t="shared" si="241"/>
        <v>-2.0030000000000143</v>
      </c>
      <c r="P460" s="1">
        <f t="shared" si="242"/>
        <v>-7.5973669296831251E-3</v>
      </c>
      <c r="Q460" s="3">
        <v>9.81</v>
      </c>
      <c r="R460" s="3">
        <v>20</v>
      </c>
      <c r="S460" s="3">
        <v>68</v>
      </c>
      <c r="T460" s="3">
        <f t="shared" si="243"/>
        <v>88</v>
      </c>
      <c r="U460" s="5">
        <v>2.4750000000000002E-3</v>
      </c>
      <c r="V460" s="5">
        <v>0.32</v>
      </c>
      <c r="W460" s="5">
        <v>1.29</v>
      </c>
      <c r="X460" s="4">
        <f t="shared" si="244"/>
        <v>2.1366180000000004</v>
      </c>
      <c r="Y460" s="4">
        <f t="shared" si="245"/>
        <v>-6.5584656485210244</v>
      </c>
      <c r="Z460" s="3">
        <f t="shared" si="246"/>
        <v>24.316534350478168</v>
      </c>
      <c r="AA460" s="3">
        <f t="shared" si="247"/>
        <v>19.894686701957145</v>
      </c>
      <c r="AB460" s="3">
        <f t="shared" si="248"/>
        <v>0.2064</v>
      </c>
      <c r="AC460" s="3">
        <f t="shared" si="249"/>
        <v>-4.4218476485210241</v>
      </c>
      <c r="AD460" s="2">
        <f t="shared" si="263"/>
        <v>215.94</v>
      </c>
      <c r="AE460" s="2">
        <f t="shared" si="250"/>
        <v>10.854154339548305</v>
      </c>
      <c r="AF460" s="2">
        <f t="shared" si="251"/>
        <v>1278.756864549506</v>
      </c>
      <c r="AG460" s="2">
        <f t="shared" si="252"/>
        <v>-232.53593431693773</v>
      </c>
      <c r="AH460" s="2">
        <f t="shared" si="253"/>
        <v>-1046.2209302325582</v>
      </c>
      <c r="AI460" s="2">
        <f t="shared" si="254"/>
        <v>1.0004441719502211E-11</v>
      </c>
      <c r="AJ460" s="2">
        <f t="shared" si="255"/>
        <v>24.280044250030091</v>
      </c>
      <c r="AK460">
        <f t="shared" si="256"/>
        <v>2.0565271664192124E-3</v>
      </c>
      <c r="AL460">
        <f t="shared" si="257"/>
        <v>-21.423680467640622</v>
      </c>
      <c r="AM460">
        <f t="shared" si="258"/>
        <v>-1046.2209302325582</v>
      </c>
      <c r="AN460">
        <f t="shared" si="259"/>
        <v>1045.8727215093365</v>
      </c>
      <c r="AO460">
        <f t="shared" si="260"/>
        <v>0.34820872322165997</v>
      </c>
      <c r="AP460">
        <f t="shared" si="261"/>
        <v>10.854154339548305</v>
      </c>
      <c r="AQ460">
        <f t="shared" si="262"/>
        <v>273280.37670916074</v>
      </c>
    </row>
    <row r="461" spans="1:43" x14ac:dyDescent="0.25">
      <c r="A461">
        <v>460</v>
      </c>
      <c r="B461" t="s">
        <v>47</v>
      </c>
      <c r="C461" t="s">
        <v>45</v>
      </c>
      <c r="D461" t="s">
        <v>46</v>
      </c>
      <c r="E461" t="str">
        <f t="shared" si="231"/>
        <v>171.052</v>
      </c>
      <c r="F461" t="str">
        <f t="shared" si="232"/>
        <v>34.57648</v>
      </c>
      <c r="G461" t="str">
        <f t="shared" si="233"/>
        <v>-86.55743</v>
      </c>
      <c r="H461">
        <f t="shared" si="234"/>
        <v>0.60347673587554773</v>
      </c>
      <c r="I461">
        <f t="shared" si="235"/>
        <v>0.60347341974996893</v>
      </c>
      <c r="J461">
        <f t="shared" si="236"/>
        <v>-1.5107025462536294</v>
      </c>
      <c r="K461">
        <f t="shared" si="237"/>
        <v>-1.5107121455645152</v>
      </c>
      <c r="L461">
        <f t="shared" si="238"/>
        <v>-7.9037698103693098E-6</v>
      </c>
      <c r="M461">
        <f t="shared" si="239"/>
        <v>-3.3161255788005661E-6</v>
      </c>
      <c r="N461">
        <f t="shared" si="240"/>
        <v>179.169222035198</v>
      </c>
      <c r="O461">
        <f t="shared" si="241"/>
        <v>0.32599999999999341</v>
      </c>
      <c r="P461" s="1">
        <f t="shared" si="242"/>
        <v>1.8195089329346439E-3</v>
      </c>
      <c r="Q461" s="3">
        <v>9.81</v>
      </c>
      <c r="R461" s="3">
        <v>20</v>
      </c>
      <c r="S461" s="3">
        <v>68</v>
      </c>
      <c r="T461" s="3">
        <f t="shared" si="243"/>
        <v>88</v>
      </c>
      <c r="U461" s="5">
        <v>2.4750000000000002E-3</v>
      </c>
      <c r="V461" s="5">
        <v>0.32</v>
      </c>
      <c r="W461" s="5">
        <v>1.29</v>
      </c>
      <c r="X461" s="4">
        <f t="shared" si="244"/>
        <v>2.1366180000000004</v>
      </c>
      <c r="Y461" s="4">
        <f t="shared" si="245"/>
        <v>1.5707430715649462</v>
      </c>
      <c r="Z461" s="3">
        <f t="shared" si="246"/>
        <v>18.874190421631692</v>
      </c>
      <c r="AA461" s="3">
        <f t="shared" si="247"/>
        <v>22.581551493196638</v>
      </c>
      <c r="AB461" s="3">
        <f t="shared" si="248"/>
        <v>0.2064</v>
      </c>
      <c r="AC461" s="3">
        <f t="shared" si="249"/>
        <v>3.7073610715649461</v>
      </c>
      <c r="AD461" s="2">
        <f t="shared" si="263"/>
        <v>215.94</v>
      </c>
      <c r="AE461" s="2">
        <f t="shared" si="250"/>
        <v>9.5626733205227321</v>
      </c>
      <c r="AF461" s="2">
        <f t="shared" si="251"/>
        <v>874.45599414439471</v>
      </c>
      <c r="AG461" s="2">
        <f t="shared" si="252"/>
        <v>171.76493608817191</v>
      </c>
      <c r="AH461" s="2">
        <f t="shared" si="253"/>
        <v>-1046.2209302325582</v>
      </c>
      <c r="AI461" s="2">
        <f t="shared" si="254"/>
        <v>8.4128259913995862E-12</v>
      </c>
      <c r="AJ461" s="2">
        <f t="shared" si="255"/>
        <v>21.391084381847513</v>
      </c>
      <c r="AK461">
        <f t="shared" si="256"/>
        <v>1.5863414950664963E-3</v>
      </c>
      <c r="AL461">
        <f t="shared" si="257"/>
        <v>17.962020695566601</v>
      </c>
      <c r="AM461">
        <f t="shared" si="258"/>
        <v>-1046.2209302325582</v>
      </c>
      <c r="AN461">
        <f t="shared" si="259"/>
        <v>1046.4260432735095</v>
      </c>
      <c r="AO461">
        <f t="shared" si="260"/>
        <v>-0.20511304095134619</v>
      </c>
      <c r="AP461">
        <f t="shared" si="261"/>
        <v>9.5626733205227321</v>
      </c>
      <c r="AQ461">
        <f t="shared" si="262"/>
        <v>273859.19434203638</v>
      </c>
    </row>
    <row r="462" spans="1:43" x14ac:dyDescent="0.25">
      <c r="A462">
        <v>461</v>
      </c>
      <c r="B462" t="s">
        <v>44</v>
      </c>
      <c r="C462" t="s">
        <v>42</v>
      </c>
      <c r="D462" t="s">
        <v>43</v>
      </c>
      <c r="E462" t="str">
        <f t="shared" si="231"/>
        <v>171.17</v>
      </c>
      <c r="F462" t="str">
        <f t="shared" si="232"/>
        <v>34.57637</v>
      </c>
      <c r="G462" t="str">
        <f t="shared" si="233"/>
        <v>-86.55753</v>
      </c>
      <c r="H462">
        <f t="shared" si="234"/>
        <v>0.60347341974996893</v>
      </c>
      <c r="I462">
        <f t="shared" si="235"/>
        <v>0.6034714998877917</v>
      </c>
      <c r="J462">
        <f t="shared" si="236"/>
        <v>-1.5107121455645152</v>
      </c>
      <c r="K462">
        <f t="shared" si="237"/>
        <v>-1.5107138908937672</v>
      </c>
      <c r="L462">
        <f t="shared" si="238"/>
        <v>-1.4370516495642394E-6</v>
      </c>
      <c r="M462">
        <f t="shared" si="239"/>
        <v>-1.9198621772353874E-6</v>
      </c>
      <c r="N462">
        <f t="shared" si="240"/>
        <v>50.129187250443835</v>
      </c>
      <c r="O462">
        <f t="shared" si="241"/>
        <v>0.117999999999995</v>
      </c>
      <c r="P462" s="1">
        <f t="shared" si="242"/>
        <v>2.353918075919937E-3</v>
      </c>
      <c r="Q462" s="3">
        <v>9.81</v>
      </c>
      <c r="R462" s="3">
        <v>20</v>
      </c>
      <c r="S462" s="3">
        <v>68</v>
      </c>
      <c r="T462" s="3">
        <f t="shared" si="243"/>
        <v>88</v>
      </c>
      <c r="U462" s="5">
        <v>2.4750000000000002E-3</v>
      </c>
      <c r="V462" s="5">
        <v>0.32</v>
      </c>
      <c r="W462" s="5">
        <v>1.29</v>
      </c>
      <c r="X462" s="4">
        <f t="shared" si="244"/>
        <v>2.1366180000000004</v>
      </c>
      <c r="Y462" s="4">
        <f t="shared" si="245"/>
        <v>2.0320847667679258</v>
      </c>
      <c r="Z462" s="3">
        <f t="shared" si="246"/>
        <v>18.586773844002852</v>
      </c>
      <c r="AA462" s="3">
        <f t="shared" si="247"/>
        <v>22.755476610770778</v>
      </c>
      <c r="AB462" s="3">
        <f t="shared" si="248"/>
        <v>0.2064</v>
      </c>
      <c r="AC462" s="3">
        <f t="shared" si="249"/>
        <v>4.1687027667679262</v>
      </c>
      <c r="AD462" s="2">
        <f t="shared" si="263"/>
        <v>215.94</v>
      </c>
      <c r="AE462" s="2">
        <f t="shared" si="250"/>
        <v>9.4895837030189565</v>
      </c>
      <c r="AF462" s="2">
        <f t="shared" si="251"/>
        <v>854.55787869064181</v>
      </c>
      <c r="AG462" s="2">
        <f t="shared" si="252"/>
        <v>191.66305154191349</v>
      </c>
      <c r="AH462" s="2">
        <f t="shared" si="253"/>
        <v>-1046.2209302325582</v>
      </c>
      <c r="AI462" s="2">
        <f t="shared" si="254"/>
        <v>-2.9558577807620168E-12</v>
      </c>
      <c r="AJ462" s="2">
        <f t="shared" si="255"/>
        <v>21.227587614462934</v>
      </c>
      <c r="AK462">
        <f t="shared" si="256"/>
        <v>4.4725592113488042E-4</v>
      </c>
      <c r="AL462">
        <f t="shared" si="257"/>
        <v>20.197203327363983</v>
      </c>
      <c r="AM462">
        <f t="shared" si="258"/>
        <v>-1046.2209302325582</v>
      </c>
      <c r="AN462">
        <f t="shared" si="259"/>
        <v>1046.5125154630193</v>
      </c>
      <c r="AO462">
        <f t="shared" si="260"/>
        <v>-0.2915852304611235</v>
      </c>
      <c r="AP462">
        <f t="shared" si="261"/>
        <v>9.4895837030189565</v>
      </c>
      <c r="AQ462">
        <f t="shared" si="262"/>
        <v>273949.70630717155</v>
      </c>
    </row>
    <row r="463" spans="1:43" x14ac:dyDescent="0.25">
      <c r="A463">
        <v>462</v>
      </c>
      <c r="B463" t="s">
        <v>41</v>
      </c>
      <c r="C463" t="s">
        <v>39</v>
      </c>
      <c r="D463" t="s">
        <v>40</v>
      </c>
      <c r="E463" t="str">
        <f t="shared" si="231"/>
        <v>171.224</v>
      </c>
      <c r="F463" t="str">
        <f t="shared" si="232"/>
        <v>34.57632</v>
      </c>
      <c r="G463" t="str">
        <f t="shared" si="233"/>
        <v>-86.55748</v>
      </c>
      <c r="H463">
        <f t="shared" si="234"/>
        <v>0.6034714998877917</v>
      </c>
      <c r="I463">
        <f t="shared" si="235"/>
        <v>0.6034706272231658</v>
      </c>
      <c r="J463">
        <f t="shared" si="236"/>
        <v>-1.5107138908937672</v>
      </c>
      <c r="K463">
        <f t="shared" si="237"/>
        <v>-1.5107130182291413</v>
      </c>
      <c r="L463">
        <f t="shared" si="238"/>
        <v>7.1852651617765196E-7</v>
      </c>
      <c r="M463">
        <f t="shared" si="239"/>
        <v>-8.7266462589496996E-7</v>
      </c>
      <c r="N463">
        <f t="shared" si="240"/>
        <v>23.629521559329039</v>
      </c>
      <c r="O463">
        <f t="shared" si="241"/>
        <v>5.4000000000002046E-2</v>
      </c>
      <c r="P463" s="1">
        <f t="shared" si="242"/>
        <v>2.2852769094126074E-3</v>
      </c>
      <c r="Q463" s="3">
        <v>9.81</v>
      </c>
      <c r="R463" s="3">
        <v>20</v>
      </c>
      <c r="S463" s="3">
        <v>68</v>
      </c>
      <c r="T463" s="3">
        <f t="shared" si="243"/>
        <v>88</v>
      </c>
      <c r="U463" s="5">
        <v>2.4750000000000002E-3</v>
      </c>
      <c r="V463" s="5">
        <v>0.32</v>
      </c>
      <c r="W463" s="5">
        <v>1.29</v>
      </c>
      <c r="X463" s="4">
        <f t="shared" si="244"/>
        <v>2.1366180000000004</v>
      </c>
      <c r="Y463" s="4">
        <f t="shared" si="245"/>
        <v>1.9728286988248209</v>
      </c>
      <c r="Z463" s="3">
        <f t="shared" si="246"/>
        <v>18.623550650603431</v>
      </c>
      <c r="AA463" s="3">
        <f t="shared" si="247"/>
        <v>22.732997349428253</v>
      </c>
      <c r="AB463" s="3">
        <f t="shared" si="248"/>
        <v>0.2064</v>
      </c>
      <c r="AC463" s="3">
        <f t="shared" si="249"/>
        <v>4.1094466988248213</v>
      </c>
      <c r="AD463" s="2">
        <f t="shared" si="263"/>
        <v>215.94</v>
      </c>
      <c r="AE463" s="2">
        <f t="shared" si="250"/>
        <v>9.4989673680419155</v>
      </c>
      <c r="AF463" s="2">
        <f t="shared" si="251"/>
        <v>857.09544528661718</v>
      </c>
      <c r="AG463" s="2">
        <f t="shared" si="252"/>
        <v>189.12548494595228</v>
      </c>
      <c r="AH463" s="2">
        <f t="shared" si="253"/>
        <v>-1046.2209302325582</v>
      </c>
      <c r="AI463" s="2">
        <f t="shared" si="254"/>
        <v>1.1368683772161603E-11</v>
      </c>
      <c r="AJ463" s="2">
        <f t="shared" si="255"/>
        <v>21.248578268811261</v>
      </c>
      <c r="AK463">
        <f t="shared" si="256"/>
        <v>2.1061588768431588E-4</v>
      </c>
      <c r="AL463">
        <f t="shared" si="257"/>
        <v>19.91010997492646</v>
      </c>
      <c r="AM463">
        <f t="shared" si="258"/>
        <v>-1046.2209302325582</v>
      </c>
      <c r="AN463">
        <f t="shared" si="259"/>
        <v>1046.5002604193364</v>
      </c>
      <c r="AO463">
        <f t="shared" si="260"/>
        <v>-0.27933018677833843</v>
      </c>
      <c r="AP463">
        <f t="shared" si="261"/>
        <v>9.4989673680419155</v>
      </c>
      <c r="AQ463">
        <f t="shared" si="262"/>
        <v>273936.87782737642</v>
      </c>
    </row>
    <row r="464" spans="1:43" x14ac:dyDescent="0.25">
      <c r="A464">
        <v>463</v>
      </c>
      <c r="B464" t="s">
        <v>36</v>
      </c>
      <c r="C464" t="s">
        <v>34</v>
      </c>
      <c r="D464" t="s">
        <v>35</v>
      </c>
      <c r="E464" t="str">
        <f t="shared" si="231"/>
        <v>171.503</v>
      </c>
      <c r="F464" t="str">
        <f t="shared" si="232"/>
        <v>34.57585</v>
      </c>
      <c r="G464" t="str">
        <f t="shared" si="233"/>
        <v>-86.5579</v>
      </c>
      <c r="H464">
        <f t="shared" si="234"/>
        <v>0.6034706272231658</v>
      </c>
      <c r="I464">
        <f t="shared" si="235"/>
        <v>0.60346242417568141</v>
      </c>
      <c r="J464">
        <f t="shared" si="236"/>
        <v>-1.5107130182291413</v>
      </c>
      <c r="K464">
        <f t="shared" si="237"/>
        <v>-1.510720348612</v>
      </c>
      <c r="L464">
        <f t="shared" si="238"/>
        <v>-6.0356416143918618E-6</v>
      </c>
      <c r="M464">
        <f t="shared" si="239"/>
        <v>-8.2030474843897139E-6</v>
      </c>
      <c r="N464">
        <f t="shared" si="240"/>
        <v>212.88668347992891</v>
      </c>
      <c r="O464">
        <f t="shared" si="241"/>
        <v>0.27899999999999636</v>
      </c>
      <c r="P464" s="1">
        <f t="shared" si="242"/>
        <v>1.3105563741205102E-3</v>
      </c>
      <c r="Q464" s="3">
        <v>9.81</v>
      </c>
      <c r="R464" s="3">
        <v>20</v>
      </c>
      <c r="S464" s="3">
        <v>68</v>
      </c>
      <c r="T464" s="3">
        <f t="shared" si="243"/>
        <v>88</v>
      </c>
      <c r="U464" s="5">
        <v>2.4750000000000002E-3</v>
      </c>
      <c r="V464" s="5">
        <v>0.32</v>
      </c>
      <c r="W464" s="5">
        <v>1.29</v>
      </c>
      <c r="X464" s="4">
        <f t="shared" si="244"/>
        <v>2.1366180000000004</v>
      </c>
      <c r="Y464" s="4">
        <f t="shared" si="245"/>
        <v>1.1313761350491001</v>
      </c>
      <c r="Z464" s="3">
        <f t="shared" si="246"/>
        <v>19.150221516601686</v>
      </c>
      <c r="AA464" s="3">
        <f t="shared" si="247"/>
        <v>22.418215651650787</v>
      </c>
      <c r="AB464" s="3">
        <f t="shared" si="248"/>
        <v>0.2064</v>
      </c>
      <c r="AC464" s="3">
        <f t="shared" si="249"/>
        <v>3.2679941350491006</v>
      </c>
      <c r="AD464" s="2">
        <f t="shared" si="263"/>
        <v>215.94</v>
      </c>
      <c r="AE464" s="2">
        <f t="shared" si="250"/>
        <v>9.6323455602094779</v>
      </c>
      <c r="AF464" s="2">
        <f t="shared" si="251"/>
        <v>893.7090659034219</v>
      </c>
      <c r="AG464" s="2">
        <f t="shared" si="252"/>
        <v>152.51186432912218</v>
      </c>
      <c r="AH464" s="2">
        <f t="shared" si="253"/>
        <v>-1046.2209302325582</v>
      </c>
      <c r="AI464" s="2">
        <f t="shared" si="254"/>
        <v>-1.4097167877480388E-11</v>
      </c>
      <c r="AJ464" s="2">
        <f t="shared" si="255"/>
        <v>21.546936695134523</v>
      </c>
      <c r="AK464">
        <f t="shared" si="256"/>
        <v>1.8712380418270259E-3</v>
      </c>
      <c r="AL464">
        <f t="shared" si="257"/>
        <v>15.83330491787355</v>
      </c>
      <c r="AM464">
        <f t="shared" si="258"/>
        <v>-1046.2209302325582</v>
      </c>
      <c r="AN464">
        <f t="shared" si="259"/>
        <v>1046.3614279408798</v>
      </c>
      <c r="AO464">
        <f t="shared" si="260"/>
        <v>-0.14049770832161812</v>
      </c>
      <c r="AP464">
        <f t="shared" si="261"/>
        <v>9.6323455602094779</v>
      </c>
      <c r="AQ464">
        <f t="shared" si="262"/>
        <v>273791.57009687164</v>
      </c>
    </row>
    <row r="465" spans="1:43" x14ac:dyDescent="0.25">
      <c r="A465">
        <v>464</v>
      </c>
      <c r="B465" t="s">
        <v>33</v>
      </c>
      <c r="C465" t="s">
        <v>31</v>
      </c>
      <c r="D465" t="s">
        <v>32</v>
      </c>
      <c r="E465" t="str">
        <f t="shared" si="231"/>
        <v>171.474</v>
      </c>
      <c r="F465" t="str">
        <f t="shared" si="232"/>
        <v>34.57578</v>
      </c>
      <c r="G465" t="str">
        <f t="shared" si="233"/>
        <v>-86.55799</v>
      </c>
      <c r="H465">
        <f t="shared" si="234"/>
        <v>0.60346242417568141</v>
      </c>
      <c r="I465">
        <f t="shared" si="235"/>
        <v>0.60346120244520507</v>
      </c>
      <c r="J465">
        <f t="shared" si="236"/>
        <v>-1.510720348612</v>
      </c>
      <c r="K465">
        <f t="shared" si="237"/>
        <v>-1.5107219194083266</v>
      </c>
      <c r="L465">
        <f t="shared" si="238"/>
        <v>-1.2933559750013377E-6</v>
      </c>
      <c r="M465">
        <f t="shared" si="239"/>
        <v>-1.2217304763417758E-6</v>
      </c>
      <c r="N465">
        <f t="shared" si="240"/>
        <v>37.190616934603234</v>
      </c>
      <c r="O465">
        <f t="shared" si="241"/>
        <v>-2.8999999999996362E-2</v>
      </c>
      <c r="P465" s="1">
        <f t="shared" si="242"/>
        <v>-7.7976657528942242E-4</v>
      </c>
      <c r="Q465" s="3">
        <v>9.81</v>
      </c>
      <c r="R465" s="3">
        <v>20</v>
      </c>
      <c r="S465" s="3">
        <v>68</v>
      </c>
      <c r="T465" s="3">
        <f t="shared" si="243"/>
        <v>88</v>
      </c>
      <c r="U465" s="5">
        <v>2.4750000000000002E-3</v>
      </c>
      <c r="V465" s="5">
        <v>0.32</v>
      </c>
      <c r="W465" s="5">
        <v>1.29</v>
      </c>
      <c r="X465" s="4">
        <f t="shared" si="244"/>
        <v>2.1366180000000004</v>
      </c>
      <c r="Y465" s="4">
        <f t="shared" si="245"/>
        <v>-0.67315668446416443</v>
      </c>
      <c r="Z465" s="3">
        <f t="shared" si="246"/>
        <v>20.306916039563646</v>
      </c>
      <c r="AA465" s="3">
        <f t="shared" si="247"/>
        <v>21.77037735509948</v>
      </c>
      <c r="AB465" s="3">
        <f t="shared" si="248"/>
        <v>0.2064</v>
      </c>
      <c r="AC465" s="3">
        <f t="shared" si="249"/>
        <v>1.463461315535836</v>
      </c>
      <c r="AD465" s="2">
        <f t="shared" si="263"/>
        <v>215.94</v>
      </c>
      <c r="AE465" s="2">
        <f t="shared" si="250"/>
        <v>9.9189828673063491</v>
      </c>
      <c r="AF465" s="2">
        <f t="shared" si="251"/>
        <v>975.89124168730768</v>
      </c>
      <c r="AG465" s="2">
        <f t="shared" si="252"/>
        <v>70.329688545375816</v>
      </c>
      <c r="AH465" s="2">
        <f t="shared" si="253"/>
        <v>-1046.2209302325582</v>
      </c>
      <c r="AI465" s="2">
        <f t="shared" si="254"/>
        <v>1.2528289516922086E-10</v>
      </c>
      <c r="AJ465" s="2">
        <f t="shared" si="255"/>
        <v>22.188125891667649</v>
      </c>
      <c r="AK465">
        <f t="shared" si="256"/>
        <v>3.174525637778442E-4</v>
      </c>
      <c r="AL465">
        <f t="shared" si="257"/>
        <v>7.0904133504643214</v>
      </c>
      <c r="AM465">
        <f t="shared" si="258"/>
        <v>-1046.2209302325582</v>
      </c>
      <c r="AN465">
        <f t="shared" si="259"/>
        <v>1046.2335491545509</v>
      </c>
      <c r="AO465">
        <f t="shared" si="260"/>
        <v>-1.2618921992725518E-2</v>
      </c>
      <c r="AP465">
        <f t="shared" si="261"/>
        <v>9.9189828673063491</v>
      </c>
      <c r="AQ465">
        <f t="shared" si="262"/>
        <v>273657.76105371286</v>
      </c>
    </row>
    <row r="466" spans="1:43" x14ac:dyDescent="0.25">
      <c r="A466">
        <v>465</v>
      </c>
      <c r="B466" t="s">
        <v>30</v>
      </c>
      <c r="C466" t="s">
        <v>28</v>
      </c>
      <c r="D466" t="s">
        <v>29</v>
      </c>
      <c r="E466" t="str">
        <f t="shared" si="231"/>
        <v>171.452</v>
      </c>
      <c r="F466" t="str">
        <f t="shared" si="232"/>
        <v>34.57582</v>
      </c>
      <c r="G466" t="str">
        <f t="shared" si="233"/>
        <v>-86.55805</v>
      </c>
      <c r="H466">
        <f t="shared" si="234"/>
        <v>0.60346120244520507</v>
      </c>
      <c r="I466">
        <f t="shared" si="235"/>
        <v>0.60346190057690574</v>
      </c>
      <c r="J466">
        <f t="shared" si="236"/>
        <v>-1.5107219194083266</v>
      </c>
      <c r="K466">
        <f t="shared" si="237"/>
        <v>-1.5107229666058777</v>
      </c>
      <c r="L466">
        <f t="shared" si="238"/>
        <v>-8.622374723107881E-7</v>
      </c>
      <c r="M466">
        <f t="shared" si="239"/>
        <v>6.9813170067156705E-7</v>
      </c>
      <c r="N466">
        <f t="shared" si="240"/>
        <v>23.191052536243163</v>
      </c>
      <c r="O466">
        <f t="shared" si="241"/>
        <v>-2.199999999999136E-2</v>
      </c>
      <c r="P466" s="1">
        <f t="shared" si="242"/>
        <v>-9.4864172144017969E-4</v>
      </c>
      <c r="Q466" s="3">
        <v>9.81</v>
      </c>
      <c r="R466" s="3">
        <v>20</v>
      </c>
      <c r="S466" s="3">
        <v>68</v>
      </c>
      <c r="T466" s="3">
        <f t="shared" si="243"/>
        <v>88</v>
      </c>
      <c r="U466" s="5">
        <v>2.4750000000000002E-3</v>
      </c>
      <c r="V466" s="5">
        <v>0.32</v>
      </c>
      <c r="W466" s="5">
        <v>1.29</v>
      </c>
      <c r="X466" s="4">
        <f t="shared" si="244"/>
        <v>2.1366180000000004</v>
      </c>
      <c r="Y466" s="4">
        <f t="shared" si="245"/>
        <v>-0.81894305679288659</v>
      </c>
      <c r="Z466" s="3">
        <f t="shared" si="246"/>
        <v>20.401942902283157</v>
      </c>
      <c r="AA466" s="3">
        <f t="shared" si="247"/>
        <v>21.719617845490269</v>
      </c>
      <c r="AB466" s="3">
        <f t="shared" si="248"/>
        <v>0.2064</v>
      </c>
      <c r="AC466" s="3">
        <f t="shared" si="249"/>
        <v>1.3176749432071138</v>
      </c>
      <c r="AD466" s="2">
        <f t="shared" si="263"/>
        <v>215.94</v>
      </c>
      <c r="AE466" s="2">
        <f t="shared" si="250"/>
        <v>9.9421638785820257</v>
      </c>
      <c r="AF466" s="2">
        <f t="shared" si="251"/>
        <v>982.74932062002199</v>
      </c>
      <c r="AG466" s="2">
        <f t="shared" si="252"/>
        <v>63.471609612724748</v>
      </c>
      <c r="AH466" s="2">
        <f t="shared" si="253"/>
        <v>-1046.2209302325582</v>
      </c>
      <c r="AI466" s="2">
        <f t="shared" si="254"/>
        <v>1.8849277694243938E-10</v>
      </c>
      <c r="AJ466" s="2">
        <f t="shared" si="255"/>
        <v>22.239980321034214</v>
      </c>
      <c r="AK466">
        <f t="shared" si="256"/>
        <v>1.9749319626765981E-4</v>
      </c>
      <c r="AL466">
        <f t="shared" si="257"/>
        <v>6.3840840271662485</v>
      </c>
      <c r="AM466">
        <f t="shared" si="258"/>
        <v>-1046.2209302325582</v>
      </c>
      <c r="AN466">
        <f t="shared" si="259"/>
        <v>1046.2301411903436</v>
      </c>
      <c r="AO466">
        <f t="shared" si="260"/>
        <v>-9.2109577852852453E-3</v>
      </c>
      <c r="AP466">
        <f t="shared" si="261"/>
        <v>9.9421638785820257</v>
      </c>
      <c r="AQ466">
        <f t="shared" si="262"/>
        <v>273654.19549583411</v>
      </c>
    </row>
    <row r="467" spans="1:43" x14ac:dyDescent="0.25">
      <c r="A467">
        <v>466</v>
      </c>
      <c r="B467" t="s">
        <v>27</v>
      </c>
      <c r="C467" t="s">
        <v>25</v>
      </c>
      <c r="D467" t="s">
        <v>26</v>
      </c>
      <c r="E467" t="str">
        <f t="shared" si="231"/>
        <v>171.402</v>
      </c>
      <c r="F467" t="str">
        <f t="shared" si="232"/>
        <v>34.57584</v>
      </c>
      <c r="G467" t="str">
        <f t="shared" si="233"/>
        <v>-86.55819</v>
      </c>
      <c r="H467">
        <f t="shared" si="234"/>
        <v>0.60346190057690574</v>
      </c>
      <c r="I467">
        <f t="shared" si="235"/>
        <v>0.60346224964275619</v>
      </c>
      <c r="J467">
        <f t="shared" si="236"/>
        <v>-1.5107229666058777</v>
      </c>
      <c r="K467">
        <f t="shared" si="237"/>
        <v>-1.5107254100668304</v>
      </c>
      <c r="L467">
        <f t="shared" si="238"/>
        <v>-2.0118867094019685E-6</v>
      </c>
      <c r="M467">
        <f t="shared" si="239"/>
        <v>3.4906585044680583E-7</v>
      </c>
      <c r="N467">
        <f t="shared" si="240"/>
        <v>42.683816220608577</v>
      </c>
      <c r="O467">
        <f t="shared" si="241"/>
        <v>-5.0000000000011369E-2</v>
      </c>
      <c r="P467" s="1">
        <f t="shared" si="242"/>
        <v>-1.171404162682867E-3</v>
      </c>
      <c r="Q467" s="3">
        <v>9.81</v>
      </c>
      <c r="R467" s="3">
        <v>20</v>
      </c>
      <c r="S467" s="3">
        <v>68</v>
      </c>
      <c r="T467" s="3">
        <f t="shared" si="243"/>
        <v>88</v>
      </c>
      <c r="U467" s="5">
        <v>2.4750000000000002E-3</v>
      </c>
      <c r="V467" s="5">
        <v>0.32</v>
      </c>
      <c r="W467" s="5">
        <v>1.29</v>
      </c>
      <c r="X467" s="4">
        <f t="shared" si="244"/>
        <v>2.1366180000000004</v>
      </c>
      <c r="Y467" s="4">
        <f t="shared" si="245"/>
        <v>-1.0112490917493147</v>
      </c>
      <c r="Z467" s="3">
        <f t="shared" si="246"/>
        <v>20.527645796620011</v>
      </c>
      <c r="AA467" s="3">
        <f t="shared" si="247"/>
        <v>21.653014704870696</v>
      </c>
      <c r="AB467" s="3">
        <f t="shared" si="248"/>
        <v>0.2064</v>
      </c>
      <c r="AC467" s="3">
        <f t="shared" si="249"/>
        <v>1.1253689082506857</v>
      </c>
      <c r="AD467" s="2">
        <f t="shared" si="263"/>
        <v>215.94</v>
      </c>
      <c r="AE467" s="2">
        <f t="shared" si="250"/>
        <v>9.9727452709591464</v>
      </c>
      <c r="AF467" s="2">
        <f t="shared" si="251"/>
        <v>991.84584565003183</v>
      </c>
      <c r="AG467" s="2">
        <f t="shared" si="252"/>
        <v>54.375084582565322</v>
      </c>
      <c r="AH467" s="2">
        <f t="shared" si="253"/>
        <v>-1046.2209302325582</v>
      </c>
      <c r="AI467" s="2">
        <f t="shared" si="254"/>
        <v>3.8880898500792682E-11</v>
      </c>
      <c r="AJ467" s="2">
        <f t="shared" si="255"/>
        <v>22.308388926340161</v>
      </c>
      <c r="AK467">
        <f t="shared" si="256"/>
        <v>3.6237740560650296E-4</v>
      </c>
      <c r="AL467">
        <f t="shared" si="257"/>
        <v>5.4523687415246398</v>
      </c>
      <c r="AM467">
        <f t="shared" si="258"/>
        <v>-1046.2209302325582</v>
      </c>
      <c r="AN467">
        <f t="shared" si="259"/>
        <v>1046.2266683060702</v>
      </c>
      <c r="AO467">
        <f t="shared" si="260"/>
        <v>-5.7380735119068049E-3</v>
      </c>
      <c r="AP467">
        <f t="shared" si="261"/>
        <v>9.9727452709591464</v>
      </c>
      <c r="AQ467">
        <f t="shared" si="262"/>
        <v>273650.56203970272</v>
      </c>
    </row>
    <row r="468" spans="1:43" x14ac:dyDescent="0.25">
      <c r="A468">
        <v>467</v>
      </c>
      <c r="B468" t="s">
        <v>24</v>
      </c>
      <c r="C468" t="s">
        <v>22</v>
      </c>
      <c r="D468" t="s">
        <v>23</v>
      </c>
      <c r="E468" t="str">
        <f t="shared" si="231"/>
        <v>171.344</v>
      </c>
      <c r="F468" t="str">
        <f t="shared" si="232"/>
        <v>34.57593</v>
      </c>
      <c r="G468" t="str">
        <f t="shared" si="233"/>
        <v>-86.55833</v>
      </c>
      <c r="H468">
        <f t="shared" si="234"/>
        <v>0.60346224964275619</v>
      </c>
      <c r="I468">
        <f t="shared" si="235"/>
        <v>0.60346382043908298</v>
      </c>
      <c r="J468">
        <f t="shared" si="236"/>
        <v>-1.5107254100668304</v>
      </c>
      <c r="K468">
        <f t="shared" si="237"/>
        <v>-1.510727853527783</v>
      </c>
      <c r="L468">
        <f t="shared" si="238"/>
        <v>-2.0118853783073805E-6</v>
      </c>
      <c r="M468">
        <f t="shared" si="239"/>
        <v>1.5707963267885816E-6</v>
      </c>
      <c r="N468">
        <f t="shared" si="240"/>
        <v>53.355528971700238</v>
      </c>
      <c r="O468">
        <f t="shared" si="241"/>
        <v>-5.7999999999992724E-2</v>
      </c>
      <c r="P468" s="1">
        <f t="shared" si="242"/>
        <v>-1.0870476053335711E-3</v>
      </c>
      <c r="Q468" s="3">
        <v>9.81</v>
      </c>
      <c r="R468" s="3">
        <v>20</v>
      </c>
      <c r="S468" s="3">
        <v>68</v>
      </c>
      <c r="T468" s="3">
        <f t="shared" si="243"/>
        <v>88</v>
      </c>
      <c r="U468" s="5">
        <v>2.4750000000000002E-3</v>
      </c>
      <c r="V468" s="5">
        <v>0.32</v>
      </c>
      <c r="W468" s="5">
        <v>1.29</v>
      </c>
      <c r="X468" s="4">
        <f t="shared" si="244"/>
        <v>2.1366180000000004</v>
      </c>
      <c r="Y468" s="4">
        <f t="shared" si="245"/>
        <v>-0.93842590227648981</v>
      </c>
      <c r="Z468" s="3">
        <f t="shared" si="246"/>
        <v>20.4799969632606</v>
      </c>
      <c r="AA468" s="3">
        <f t="shared" si="247"/>
        <v>21.67818906098411</v>
      </c>
      <c r="AB468" s="3">
        <f t="shared" si="248"/>
        <v>0.2064</v>
      </c>
      <c r="AC468" s="3">
        <f t="shared" si="249"/>
        <v>1.1981920977235105</v>
      </c>
      <c r="AD468" s="2">
        <f t="shared" si="263"/>
        <v>215.94</v>
      </c>
      <c r="AE468" s="2">
        <f t="shared" si="250"/>
        <v>9.9611641633227634</v>
      </c>
      <c r="AF468" s="2">
        <f t="shared" si="251"/>
        <v>988.39443709007026</v>
      </c>
      <c r="AG468" s="2">
        <f t="shared" si="252"/>
        <v>57.82649314253856</v>
      </c>
      <c r="AH468" s="2">
        <f t="shared" si="253"/>
        <v>-1046.2209302325582</v>
      </c>
      <c r="AI468" s="2">
        <f t="shared" si="254"/>
        <v>5.0704329623840749E-11</v>
      </c>
      <c r="AJ468" s="2">
        <f t="shared" si="255"/>
        <v>22.282482734380906</v>
      </c>
      <c r="AK468">
        <f t="shared" si="256"/>
        <v>4.5350484238481493E-4</v>
      </c>
      <c r="AL468">
        <f t="shared" si="257"/>
        <v>5.8051942719162328</v>
      </c>
      <c r="AM468">
        <f t="shared" si="258"/>
        <v>-1046.2209302325582</v>
      </c>
      <c r="AN468">
        <f t="shared" si="259"/>
        <v>1046.2278558776329</v>
      </c>
      <c r="AO468">
        <f t="shared" si="260"/>
        <v>-6.925645074716158E-3</v>
      </c>
      <c r="AP468">
        <f t="shared" si="261"/>
        <v>9.9611641633227634</v>
      </c>
      <c r="AQ468">
        <f t="shared" si="262"/>
        <v>273651.80451696692</v>
      </c>
    </row>
    <row r="469" spans="1:43" x14ac:dyDescent="0.25">
      <c r="A469">
        <v>468</v>
      </c>
      <c r="B469" t="s">
        <v>21</v>
      </c>
      <c r="C469" t="s">
        <v>19</v>
      </c>
      <c r="D469" t="s">
        <v>20</v>
      </c>
      <c r="E469" t="str">
        <f t="shared" si="231"/>
        <v>170.965</v>
      </c>
      <c r="F469" t="str">
        <f t="shared" si="232"/>
        <v>34.57627</v>
      </c>
      <c r="G469" t="str">
        <f t="shared" si="233"/>
        <v>-86.55893</v>
      </c>
      <c r="H469">
        <f t="shared" si="234"/>
        <v>0.60346382043908298</v>
      </c>
      <c r="I469">
        <f t="shared" si="235"/>
        <v>0.60346975455853979</v>
      </c>
      <c r="J469">
        <f t="shared" si="236"/>
        <v>-1.510727853527783</v>
      </c>
      <c r="K469">
        <f t="shared" si="237"/>
        <v>-1.5107383255032951</v>
      </c>
      <c r="L469">
        <f t="shared" si="238"/>
        <v>-8.6223436072694275E-6</v>
      </c>
      <c r="M469">
        <f t="shared" si="239"/>
        <v>5.9341194568185429E-6</v>
      </c>
      <c r="N469">
        <f t="shared" si="240"/>
        <v>218.79763712977601</v>
      </c>
      <c r="O469">
        <f t="shared" si="241"/>
        <v>-0.37899999999999068</v>
      </c>
      <c r="P469" s="1">
        <f t="shared" si="242"/>
        <v>-1.7321942090955645E-3</v>
      </c>
      <c r="Q469" s="3">
        <v>9.81</v>
      </c>
      <c r="R469" s="3">
        <v>20</v>
      </c>
      <c r="S469" s="3">
        <v>68</v>
      </c>
      <c r="T469" s="3">
        <f t="shared" si="243"/>
        <v>88</v>
      </c>
      <c r="U469" s="5">
        <v>2.4750000000000002E-3</v>
      </c>
      <c r="V469" s="5">
        <v>0.32</v>
      </c>
      <c r="W469" s="5">
        <v>1.29</v>
      </c>
      <c r="X469" s="4">
        <f t="shared" si="244"/>
        <v>2.1366180000000004</v>
      </c>
      <c r="Y469" s="4">
        <f t="shared" si="245"/>
        <v>-1.4953663734087093</v>
      </c>
      <c r="Z469" s="3">
        <f t="shared" si="246"/>
        <v>20.84585984097777</v>
      </c>
      <c r="AA469" s="3">
        <f t="shared" si="247"/>
        <v>21.487111467569061</v>
      </c>
      <c r="AB469" s="3">
        <f t="shared" si="248"/>
        <v>0.2064</v>
      </c>
      <c r="AC469" s="3">
        <f t="shared" si="249"/>
        <v>0.64125162659129109</v>
      </c>
      <c r="AD469" s="2">
        <f t="shared" si="263"/>
        <v>215.94</v>
      </c>
      <c r="AE469" s="2">
        <f t="shared" si="250"/>
        <v>10.049745417197078</v>
      </c>
      <c r="AF469" s="2">
        <f t="shared" si="251"/>
        <v>1014.9979864554211</v>
      </c>
      <c r="AG469" s="2">
        <f t="shared" si="252"/>
        <v>31.222943777160854</v>
      </c>
      <c r="AH469" s="2">
        <f t="shared" si="253"/>
        <v>-1046.2209302325582</v>
      </c>
      <c r="AI469" s="2">
        <f t="shared" si="254"/>
        <v>2.3874235921539366E-11</v>
      </c>
      <c r="AJ469" s="2">
        <f t="shared" si="255"/>
        <v>22.480633294664997</v>
      </c>
      <c r="AK469">
        <f t="shared" si="256"/>
        <v>1.8433175739727959E-3</v>
      </c>
      <c r="AL469">
        <f t="shared" si="257"/>
        <v>3.1068392761205965</v>
      </c>
      <c r="AM469">
        <f t="shared" si="258"/>
        <v>-1046.2209302325582</v>
      </c>
      <c r="AN469">
        <f t="shared" si="259"/>
        <v>1046.2219918517267</v>
      </c>
      <c r="AO469">
        <f t="shared" si="260"/>
        <v>-1.0616191683539E-3</v>
      </c>
      <c r="AP469">
        <f t="shared" si="261"/>
        <v>10.049745417197078</v>
      </c>
      <c r="AQ469">
        <f t="shared" si="262"/>
        <v>273645.66940349073</v>
      </c>
    </row>
    <row r="470" spans="1:43" x14ac:dyDescent="0.25">
      <c r="A470">
        <v>469</v>
      </c>
      <c r="B470" t="s">
        <v>18</v>
      </c>
      <c r="C470" t="s">
        <v>16</v>
      </c>
      <c r="D470" t="s">
        <v>17</v>
      </c>
      <c r="E470" t="str">
        <f t="shared" si="231"/>
        <v>170.708</v>
      </c>
      <c r="F470" t="str">
        <f t="shared" si="232"/>
        <v>34.57644</v>
      </c>
      <c r="G470" t="str">
        <f t="shared" si="233"/>
        <v>-86.55935</v>
      </c>
      <c r="H470">
        <f t="shared" si="234"/>
        <v>0.60346975455853979</v>
      </c>
      <c r="I470">
        <f t="shared" si="235"/>
        <v>0.60347272161826804</v>
      </c>
      <c r="J470">
        <f t="shared" si="236"/>
        <v>-1.5107383255032951</v>
      </c>
      <c r="K470">
        <f t="shared" si="237"/>
        <v>-1.5107456558861536</v>
      </c>
      <c r="L470">
        <f t="shared" si="238"/>
        <v>-6.0356220106360577E-6</v>
      </c>
      <c r="M470">
        <f t="shared" si="239"/>
        <v>2.967059728242738E-6</v>
      </c>
      <c r="N470">
        <f t="shared" si="240"/>
        <v>140.58635372224521</v>
      </c>
      <c r="O470">
        <f t="shared" si="241"/>
        <v>-0.257000000000005</v>
      </c>
      <c r="P470" s="1">
        <f t="shared" si="242"/>
        <v>-1.8280579387367629E-3</v>
      </c>
      <c r="Q470" s="3">
        <v>9.81</v>
      </c>
      <c r="R470" s="3">
        <v>20</v>
      </c>
      <c r="S470" s="3">
        <v>68</v>
      </c>
      <c r="T470" s="3">
        <f t="shared" si="243"/>
        <v>88</v>
      </c>
      <c r="U470" s="5">
        <v>2.4750000000000002E-3</v>
      </c>
      <c r="V470" s="5">
        <v>0.32</v>
      </c>
      <c r="W470" s="5">
        <v>1.29</v>
      </c>
      <c r="X470" s="4">
        <f t="shared" si="244"/>
        <v>2.1366180000000004</v>
      </c>
      <c r="Y470" s="4">
        <f t="shared" si="245"/>
        <v>-1.5781232204720792</v>
      </c>
      <c r="Z470" s="3">
        <f t="shared" si="246"/>
        <v>20.900507558480353</v>
      </c>
      <c r="AA470" s="3">
        <f t="shared" si="247"/>
        <v>21.459002338008276</v>
      </c>
      <c r="AB470" s="3">
        <f t="shared" si="248"/>
        <v>0.2064</v>
      </c>
      <c r="AC470" s="3">
        <f t="shared" si="249"/>
        <v>0.55849477952792115</v>
      </c>
      <c r="AD470" s="2">
        <f t="shared" si="263"/>
        <v>215.94</v>
      </c>
      <c r="AE470" s="2">
        <f t="shared" si="250"/>
        <v>10.062909570479361</v>
      </c>
      <c r="AF470" s="2">
        <f t="shared" si="251"/>
        <v>1018.9918485373457</v>
      </c>
      <c r="AG470" s="2">
        <f t="shared" si="252"/>
        <v>27.229081695611814</v>
      </c>
      <c r="AH470" s="2">
        <f t="shared" si="253"/>
        <v>-1046.2209302325582</v>
      </c>
      <c r="AI470" s="2">
        <f t="shared" si="254"/>
        <v>3.992681740783155E-10</v>
      </c>
      <c r="AJ470" s="2">
        <f t="shared" si="255"/>
        <v>22.510080657785991</v>
      </c>
      <c r="AK470">
        <f t="shared" si="256"/>
        <v>1.1828568613891715E-3</v>
      </c>
      <c r="AL470">
        <f t="shared" si="257"/>
        <v>2.7058855597283</v>
      </c>
      <c r="AM470">
        <f t="shared" si="258"/>
        <v>-1046.2209302325582</v>
      </c>
      <c r="AN470">
        <f t="shared" si="259"/>
        <v>1046.2216315922708</v>
      </c>
      <c r="AO470">
        <f t="shared" si="260"/>
        <v>-7.0135971259333019E-4</v>
      </c>
      <c r="AP470">
        <f t="shared" si="261"/>
        <v>10.062909570479361</v>
      </c>
      <c r="AQ470">
        <f t="shared" si="262"/>
        <v>273645.29249187274</v>
      </c>
    </row>
    <row r="471" spans="1:43" x14ac:dyDescent="0.25">
      <c r="A471">
        <v>470</v>
      </c>
      <c r="B471" t="s">
        <v>15</v>
      </c>
      <c r="C471" t="s">
        <v>13</v>
      </c>
      <c r="D471" t="s">
        <v>14</v>
      </c>
      <c r="E471" t="str">
        <f t="shared" si="231"/>
        <v>170.572</v>
      </c>
      <c r="F471" t="str">
        <f t="shared" si="232"/>
        <v>34.57628</v>
      </c>
      <c r="G471" t="str">
        <f t="shared" si="233"/>
        <v>-86.55949</v>
      </c>
      <c r="H471">
        <f t="shared" si="234"/>
        <v>0.60347272161826804</v>
      </c>
      <c r="I471">
        <f t="shared" si="235"/>
        <v>0.60346992909146491</v>
      </c>
      <c r="J471">
        <f t="shared" si="236"/>
        <v>-1.5107456558861536</v>
      </c>
      <c r="K471">
        <f t="shared" si="237"/>
        <v>-1.5107480993471063</v>
      </c>
      <c r="L471">
        <f t="shared" si="238"/>
        <v>-2.0118738824133386E-6</v>
      </c>
      <c r="M471">
        <f t="shared" si="239"/>
        <v>-2.7925268031303574E-6</v>
      </c>
      <c r="N471">
        <f t="shared" si="240"/>
        <v>71.945295494294683</v>
      </c>
      <c r="O471">
        <f t="shared" si="241"/>
        <v>-0.13599999999999568</v>
      </c>
      <c r="P471" s="1">
        <f t="shared" si="242"/>
        <v>-1.890325129191812E-3</v>
      </c>
      <c r="Q471" s="3">
        <v>9.81</v>
      </c>
      <c r="R471" s="3">
        <v>20</v>
      </c>
      <c r="S471" s="3">
        <v>68</v>
      </c>
      <c r="T471" s="3">
        <f t="shared" si="243"/>
        <v>88</v>
      </c>
      <c r="U471" s="5">
        <v>2.4750000000000002E-3</v>
      </c>
      <c r="V471" s="5">
        <v>0.32</v>
      </c>
      <c r="W471" s="5">
        <v>1.29</v>
      </c>
      <c r="X471" s="4">
        <f t="shared" si="244"/>
        <v>2.1366180000000004</v>
      </c>
      <c r="Y471" s="4">
        <f t="shared" si="245"/>
        <v>-1.631876961914599</v>
      </c>
      <c r="Z471" s="3">
        <f t="shared" si="246"/>
        <v>20.93604235629763</v>
      </c>
      <c r="AA471" s="3">
        <f t="shared" si="247"/>
        <v>21.440783394383033</v>
      </c>
      <c r="AB471" s="3">
        <f t="shared" si="248"/>
        <v>0.2064</v>
      </c>
      <c r="AC471" s="3">
        <f t="shared" si="249"/>
        <v>0.50474103808540116</v>
      </c>
      <c r="AD471" s="2">
        <f t="shared" si="263"/>
        <v>215.94</v>
      </c>
      <c r="AE471" s="2">
        <f t="shared" si="250"/>
        <v>10.07146035794969</v>
      </c>
      <c r="AF471" s="2">
        <f t="shared" si="251"/>
        <v>1021.5916697858877</v>
      </c>
      <c r="AG471" s="2">
        <f t="shared" si="252"/>
        <v>24.629260446257231</v>
      </c>
      <c r="AH471" s="2">
        <f t="shared" si="253"/>
        <v>-1046.2209302325582</v>
      </c>
      <c r="AI471" s="2">
        <f t="shared" si="254"/>
        <v>-4.1336534195579588E-10</v>
      </c>
      <c r="AJ471" s="2">
        <f t="shared" si="255"/>
        <v>22.529208218686403</v>
      </c>
      <c r="AK471">
        <f t="shared" si="256"/>
        <v>6.0481499404065574E-4</v>
      </c>
      <c r="AL471">
        <f t="shared" si="257"/>
        <v>2.4454507659176414</v>
      </c>
      <c r="AM471">
        <f t="shared" si="258"/>
        <v>-1046.2209302325582</v>
      </c>
      <c r="AN471">
        <f t="shared" si="259"/>
        <v>1046.2214479459365</v>
      </c>
      <c r="AO471">
        <f t="shared" si="260"/>
        <v>-5.1771337825812225E-4</v>
      </c>
      <c r="AP471">
        <f t="shared" si="261"/>
        <v>10.07146035794969</v>
      </c>
      <c r="AQ471">
        <f t="shared" si="262"/>
        <v>273645.10035701003</v>
      </c>
    </row>
    <row r="472" spans="1:43" x14ac:dyDescent="0.25">
      <c r="A472">
        <v>471</v>
      </c>
      <c r="B472" t="s">
        <v>12</v>
      </c>
      <c r="C472" t="s">
        <v>10</v>
      </c>
      <c r="D472" t="s">
        <v>11</v>
      </c>
      <c r="E472" t="str">
        <f t="shared" si="231"/>
        <v>170.453</v>
      </c>
      <c r="F472" t="str">
        <f t="shared" si="232"/>
        <v>34.57609</v>
      </c>
      <c r="G472" t="str">
        <f t="shared" si="233"/>
        <v>-86.55953</v>
      </c>
      <c r="H472">
        <f t="shared" si="234"/>
        <v>0.60346992909146491</v>
      </c>
      <c r="I472">
        <f t="shared" si="235"/>
        <v>0.60346661296588622</v>
      </c>
      <c r="J472">
        <f t="shared" si="236"/>
        <v>-1.5107480993471063</v>
      </c>
      <c r="K472">
        <f t="shared" si="237"/>
        <v>-1.5107487974788074</v>
      </c>
      <c r="L472">
        <f t="shared" si="238"/>
        <v>-5.7482231964695694E-7</v>
      </c>
      <c r="M472">
        <f t="shared" si="239"/>
        <v>-3.3161255786895438E-6</v>
      </c>
      <c r="N472">
        <f t="shared" si="240"/>
        <v>70.352409267192982</v>
      </c>
      <c r="O472">
        <f t="shared" si="241"/>
        <v>-0.11899999999999977</v>
      </c>
      <c r="P472" s="1">
        <f t="shared" si="242"/>
        <v>-1.6914843605148903E-3</v>
      </c>
      <c r="Q472" s="3">
        <v>9.81</v>
      </c>
      <c r="R472" s="3">
        <v>20</v>
      </c>
      <c r="S472" s="3">
        <v>68</v>
      </c>
      <c r="T472" s="3">
        <f t="shared" si="243"/>
        <v>88</v>
      </c>
      <c r="U472" s="5">
        <v>2.4750000000000002E-3</v>
      </c>
      <c r="V472" s="5">
        <v>0.32</v>
      </c>
      <c r="W472" s="5">
        <v>1.29</v>
      </c>
      <c r="X472" s="4">
        <f t="shared" si="244"/>
        <v>2.1366180000000004</v>
      </c>
      <c r="Y472" s="4">
        <f t="shared" si="245"/>
        <v>-1.4602225298113272</v>
      </c>
      <c r="Z472" s="3">
        <f t="shared" si="246"/>
        <v>20.822674997117161</v>
      </c>
      <c r="AA472" s="3">
        <f t="shared" si="247"/>
        <v>21.499070467305835</v>
      </c>
      <c r="AB472" s="3">
        <f t="shared" si="248"/>
        <v>0.2064</v>
      </c>
      <c r="AC472" s="3">
        <f t="shared" si="249"/>
        <v>0.67639547018867319</v>
      </c>
      <c r="AD472" s="2">
        <f t="shared" si="263"/>
        <v>215.94</v>
      </c>
      <c r="AE472" s="2">
        <f t="shared" si="250"/>
        <v>10.044155180034128</v>
      </c>
      <c r="AF472" s="2">
        <f t="shared" si="251"/>
        <v>1013.3051304964217</v>
      </c>
      <c r="AG472" s="2">
        <f t="shared" si="252"/>
        <v>32.915799736662706</v>
      </c>
      <c r="AH472" s="2">
        <f t="shared" si="253"/>
        <v>-1046.2209302325582</v>
      </c>
      <c r="AI472" s="2">
        <f t="shared" si="254"/>
        <v>5.2614268497563899E-10</v>
      </c>
      <c r="AJ472" s="2">
        <f t="shared" si="255"/>
        <v>22.468128294142751</v>
      </c>
      <c r="AK472">
        <f t="shared" si="256"/>
        <v>5.9303203909699524E-4</v>
      </c>
      <c r="AL472">
        <f t="shared" si="257"/>
        <v>3.2771098361854323</v>
      </c>
      <c r="AM472">
        <f t="shared" si="258"/>
        <v>-1046.2209302325582</v>
      </c>
      <c r="AN472">
        <f t="shared" si="259"/>
        <v>1046.2221761386436</v>
      </c>
      <c r="AO472">
        <f t="shared" si="260"/>
        <v>-1.245906085500792E-3</v>
      </c>
      <c r="AP472">
        <f t="shared" si="261"/>
        <v>10.044155180034128</v>
      </c>
      <c r="AQ472">
        <f t="shared" si="262"/>
        <v>273645.86220874591</v>
      </c>
    </row>
    <row r="473" spans="1:43" x14ac:dyDescent="0.25">
      <c r="A473">
        <v>472</v>
      </c>
      <c r="B473" t="s">
        <v>9</v>
      </c>
      <c r="C473" t="s">
        <v>7</v>
      </c>
      <c r="D473" t="s">
        <v>8</v>
      </c>
      <c r="E473" t="str">
        <f t="shared" si="231"/>
        <v>170.422</v>
      </c>
      <c r="F473" t="str">
        <f t="shared" si="232"/>
        <v>34.57594</v>
      </c>
      <c r="G473" t="str">
        <f t="shared" si="233"/>
        <v>-86.55952</v>
      </c>
      <c r="H473">
        <f t="shared" si="234"/>
        <v>0.60346661296588622</v>
      </c>
      <c r="I473">
        <f t="shared" si="235"/>
        <v>0.6034639949720082</v>
      </c>
      <c r="J473">
        <f t="shared" si="236"/>
        <v>-1.5107487974788074</v>
      </c>
      <c r="K473">
        <f t="shared" si="237"/>
        <v>-1.5107486229458822</v>
      </c>
      <c r="L473">
        <f t="shared" si="238"/>
        <v>1.4370587374586356E-7</v>
      </c>
      <c r="M473">
        <f t="shared" si="239"/>
        <v>-2.6179938780179768E-6</v>
      </c>
      <c r="N473">
        <f t="shared" si="240"/>
        <v>54.807671425794688</v>
      </c>
      <c r="O473">
        <f t="shared" si="241"/>
        <v>-3.1000000000005912E-2</v>
      </c>
      <c r="P473" s="1">
        <f t="shared" si="242"/>
        <v>-5.6561425058857852E-4</v>
      </c>
      <c r="Q473" s="3">
        <v>9.81</v>
      </c>
      <c r="R473" s="3">
        <v>20</v>
      </c>
      <c r="S473" s="3">
        <v>68</v>
      </c>
      <c r="T473" s="3">
        <f t="shared" si="243"/>
        <v>88</v>
      </c>
      <c r="U473" s="5">
        <v>2.4750000000000002E-3</v>
      </c>
      <c r="V473" s="5">
        <v>0.32</v>
      </c>
      <c r="W473" s="5">
        <v>1.29</v>
      </c>
      <c r="X473" s="4">
        <f t="shared" si="244"/>
        <v>2.1366180000000004</v>
      </c>
      <c r="Y473" s="4">
        <f t="shared" si="245"/>
        <v>-0.48828339214242977</v>
      </c>
      <c r="Z473" s="3">
        <f t="shared" si="246"/>
        <v>20.186745501177551</v>
      </c>
      <c r="AA473" s="3">
        <f t="shared" si="247"/>
        <v>21.835080109035122</v>
      </c>
      <c r="AB473" s="3">
        <f t="shared" si="248"/>
        <v>0.2064</v>
      </c>
      <c r="AC473" s="3">
        <f t="shared" si="249"/>
        <v>1.6483346078575707</v>
      </c>
      <c r="AD473" s="2">
        <f t="shared" si="263"/>
        <v>215.94</v>
      </c>
      <c r="AE473" s="2">
        <f t="shared" si="250"/>
        <v>9.8895904627648292</v>
      </c>
      <c r="AF473" s="2">
        <f t="shared" si="251"/>
        <v>967.24150088520514</v>
      </c>
      <c r="AG473" s="2">
        <f t="shared" si="252"/>
        <v>78.979429347448814</v>
      </c>
      <c r="AH473" s="2">
        <f t="shared" si="253"/>
        <v>-1046.2209302325582</v>
      </c>
      <c r="AI473" s="2">
        <f t="shared" si="254"/>
        <v>9.5724317361600697E-11</v>
      </c>
      <c r="AJ473" s="2">
        <f t="shared" si="255"/>
        <v>22.122376975579122</v>
      </c>
      <c r="AK473">
        <f t="shared" si="256"/>
        <v>4.6921905416396454E-4</v>
      </c>
      <c r="AL473">
        <f t="shared" si="257"/>
        <v>7.9861172861316412</v>
      </c>
      <c r="AM473">
        <f t="shared" si="258"/>
        <v>-1046.2209302325582</v>
      </c>
      <c r="AN473">
        <f t="shared" si="259"/>
        <v>1046.238960924745</v>
      </c>
      <c r="AO473">
        <f t="shared" si="260"/>
        <v>-1.8030692186812303E-2</v>
      </c>
      <c r="AP473">
        <f t="shared" si="261"/>
        <v>9.8895904627648292</v>
      </c>
      <c r="AQ473">
        <f t="shared" si="262"/>
        <v>273663.42312682816</v>
      </c>
    </row>
    <row r="474" spans="1:43" x14ac:dyDescent="0.25">
      <c r="A474">
        <v>473</v>
      </c>
      <c r="B474" t="s">
        <v>6</v>
      </c>
      <c r="C474" t="s">
        <v>4</v>
      </c>
      <c r="D474" t="s">
        <v>5</v>
      </c>
      <c r="E474" t="str">
        <f t="shared" si="231"/>
        <v>170.7</v>
      </c>
      <c r="F474" t="str">
        <f t="shared" si="232"/>
        <v>34.57541</v>
      </c>
      <c r="G474" t="str">
        <f t="shared" si="233"/>
        <v>-86.55956</v>
      </c>
      <c r="H474">
        <f t="shared" si="234"/>
        <v>0.6034639949720082</v>
      </c>
      <c r="I474">
        <f t="shared" si="235"/>
        <v>0.60345474472697258</v>
      </c>
      <c r="J474">
        <f t="shared" si="236"/>
        <v>-1.5107486229458822</v>
      </c>
      <c r="K474">
        <f t="shared" si="237"/>
        <v>-1.5107493210775829</v>
      </c>
      <c r="L474">
        <f t="shared" si="238"/>
        <v>-5.7482584582409194E-7</v>
      </c>
      <c r="M474">
        <f t="shared" si="239"/>
        <v>-9.250245035619109E-6</v>
      </c>
      <c r="N474">
        <f t="shared" si="240"/>
        <v>193.73566602316555</v>
      </c>
      <c r="O474">
        <f t="shared" si="241"/>
        <v>0.27799999999999159</v>
      </c>
      <c r="P474" s="1">
        <f t="shared" si="242"/>
        <v>1.4349448695045665E-3</v>
      </c>
      <c r="Q474" s="3">
        <v>9.81</v>
      </c>
      <c r="R474" s="3">
        <v>20</v>
      </c>
      <c r="S474" s="3">
        <v>68</v>
      </c>
      <c r="T474" s="3">
        <f t="shared" si="243"/>
        <v>88</v>
      </c>
      <c r="U474" s="5">
        <v>2.4750000000000002E-3</v>
      </c>
      <c r="V474" s="5">
        <v>0.32</v>
      </c>
      <c r="W474" s="5">
        <v>1.29</v>
      </c>
      <c r="X474" s="4">
        <f t="shared" si="244"/>
        <v>2.1366180000000004</v>
      </c>
      <c r="Y474" s="4">
        <f t="shared" si="245"/>
        <v>1.238757931603907</v>
      </c>
      <c r="Z474" s="3">
        <f t="shared" si="246"/>
        <v>19.082553055684045</v>
      </c>
      <c r="AA474" s="3">
        <f t="shared" si="247"/>
        <v>22.457928987287954</v>
      </c>
      <c r="AB474" s="3">
        <f t="shared" si="248"/>
        <v>0.2064</v>
      </c>
      <c r="AC474" s="3">
        <f t="shared" si="249"/>
        <v>3.3753759316039074</v>
      </c>
      <c r="AD474" s="2">
        <f t="shared" si="263"/>
        <v>215.94</v>
      </c>
      <c r="AE474" s="2">
        <f t="shared" si="250"/>
        <v>9.6153122633094874</v>
      </c>
      <c r="AF474" s="2">
        <f t="shared" si="251"/>
        <v>888.97629075374368</v>
      </c>
      <c r="AG474" s="2">
        <f t="shared" si="252"/>
        <v>157.24463947883106</v>
      </c>
      <c r="AH474" s="2">
        <f t="shared" si="253"/>
        <v>-1046.2209302325582</v>
      </c>
      <c r="AI474" s="2">
        <f t="shared" si="254"/>
        <v>1.659827830735594E-11</v>
      </c>
      <c r="AJ474" s="2">
        <f t="shared" si="255"/>
        <v>21.50883430691357</v>
      </c>
      <c r="AK474">
        <f t="shared" si="256"/>
        <v>1.7059204820524328E-3</v>
      </c>
      <c r="AL474">
        <f t="shared" si="257"/>
        <v>16.353565560096449</v>
      </c>
      <c r="AM474">
        <f t="shared" si="258"/>
        <v>-1046.2209302325582</v>
      </c>
      <c r="AN474">
        <f t="shared" si="259"/>
        <v>1046.375735575074</v>
      </c>
      <c r="AO474">
        <f t="shared" si="260"/>
        <v>-0.15480534251594236</v>
      </c>
      <c r="AP474">
        <f t="shared" si="261"/>
        <v>9.6153122633094874</v>
      </c>
      <c r="AQ474">
        <f t="shared" si="262"/>
        <v>273806.54326831596</v>
      </c>
    </row>
    <row r="475" spans="1:43" x14ac:dyDescent="0.25">
      <c r="A475">
        <v>474</v>
      </c>
      <c r="B475" t="s">
        <v>3</v>
      </c>
      <c r="C475" t="s">
        <v>1</v>
      </c>
      <c r="D475" t="s">
        <v>2</v>
      </c>
      <c r="E475" t="str">
        <f t="shared" si="231"/>
        <v>170.58</v>
      </c>
      <c r="F475" t="str">
        <f t="shared" si="232"/>
        <v>34.57513</v>
      </c>
      <c r="G475" t="str">
        <f t="shared" si="233"/>
        <v>-86.55967</v>
      </c>
      <c r="H475">
        <f t="shared" si="234"/>
        <v>0.60345474472697258</v>
      </c>
      <c r="I475">
        <f t="shared" si="235"/>
        <v>0.60344985780506699</v>
      </c>
      <c r="J475">
        <f t="shared" si="236"/>
        <v>-1.5107493210775829</v>
      </c>
      <c r="K475">
        <f t="shared" si="237"/>
        <v>-1.5107512409397601</v>
      </c>
      <c r="L475">
        <f t="shared" si="238"/>
        <v>-1.5807787775940921E-6</v>
      </c>
      <c r="M475">
        <f t="shared" si="239"/>
        <v>-4.8869219055891477E-6</v>
      </c>
      <c r="N475">
        <f t="shared" si="240"/>
        <v>107.36530411552306</v>
      </c>
      <c r="O475">
        <f t="shared" si="241"/>
        <v>-0.11999999999997613</v>
      </c>
      <c r="P475" s="1">
        <f t="shared" si="242"/>
        <v>-1.117679505390851E-3</v>
      </c>
      <c r="Q475" s="3">
        <v>9.81</v>
      </c>
      <c r="R475" s="3">
        <v>20</v>
      </c>
      <c r="S475" s="3">
        <v>68</v>
      </c>
      <c r="T475" s="3">
        <f t="shared" si="243"/>
        <v>88</v>
      </c>
      <c r="U475" s="5">
        <v>2.4750000000000002E-3</v>
      </c>
      <c r="V475" s="5">
        <v>0.32</v>
      </c>
      <c r="W475" s="5">
        <v>1.29</v>
      </c>
      <c r="X475" s="4">
        <f t="shared" si="244"/>
        <v>2.1366180000000004</v>
      </c>
      <c r="Y475" s="4">
        <f t="shared" si="245"/>
        <v>-0.96486976075274244</v>
      </c>
      <c r="Z475" s="3">
        <f t="shared" si="246"/>
        <v>20.497292765096194</v>
      </c>
      <c r="AA475" s="3">
        <f t="shared" si="247"/>
        <v>21.669041004343452</v>
      </c>
      <c r="AB475" s="3">
        <f t="shared" si="248"/>
        <v>0.2064</v>
      </c>
      <c r="AC475" s="3">
        <f t="shared" si="249"/>
        <v>1.171748239247258</v>
      </c>
      <c r="AD475" s="2">
        <f t="shared" si="263"/>
        <v>215.94</v>
      </c>
      <c r="AE475" s="2">
        <f t="shared" si="250"/>
        <v>9.965369485281478</v>
      </c>
      <c r="AF475" s="2">
        <f t="shared" si="251"/>
        <v>989.64678222950783</v>
      </c>
      <c r="AG475" s="2">
        <f t="shared" si="252"/>
        <v>56.574148003037429</v>
      </c>
      <c r="AH475" s="2">
        <f t="shared" si="253"/>
        <v>-1046.2209302325582</v>
      </c>
      <c r="AI475" s="2">
        <f t="shared" si="254"/>
        <v>-1.2960299500264227E-11</v>
      </c>
      <c r="AJ475" s="2">
        <f t="shared" si="255"/>
        <v>22.291889768779814</v>
      </c>
      <c r="AK475">
        <f t="shared" si="256"/>
        <v>9.1218546796987339E-4</v>
      </c>
      <c r="AL475">
        <f t="shared" si="257"/>
        <v>5.6770748025545448</v>
      </c>
      <c r="AM475">
        <f t="shared" si="258"/>
        <v>-1046.2209302325582</v>
      </c>
      <c r="AN475">
        <f t="shared" si="259"/>
        <v>1046.2274073831286</v>
      </c>
      <c r="AO475">
        <f t="shared" si="260"/>
        <v>-6.477150570503909E-3</v>
      </c>
      <c r="AP475">
        <f t="shared" si="261"/>
        <v>9.965369485281478</v>
      </c>
      <c r="AQ475">
        <f t="shared" si="262"/>
        <v>273651.33528661844</v>
      </c>
    </row>
    <row r="476" spans="1:43" x14ac:dyDescent="0.25">
      <c r="O476">
        <f>SUMIF(O3:O475, "&gt;0", O3:O475)</f>
        <v>206.94799999999995</v>
      </c>
      <c r="X476" s="3"/>
      <c r="Y476" s="1"/>
      <c r="Z476" s="3"/>
      <c r="AA476" s="3"/>
      <c r="AB476" s="3"/>
      <c r="AC476" s="3"/>
      <c r="AK476" s="6">
        <f>SUM(AK3:AK475)/24</f>
        <v>4.718557086514108E-2</v>
      </c>
    </row>
    <row r="477" spans="1:43" x14ac:dyDescent="0.25">
      <c r="X477" s="3"/>
      <c r="Y477" s="1"/>
      <c r="Z477" s="3"/>
      <c r="AA477" s="3"/>
      <c r="AB477" s="3"/>
      <c r="AC477" s="3"/>
    </row>
    <row r="478" spans="1:43" x14ac:dyDescent="0.25">
      <c r="X478" s="3"/>
      <c r="Y478" s="1"/>
      <c r="Z478" s="3"/>
      <c r="AA478" s="3"/>
      <c r="AB478" s="3"/>
      <c r="AC478" s="3"/>
    </row>
  </sheetData>
  <sortState ref="A2:AW513">
    <sortCondition ref="A1:A15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"/>
  <sheetViews>
    <sheetView topLeftCell="A445" workbookViewId="0">
      <selection activeCell="J468" sqref="J468"/>
    </sheetView>
  </sheetViews>
  <sheetFormatPr defaultRowHeight="15" x14ac:dyDescent="0.25"/>
  <sheetData>
    <row r="1" spans="1:2" x14ac:dyDescent="0.25">
      <c r="A1" s="2">
        <v>170.58</v>
      </c>
    </row>
    <row r="2" spans="1:2" x14ac:dyDescent="0.25">
      <c r="A2" s="2">
        <v>170.7</v>
      </c>
      <c r="B2" s="2">
        <f>A2-A1</f>
        <v>0.11999999999997613</v>
      </c>
    </row>
    <row r="3" spans="1:2" x14ac:dyDescent="0.25">
      <c r="A3" s="2">
        <v>170.422</v>
      </c>
      <c r="B3" s="2">
        <f t="shared" ref="B3:B66" si="0">A3-A2</f>
        <v>-0.27799999999999159</v>
      </c>
    </row>
    <row r="4" spans="1:2" x14ac:dyDescent="0.25">
      <c r="A4" s="2">
        <v>170.453</v>
      </c>
      <c r="B4" s="2">
        <f t="shared" si="0"/>
        <v>3.1000000000005912E-2</v>
      </c>
    </row>
    <row r="5" spans="1:2" x14ac:dyDescent="0.25">
      <c r="A5" s="2">
        <v>170.572</v>
      </c>
      <c r="B5" s="2">
        <f t="shared" si="0"/>
        <v>0.11899999999999977</v>
      </c>
    </row>
    <row r="6" spans="1:2" x14ac:dyDescent="0.25">
      <c r="A6" s="2">
        <v>170.708</v>
      </c>
      <c r="B6" s="2">
        <f t="shared" si="0"/>
        <v>0.13599999999999568</v>
      </c>
    </row>
    <row r="7" spans="1:2" x14ac:dyDescent="0.25">
      <c r="A7" s="2">
        <v>170.965</v>
      </c>
      <c r="B7" s="2">
        <f t="shared" si="0"/>
        <v>0.257000000000005</v>
      </c>
    </row>
    <row r="8" spans="1:2" x14ac:dyDescent="0.25">
      <c r="A8" s="2">
        <v>171.34399999999999</v>
      </c>
      <c r="B8" s="2">
        <f t="shared" si="0"/>
        <v>0.37899999999999068</v>
      </c>
    </row>
    <row r="9" spans="1:2" x14ac:dyDescent="0.25">
      <c r="A9" s="2">
        <v>171.40199999999999</v>
      </c>
      <c r="B9" s="2">
        <f t="shared" si="0"/>
        <v>5.7999999999992724E-2</v>
      </c>
    </row>
    <row r="10" spans="1:2" x14ac:dyDescent="0.25">
      <c r="A10" s="2">
        <v>171.452</v>
      </c>
      <c r="B10" s="2">
        <f t="shared" si="0"/>
        <v>5.0000000000011369E-2</v>
      </c>
    </row>
    <row r="11" spans="1:2" x14ac:dyDescent="0.25">
      <c r="A11" s="2">
        <v>171.47399999999999</v>
      </c>
      <c r="B11" s="2">
        <f t="shared" si="0"/>
        <v>2.199999999999136E-2</v>
      </c>
    </row>
    <row r="12" spans="1:2" x14ac:dyDescent="0.25">
      <c r="A12" s="2">
        <v>171.50299999999999</v>
      </c>
      <c r="B12" s="2">
        <f t="shared" si="0"/>
        <v>2.8999999999996362E-2</v>
      </c>
    </row>
    <row r="13" spans="1:2" x14ac:dyDescent="0.25">
      <c r="A13" s="2">
        <v>171.3</v>
      </c>
      <c r="B13" s="2">
        <f t="shared" si="0"/>
        <v>-0.20299999999997453</v>
      </c>
    </row>
    <row r="14" spans="1:2" x14ac:dyDescent="0.25">
      <c r="A14" s="2">
        <v>171.22399999999999</v>
      </c>
      <c r="B14" s="2">
        <f t="shared" si="0"/>
        <v>-7.6000000000021828E-2</v>
      </c>
    </row>
    <row r="15" spans="1:2" x14ac:dyDescent="0.25">
      <c r="A15" s="2">
        <v>171.17</v>
      </c>
      <c r="B15" s="2">
        <f t="shared" si="0"/>
        <v>-5.4000000000002046E-2</v>
      </c>
    </row>
    <row r="16" spans="1:2" x14ac:dyDescent="0.25">
      <c r="A16" s="2">
        <v>171.05199999999999</v>
      </c>
      <c r="B16" s="2">
        <f t="shared" si="0"/>
        <v>-0.117999999999995</v>
      </c>
    </row>
    <row r="17" spans="1:2" x14ac:dyDescent="0.25">
      <c r="A17" s="2">
        <v>170.726</v>
      </c>
      <c r="B17" s="2">
        <f t="shared" si="0"/>
        <v>-0.32599999999999341</v>
      </c>
    </row>
    <row r="18" spans="1:2" x14ac:dyDescent="0.25">
      <c r="A18" s="2">
        <v>172.72900000000001</v>
      </c>
      <c r="B18" s="2">
        <f t="shared" si="0"/>
        <v>2.0030000000000143</v>
      </c>
    </row>
    <row r="19" spans="1:2" x14ac:dyDescent="0.25">
      <c r="A19" s="2">
        <v>173.416</v>
      </c>
      <c r="B19" s="2">
        <f t="shared" si="0"/>
        <v>0.6869999999999834</v>
      </c>
    </row>
    <row r="20" spans="1:2" x14ac:dyDescent="0.25">
      <c r="A20" s="2">
        <v>173.732</v>
      </c>
      <c r="B20" s="2">
        <f t="shared" si="0"/>
        <v>0.3160000000000025</v>
      </c>
    </row>
    <row r="21" spans="1:2" x14ac:dyDescent="0.25">
      <c r="A21" s="2">
        <v>173.8</v>
      </c>
      <c r="B21" s="2">
        <f t="shared" si="0"/>
        <v>6.8000000000012051E-2</v>
      </c>
    </row>
    <row r="22" spans="1:2" x14ac:dyDescent="0.25">
      <c r="A22" s="2">
        <v>173.8</v>
      </c>
      <c r="B22" s="2">
        <f t="shared" si="0"/>
        <v>0</v>
      </c>
    </row>
    <row r="23" spans="1:2" x14ac:dyDescent="0.25">
      <c r="A23" s="2">
        <v>173.78899999999999</v>
      </c>
      <c r="B23" s="2">
        <f t="shared" si="0"/>
        <v>-1.1000000000024102E-2</v>
      </c>
    </row>
    <row r="24" spans="1:2" x14ac:dyDescent="0.25">
      <c r="A24" s="2">
        <v>173.226</v>
      </c>
      <c r="B24" s="2">
        <f t="shared" si="0"/>
        <v>-0.56299999999998818</v>
      </c>
    </row>
    <row r="25" spans="1:2" x14ac:dyDescent="0.25">
      <c r="A25" s="2">
        <v>173.08600000000001</v>
      </c>
      <c r="B25" s="2">
        <f t="shared" si="0"/>
        <v>-0.13999999999998636</v>
      </c>
    </row>
    <row r="26" spans="1:2" x14ac:dyDescent="0.25">
      <c r="A26" s="2">
        <v>173.142</v>
      </c>
      <c r="B26" s="2">
        <f t="shared" si="0"/>
        <v>5.5999999999983174E-2</v>
      </c>
    </row>
    <row r="27" spans="1:2" x14ac:dyDescent="0.25">
      <c r="A27" s="2">
        <v>172.95599999999999</v>
      </c>
      <c r="B27" s="2">
        <f t="shared" si="0"/>
        <v>-0.18600000000000705</v>
      </c>
    </row>
    <row r="28" spans="1:2" x14ac:dyDescent="0.25">
      <c r="A28" s="2">
        <v>173.107</v>
      </c>
      <c r="B28" s="2">
        <f t="shared" si="0"/>
        <v>0.15100000000001046</v>
      </c>
    </row>
    <row r="29" spans="1:2" x14ac:dyDescent="0.25">
      <c r="A29" s="2">
        <v>173.37299999999999</v>
      </c>
      <c r="B29" s="2">
        <f t="shared" si="0"/>
        <v>0.26599999999999113</v>
      </c>
    </row>
    <row r="30" spans="1:2" x14ac:dyDescent="0.25">
      <c r="A30" s="2">
        <v>174.44499999999999</v>
      </c>
      <c r="B30" s="2">
        <f t="shared" si="0"/>
        <v>1.0720000000000027</v>
      </c>
    </row>
    <row r="31" spans="1:2" x14ac:dyDescent="0.25">
      <c r="A31" s="2">
        <v>174.642</v>
      </c>
      <c r="B31" s="2">
        <f t="shared" si="0"/>
        <v>0.19700000000000273</v>
      </c>
    </row>
    <row r="32" spans="1:2" x14ac:dyDescent="0.25">
      <c r="A32" s="2">
        <v>173.80199999999999</v>
      </c>
      <c r="B32" s="2">
        <f t="shared" si="0"/>
        <v>-0.84000000000000341</v>
      </c>
    </row>
    <row r="33" spans="1:2" x14ac:dyDescent="0.25">
      <c r="A33" s="2">
        <v>174.298</v>
      </c>
      <c r="B33" s="2">
        <f t="shared" si="0"/>
        <v>0.49600000000000932</v>
      </c>
    </row>
    <row r="34" spans="1:2" x14ac:dyDescent="0.25">
      <c r="A34" s="2">
        <v>173.77500000000001</v>
      </c>
      <c r="B34" s="2">
        <f t="shared" si="0"/>
        <v>-0.52299999999999613</v>
      </c>
    </row>
    <row r="35" spans="1:2" x14ac:dyDescent="0.25">
      <c r="A35" s="2">
        <v>173.816</v>
      </c>
      <c r="B35" s="2">
        <f t="shared" si="0"/>
        <v>4.0999999999996817E-2</v>
      </c>
    </row>
    <row r="36" spans="1:2" x14ac:dyDescent="0.25">
      <c r="A36" s="2">
        <v>173.95400000000001</v>
      </c>
      <c r="B36" s="2">
        <f t="shared" si="0"/>
        <v>0.13800000000000523</v>
      </c>
    </row>
    <row r="37" spans="1:2" x14ac:dyDescent="0.25">
      <c r="A37" s="2">
        <v>173.83799999999999</v>
      </c>
      <c r="B37" s="2">
        <f t="shared" si="0"/>
        <v>-0.11600000000001387</v>
      </c>
    </row>
    <row r="38" spans="1:2" x14ac:dyDescent="0.25">
      <c r="A38" s="2">
        <v>173.65700000000001</v>
      </c>
      <c r="B38" s="2">
        <f t="shared" si="0"/>
        <v>-0.18099999999998317</v>
      </c>
    </row>
    <row r="39" spans="1:2" x14ac:dyDescent="0.25">
      <c r="A39" s="2">
        <v>173.61</v>
      </c>
      <c r="B39" s="2">
        <f t="shared" si="0"/>
        <v>-4.6999999999997044E-2</v>
      </c>
    </row>
    <row r="40" spans="1:2" x14ac:dyDescent="0.25">
      <c r="A40" s="2">
        <v>171.83699999999999</v>
      </c>
      <c r="B40" s="2">
        <f t="shared" si="0"/>
        <v>-1.7730000000000246</v>
      </c>
    </row>
    <row r="41" spans="1:2" x14ac:dyDescent="0.25">
      <c r="A41" s="2">
        <v>170.53200000000001</v>
      </c>
      <c r="B41" s="2">
        <f t="shared" si="0"/>
        <v>-1.3049999999999784</v>
      </c>
    </row>
    <row r="42" spans="1:2" x14ac:dyDescent="0.25">
      <c r="A42" s="2">
        <v>171.45400000000001</v>
      </c>
      <c r="B42" s="2">
        <f t="shared" si="0"/>
        <v>0.92199999999999704</v>
      </c>
    </row>
    <row r="43" spans="1:2" x14ac:dyDescent="0.25">
      <c r="A43" s="2">
        <v>173.94399999999999</v>
      </c>
      <c r="B43" s="2">
        <f t="shared" si="0"/>
        <v>2.4899999999999807</v>
      </c>
    </row>
    <row r="44" spans="1:2" x14ac:dyDescent="0.25">
      <c r="A44" s="2">
        <v>175.24799999999999</v>
      </c>
      <c r="B44" s="2">
        <f t="shared" si="0"/>
        <v>1.304000000000002</v>
      </c>
    </row>
    <row r="45" spans="1:2" x14ac:dyDescent="0.25">
      <c r="A45" s="2">
        <v>174.98599999999999</v>
      </c>
      <c r="B45" s="2">
        <f t="shared" si="0"/>
        <v>-0.26200000000000045</v>
      </c>
    </row>
    <row r="46" spans="1:2" x14ac:dyDescent="0.25">
      <c r="A46" s="2">
        <v>172.072</v>
      </c>
      <c r="B46" s="2">
        <f t="shared" si="0"/>
        <v>-2.9139999999999873</v>
      </c>
    </row>
    <row r="47" spans="1:2" x14ac:dyDescent="0.25">
      <c r="A47" s="2">
        <v>172.06100000000001</v>
      </c>
      <c r="B47" s="2">
        <f t="shared" si="0"/>
        <v>-1.099999999999568E-2</v>
      </c>
    </row>
    <row r="48" spans="1:2" x14ac:dyDescent="0.25">
      <c r="A48" s="2">
        <v>172.41499999999999</v>
      </c>
      <c r="B48" s="2">
        <f t="shared" si="0"/>
        <v>0.35399999999998499</v>
      </c>
    </row>
    <row r="49" spans="1:2" x14ac:dyDescent="0.25">
      <c r="A49" s="2">
        <v>173.179</v>
      </c>
      <c r="B49" s="2">
        <f t="shared" si="0"/>
        <v>0.76400000000001</v>
      </c>
    </row>
    <row r="50" spans="1:2" x14ac:dyDescent="0.25">
      <c r="A50" s="2">
        <v>170.876</v>
      </c>
      <c r="B50" s="2">
        <f t="shared" si="0"/>
        <v>-2.3029999999999973</v>
      </c>
    </row>
    <row r="51" spans="1:2" x14ac:dyDescent="0.25">
      <c r="A51" s="2">
        <v>171.636</v>
      </c>
      <c r="B51" s="2">
        <f t="shared" si="0"/>
        <v>0.75999999999999091</v>
      </c>
    </row>
    <row r="52" spans="1:2" x14ac:dyDescent="0.25">
      <c r="A52" s="2">
        <v>173.11500000000001</v>
      </c>
      <c r="B52" s="2">
        <f t="shared" si="0"/>
        <v>1.4790000000000134</v>
      </c>
    </row>
    <row r="53" spans="1:2" x14ac:dyDescent="0.25">
      <c r="A53" s="2">
        <v>173.178</v>
      </c>
      <c r="B53" s="2">
        <f t="shared" si="0"/>
        <v>6.2999999999988177E-2</v>
      </c>
    </row>
    <row r="54" spans="1:2" x14ac:dyDescent="0.25">
      <c r="A54" s="2">
        <v>172.94399999999999</v>
      </c>
      <c r="B54" s="2">
        <f t="shared" si="0"/>
        <v>-0.23400000000000887</v>
      </c>
    </row>
    <row r="55" spans="1:2" x14ac:dyDescent="0.25">
      <c r="A55" s="2">
        <v>174.047</v>
      </c>
      <c r="B55" s="2">
        <f t="shared" si="0"/>
        <v>1.1030000000000086</v>
      </c>
    </row>
    <row r="56" spans="1:2" x14ac:dyDescent="0.25">
      <c r="A56" s="2">
        <v>175.66200000000001</v>
      </c>
      <c r="B56" s="2">
        <f t="shared" si="0"/>
        <v>1.6150000000000091</v>
      </c>
    </row>
    <row r="57" spans="1:2" x14ac:dyDescent="0.25">
      <c r="A57" s="2">
        <v>177.357</v>
      </c>
      <c r="B57" s="2">
        <f t="shared" si="0"/>
        <v>1.6949999999999932</v>
      </c>
    </row>
    <row r="58" spans="1:2" x14ac:dyDescent="0.25">
      <c r="A58" s="2">
        <v>177.89699999999999</v>
      </c>
      <c r="B58" s="2">
        <f t="shared" si="0"/>
        <v>0.53999999999999204</v>
      </c>
    </row>
    <row r="59" spans="1:2" x14ac:dyDescent="0.25">
      <c r="A59" s="2">
        <v>178.626</v>
      </c>
      <c r="B59" s="2">
        <f t="shared" si="0"/>
        <v>0.72900000000001342</v>
      </c>
    </row>
    <row r="60" spans="1:2" x14ac:dyDescent="0.25">
      <c r="A60" s="2">
        <v>179.636</v>
      </c>
      <c r="B60" s="2">
        <f t="shared" si="0"/>
        <v>1.0099999999999909</v>
      </c>
    </row>
    <row r="61" spans="1:2" x14ac:dyDescent="0.25">
      <c r="A61" s="2">
        <v>182.00800000000001</v>
      </c>
      <c r="B61" s="2">
        <f t="shared" si="0"/>
        <v>2.3720000000000141</v>
      </c>
    </row>
    <row r="62" spans="1:2" x14ac:dyDescent="0.25">
      <c r="A62" s="2">
        <v>184.10400000000001</v>
      </c>
      <c r="B62" s="2">
        <f t="shared" si="0"/>
        <v>2.0960000000000036</v>
      </c>
    </row>
    <row r="63" spans="1:2" x14ac:dyDescent="0.25">
      <c r="A63" s="2">
        <v>184.60400000000001</v>
      </c>
      <c r="B63" s="2">
        <f t="shared" si="0"/>
        <v>0.5</v>
      </c>
    </row>
    <row r="64" spans="1:2" x14ac:dyDescent="0.25">
      <c r="A64" s="2">
        <v>183.982</v>
      </c>
      <c r="B64" s="2">
        <f t="shared" si="0"/>
        <v>-0.6220000000000141</v>
      </c>
    </row>
    <row r="65" spans="1:2" x14ac:dyDescent="0.25">
      <c r="A65" s="2">
        <v>183.95500000000001</v>
      </c>
      <c r="B65" s="2">
        <f t="shared" si="0"/>
        <v>-2.6999999999986812E-2</v>
      </c>
    </row>
    <row r="66" spans="1:2" x14ac:dyDescent="0.25">
      <c r="A66" s="2">
        <v>183.56399999999999</v>
      </c>
      <c r="B66" s="2">
        <f t="shared" si="0"/>
        <v>-0.39100000000001955</v>
      </c>
    </row>
    <row r="67" spans="1:2" x14ac:dyDescent="0.25">
      <c r="A67" s="2">
        <v>182.27799999999999</v>
      </c>
      <c r="B67" s="2">
        <f t="shared" ref="B67:B130" si="1">A67-A66</f>
        <v>-1.2860000000000014</v>
      </c>
    </row>
    <row r="68" spans="1:2" x14ac:dyDescent="0.25">
      <c r="A68" s="2">
        <v>185.46299999999999</v>
      </c>
      <c r="B68" s="2">
        <f t="shared" si="1"/>
        <v>3.1850000000000023</v>
      </c>
    </row>
    <row r="69" spans="1:2" x14ac:dyDescent="0.25">
      <c r="A69" s="2">
        <v>187.00299999999999</v>
      </c>
      <c r="B69" s="2">
        <f t="shared" si="1"/>
        <v>1.539999999999992</v>
      </c>
    </row>
    <row r="70" spans="1:2" x14ac:dyDescent="0.25">
      <c r="A70" s="2">
        <v>188.70599999999999</v>
      </c>
      <c r="B70" s="2">
        <f t="shared" si="1"/>
        <v>1.703000000000003</v>
      </c>
    </row>
    <row r="71" spans="1:2" x14ac:dyDescent="0.25">
      <c r="A71" s="2">
        <v>188.53299999999999</v>
      </c>
      <c r="B71" s="2">
        <f t="shared" si="1"/>
        <v>-0.17300000000000182</v>
      </c>
    </row>
    <row r="72" spans="1:2" x14ac:dyDescent="0.25">
      <c r="A72" s="2">
        <v>186.81899999999999</v>
      </c>
      <c r="B72" s="2">
        <f t="shared" si="1"/>
        <v>-1.7139999999999986</v>
      </c>
    </row>
    <row r="73" spans="1:2" x14ac:dyDescent="0.25">
      <c r="A73" s="2">
        <v>183.73099999999999</v>
      </c>
      <c r="B73" s="2">
        <f t="shared" si="1"/>
        <v>-3.0879999999999939</v>
      </c>
    </row>
    <row r="74" spans="1:2" x14ac:dyDescent="0.25">
      <c r="A74" s="2">
        <v>182.607</v>
      </c>
      <c r="B74" s="2">
        <f t="shared" si="1"/>
        <v>-1.1239999999999952</v>
      </c>
    </row>
    <row r="75" spans="1:2" x14ac:dyDescent="0.25">
      <c r="A75" s="2">
        <v>179.50299999999999</v>
      </c>
      <c r="B75" s="2">
        <f t="shared" si="1"/>
        <v>-3.1040000000000134</v>
      </c>
    </row>
    <row r="76" spans="1:2" x14ac:dyDescent="0.25">
      <c r="A76" s="2">
        <v>179.11099999999999</v>
      </c>
      <c r="B76" s="2">
        <f t="shared" si="1"/>
        <v>-0.39199999999999591</v>
      </c>
    </row>
    <row r="77" spans="1:2" x14ac:dyDescent="0.25">
      <c r="A77" s="2">
        <v>180.25200000000001</v>
      </c>
      <c r="B77" s="2">
        <f t="shared" si="1"/>
        <v>1.1410000000000196</v>
      </c>
    </row>
    <row r="78" spans="1:2" x14ac:dyDescent="0.25">
      <c r="A78" s="2">
        <v>180.91800000000001</v>
      </c>
      <c r="B78" s="2">
        <f t="shared" si="1"/>
        <v>0.66599999999999682</v>
      </c>
    </row>
    <row r="79" spans="1:2" x14ac:dyDescent="0.25">
      <c r="A79" s="2">
        <v>181.08699999999999</v>
      </c>
      <c r="B79" s="2">
        <f t="shared" si="1"/>
        <v>0.16899999999998272</v>
      </c>
    </row>
    <row r="80" spans="1:2" x14ac:dyDescent="0.25">
      <c r="A80" s="2">
        <v>180.27</v>
      </c>
      <c r="B80" s="2">
        <f t="shared" si="1"/>
        <v>-0.81699999999997885</v>
      </c>
    </row>
    <row r="81" spans="1:2" x14ac:dyDescent="0.25">
      <c r="A81" s="2">
        <v>180.74600000000001</v>
      </c>
      <c r="B81" s="2">
        <f t="shared" si="1"/>
        <v>0.47599999999999909</v>
      </c>
    </row>
    <row r="82" spans="1:2" x14ac:dyDescent="0.25">
      <c r="A82" s="2">
        <v>181.37700000000001</v>
      </c>
      <c r="B82" s="2">
        <f t="shared" si="1"/>
        <v>0.63100000000000023</v>
      </c>
    </row>
    <row r="83" spans="1:2" x14ac:dyDescent="0.25">
      <c r="A83" s="2">
        <v>186.73400000000001</v>
      </c>
      <c r="B83" s="2">
        <f t="shared" si="1"/>
        <v>5.3569999999999993</v>
      </c>
    </row>
    <row r="84" spans="1:2" x14ac:dyDescent="0.25">
      <c r="A84" s="2">
        <v>189.77799999999999</v>
      </c>
      <c r="B84" s="2">
        <f t="shared" si="1"/>
        <v>3.0439999999999827</v>
      </c>
    </row>
    <row r="85" spans="1:2" x14ac:dyDescent="0.25">
      <c r="A85" s="2">
        <v>191.01900000000001</v>
      </c>
      <c r="B85" s="2">
        <f t="shared" si="1"/>
        <v>1.2410000000000139</v>
      </c>
    </row>
    <row r="86" spans="1:2" x14ac:dyDescent="0.25">
      <c r="A86" s="2">
        <v>190.244</v>
      </c>
      <c r="B86" s="2">
        <f t="shared" si="1"/>
        <v>-0.77500000000000568</v>
      </c>
    </row>
    <row r="87" spans="1:2" x14ac:dyDescent="0.25">
      <c r="A87" s="2">
        <v>186.66800000000001</v>
      </c>
      <c r="B87" s="2">
        <f t="shared" si="1"/>
        <v>-3.5759999999999934</v>
      </c>
    </row>
    <row r="88" spans="1:2" x14ac:dyDescent="0.25">
      <c r="A88" s="2">
        <v>186.81200000000001</v>
      </c>
      <c r="B88" s="2">
        <f t="shared" si="1"/>
        <v>0.14400000000000546</v>
      </c>
    </row>
    <row r="89" spans="1:2" x14ac:dyDescent="0.25">
      <c r="A89" s="2">
        <v>191.74799999999999</v>
      </c>
      <c r="B89" s="2">
        <f t="shared" si="1"/>
        <v>4.9359999999999786</v>
      </c>
    </row>
    <row r="90" spans="1:2" x14ac:dyDescent="0.25">
      <c r="A90" s="2">
        <v>191.06100000000001</v>
      </c>
      <c r="B90" s="2">
        <f t="shared" si="1"/>
        <v>-0.6869999999999834</v>
      </c>
    </row>
    <row r="91" spans="1:2" x14ac:dyDescent="0.25">
      <c r="A91" s="2">
        <v>187.93299999999999</v>
      </c>
      <c r="B91" s="2">
        <f t="shared" si="1"/>
        <v>-3.1280000000000143</v>
      </c>
    </row>
    <row r="92" spans="1:2" x14ac:dyDescent="0.25">
      <c r="A92" s="2">
        <v>186.43</v>
      </c>
      <c r="B92" s="2">
        <f t="shared" si="1"/>
        <v>-1.5029999999999859</v>
      </c>
    </row>
    <row r="93" spans="1:2" x14ac:dyDescent="0.25">
      <c r="A93" s="2">
        <v>182.001</v>
      </c>
      <c r="B93" s="2">
        <f t="shared" si="1"/>
        <v>-4.429000000000002</v>
      </c>
    </row>
    <row r="94" spans="1:2" x14ac:dyDescent="0.25">
      <c r="A94" s="2">
        <v>181.672</v>
      </c>
      <c r="B94" s="2">
        <f t="shared" si="1"/>
        <v>-0.32900000000000773</v>
      </c>
    </row>
    <row r="95" spans="1:2" x14ac:dyDescent="0.25">
      <c r="A95" s="2">
        <v>181.346</v>
      </c>
      <c r="B95" s="2">
        <f t="shared" si="1"/>
        <v>-0.32599999999999341</v>
      </c>
    </row>
    <row r="96" spans="1:2" x14ac:dyDescent="0.25">
      <c r="A96" s="2">
        <v>181.239</v>
      </c>
      <c r="B96" s="2">
        <f t="shared" si="1"/>
        <v>-0.10699999999999932</v>
      </c>
    </row>
    <row r="97" spans="1:2" x14ac:dyDescent="0.25">
      <c r="A97" s="2">
        <v>181.09299999999999</v>
      </c>
      <c r="B97" s="2">
        <f t="shared" si="1"/>
        <v>-0.14600000000001501</v>
      </c>
    </row>
    <row r="98" spans="1:2" x14ac:dyDescent="0.25">
      <c r="A98" s="2">
        <v>180.89699999999999</v>
      </c>
      <c r="B98" s="2">
        <f t="shared" si="1"/>
        <v>-0.19599999999999795</v>
      </c>
    </row>
    <row r="99" spans="1:2" x14ac:dyDescent="0.25">
      <c r="A99" s="2">
        <v>181.071</v>
      </c>
      <c r="B99" s="2">
        <f t="shared" si="1"/>
        <v>0.17400000000000659</v>
      </c>
    </row>
    <row r="100" spans="1:2" x14ac:dyDescent="0.25">
      <c r="A100" s="2">
        <v>181.15799999999999</v>
      </c>
      <c r="B100" s="2">
        <f t="shared" si="1"/>
        <v>8.6999999999989086E-2</v>
      </c>
    </row>
    <row r="101" spans="1:2" x14ac:dyDescent="0.25">
      <c r="A101" s="2">
        <v>179.88399999999999</v>
      </c>
      <c r="B101" s="2">
        <f t="shared" si="1"/>
        <v>-1.2740000000000009</v>
      </c>
    </row>
    <row r="102" spans="1:2" x14ac:dyDescent="0.25">
      <c r="A102" s="2">
        <v>179.38900000000001</v>
      </c>
      <c r="B102" s="2">
        <f t="shared" si="1"/>
        <v>-0.49499999999997613</v>
      </c>
    </row>
    <row r="103" spans="1:2" x14ac:dyDescent="0.25">
      <c r="A103" s="2">
        <v>178.65199999999999</v>
      </c>
      <c r="B103" s="2">
        <f t="shared" si="1"/>
        <v>-0.73700000000002319</v>
      </c>
    </row>
    <row r="104" spans="1:2" x14ac:dyDescent="0.25">
      <c r="A104" s="2">
        <v>178.43600000000001</v>
      </c>
      <c r="B104" s="2">
        <f t="shared" si="1"/>
        <v>-0.21599999999997976</v>
      </c>
    </row>
    <row r="105" spans="1:2" x14ac:dyDescent="0.25">
      <c r="A105" s="2">
        <v>178.511</v>
      </c>
      <c r="B105" s="2">
        <f t="shared" si="1"/>
        <v>7.4999999999988631E-2</v>
      </c>
    </row>
    <row r="106" spans="1:2" x14ac:dyDescent="0.25">
      <c r="A106" s="2">
        <v>178.65600000000001</v>
      </c>
      <c r="B106" s="2">
        <f t="shared" si="1"/>
        <v>0.14500000000001023</v>
      </c>
    </row>
    <row r="107" spans="1:2" x14ac:dyDescent="0.25">
      <c r="A107" s="2">
        <v>180.25200000000001</v>
      </c>
      <c r="B107" s="2">
        <f t="shared" si="1"/>
        <v>1.5960000000000036</v>
      </c>
    </row>
    <row r="108" spans="1:2" x14ac:dyDescent="0.25">
      <c r="A108" s="2">
        <v>182.06</v>
      </c>
      <c r="B108" s="2">
        <f t="shared" si="1"/>
        <v>1.8079999999999927</v>
      </c>
    </row>
    <row r="109" spans="1:2" x14ac:dyDescent="0.25">
      <c r="A109" s="2">
        <v>185.52</v>
      </c>
      <c r="B109" s="2">
        <f t="shared" si="1"/>
        <v>3.460000000000008</v>
      </c>
    </row>
    <row r="110" spans="1:2" x14ac:dyDescent="0.25">
      <c r="A110" s="2">
        <v>186.89599999999999</v>
      </c>
      <c r="B110" s="2">
        <f t="shared" si="1"/>
        <v>1.3759999999999764</v>
      </c>
    </row>
    <row r="111" spans="1:2" x14ac:dyDescent="0.25">
      <c r="A111" s="2">
        <v>187.874</v>
      </c>
      <c r="B111" s="2">
        <f t="shared" si="1"/>
        <v>0.97800000000000864</v>
      </c>
    </row>
    <row r="112" spans="1:2" x14ac:dyDescent="0.25">
      <c r="A112" s="2">
        <v>193.42</v>
      </c>
      <c r="B112" s="2">
        <f t="shared" si="1"/>
        <v>5.5459999999999923</v>
      </c>
    </row>
    <row r="113" spans="1:2" x14ac:dyDescent="0.25">
      <c r="A113" s="2">
        <v>192.714</v>
      </c>
      <c r="B113" s="2">
        <f t="shared" si="1"/>
        <v>-0.70599999999998886</v>
      </c>
    </row>
    <row r="114" spans="1:2" x14ac:dyDescent="0.25">
      <c r="A114" s="2">
        <v>196.232</v>
      </c>
      <c r="B114" s="2">
        <f t="shared" si="1"/>
        <v>3.5180000000000007</v>
      </c>
    </row>
    <row r="115" spans="1:2" x14ac:dyDescent="0.25">
      <c r="A115" s="2">
        <v>198.90899999999999</v>
      </c>
      <c r="B115" s="2">
        <f t="shared" si="1"/>
        <v>2.6769999999999925</v>
      </c>
    </row>
    <row r="116" spans="1:2" x14ac:dyDescent="0.25">
      <c r="A116" s="2">
        <v>198.44300000000001</v>
      </c>
      <c r="B116" s="2">
        <f t="shared" si="1"/>
        <v>-0.46599999999997976</v>
      </c>
    </row>
    <row r="117" spans="1:2" x14ac:dyDescent="0.25">
      <c r="A117" s="2">
        <v>197.226</v>
      </c>
      <c r="B117" s="2">
        <f t="shared" si="1"/>
        <v>-1.217000000000013</v>
      </c>
    </row>
    <row r="118" spans="1:2" x14ac:dyDescent="0.25">
      <c r="A118" s="2">
        <v>188.37299999999999</v>
      </c>
      <c r="B118" s="2">
        <f t="shared" si="1"/>
        <v>-8.8530000000000086</v>
      </c>
    </row>
    <row r="119" spans="1:2" x14ac:dyDescent="0.25">
      <c r="A119" s="2">
        <v>188.952</v>
      </c>
      <c r="B119" s="2">
        <f t="shared" si="1"/>
        <v>0.57900000000000773</v>
      </c>
    </row>
    <row r="120" spans="1:2" x14ac:dyDescent="0.25">
      <c r="A120" s="2">
        <v>188.548</v>
      </c>
      <c r="B120" s="2">
        <f t="shared" si="1"/>
        <v>-0.40399999999999636</v>
      </c>
    </row>
    <row r="121" spans="1:2" x14ac:dyDescent="0.25">
      <c r="A121" s="2">
        <v>191.988</v>
      </c>
      <c r="B121" s="2">
        <f t="shared" si="1"/>
        <v>3.4399999999999977</v>
      </c>
    </row>
    <row r="122" spans="1:2" x14ac:dyDescent="0.25">
      <c r="A122" s="2">
        <v>192.858</v>
      </c>
      <c r="B122" s="2">
        <f t="shared" si="1"/>
        <v>0.87000000000000455</v>
      </c>
    </row>
    <row r="123" spans="1:2" x14ac:dyDescent="0.25">
      <c r="A123" s="2">
        <v>192.233</v>
      </c>
      <c r="B123" s="2">
        <f t="shared" si="1"/>
        <v>-0.625</v>
      </c>
    </row>
    <row r="124" spans="1:2" x14ac:dyDescent="0.25">
      <c r="A124" s="2">
        <v>189.166</v>
      </c>
      <c r="B124" s="2">
        <f t="shared" si="1"/>
        <v>-3.0670000000000073</v>
      </c>
    </row>
    <row r="125" spans="1:2" x14ac:dyDescent="0.25">
      <c r="A125" s="2">
        <v>187.92500000000001</v>
      </c>
      <c r="B125" s="2">
        <f t="shared" si="1"/>
        <v>-1.2409999999999854</v>
      </c>
    </row>
    <row r="126" spans="1:2" x14ac:dyDescent="0.25">
      <c r="A126" s="2">
        <v>182.34700000000001</v>
      </c>
      <c r="B126" s="2">
        <f t="shared" si="1"/>
        <v>-5.578000000000003</v>
      </c>
    </row>
    <row r="127" spans="1:2" x14ac:dyDescent="0.25">
      <c r="A127" s="2">
        <v>183.26</v>
      </c>
      <c r="B127" s="2">
        <f t="shared" si="1"/>
        <v>0.91299999999998249</v>
      </c>
    </row>
    <row r="128" spans="1:2" x14ac:dyDescent="0.25">
      <c r="A128" s="2">
        <v>184.489</v>
      </c>
      <c r="B128" s="2">
        <f t="shared" si="1"/>
        <v>1.2290000000000134</v>
      </c>
    </row>
    <row r="129" spans="1:2" x14ac:dyDescent="0.25">
      <c r="A129" s="2">
        <v>186.49</v>
      </c>
      <c r="B129" s="2">
        <f t="shared" si="1"/>
        <v>2.0010000000000048</v>
      </c>
    </row>
    <row r="130" spans="1:2" x14ac:dyDescent="0.25">
      <c r="A130" s="2">
        <v>186.34100000000001</v>
      </c>
      <c r="B130" s="2">
        <f t="shared" si="1"/>
        <v>-0.14900000000000091</v>
      </c>
    </row>
    <row r="131" spans="1:2" x14ac:dyDescent="0.25">
      <c r="A131" s="2">
        <v>185.84899999999999</v>
      </c>
      <c r="B131" s="2">
        <f t="shared" ref="B131:B194" si="2">A131-A130</f>
        <v>-0.49200000000001864</v>
      </c>
    </row>
    <row r="132" spans="1:2" x14ac:dyDescent="0.25">
      <c r="A132" s="2">
        <v>185.73</v>
      </c>
      <c r="B132" s="2">
        <f t="shared" si="2"/>
        <v>-0.11899999999999977</v>
      </c>
    </row>
    <row r="133" spans="1:2" x14ac:dyDescent="0.25">
      <c r="A133" s="2">
        <v>185.76599999999999</v>
      </c>
      <c r="B133" s="2">
        <f t="shared" si="2"/>
        <v>3.6000000000001364E-2</v>
      </c>
    </row>
    <row r="134" spans="1:2" x14ac:dyDescent="0.25">
      <c r="A134" s="2">
        <v>185.61799999999999</v>
      </c>
      <c r="B134" s="2">
        <f t="shared" si="2"/>
        <v>-0.14799999999999613</v>
      </c>
    </row>
    <row r="135" spans="1:2" x14ac:dyDescent="0.25">
      <c r="A135" s="2">
        <v>185.72</v>
      </c>
      <c r="B135" s="2">
        <f t="shared" si="2"/>
        <v>0.10200000000000387</v>
      </c>
    </row>
    <row r="136" spans="1:2" x14ac:dyDescent="0.25">
      <c r="A136" s="2">
        <v>185.863</v>
      </c>
      <c r="B136" s="2">
        <f t="shared" si="2"/>
        <v>0.14300000000000068</v>
      </c>
    </row>
    <row r="137" spans="1:2" x14ac:dyDescent="0.25">
      <c r="A137" s="2">
        <v>186.1</v>
      </c>
      <c r="B137" s="2">
        <f t="shared" si="2"/>
        <v>0.23699999999999477</v>
      </c>
    </row>
    <row r="138" spans="1:2" x14ac:dyDescent="0.25">
      <c r="A138" s="2">
        <v>186.11699999999999</v>
      </c>
      <c r="B138" s="2">
        <f t="shared" si="2"/>
        <v>1.6999999999995907E-2</v>
      </c>
    </row>
    <row r="139" spans="1:2" x14ac:dyDescent="0.25">
      <c r="A139" s="2">
        <v>185.29400000000001</v>
      </c>
      <c r="B139" s="2">
        <f t="shared" si="2"/>
        <v>-0.82299999999997908</v>
      </c>
    </row>
    <row r="140" spans="1:2" x14ac:dyDescent="0.25">
      <c r="A140" s="2">
        <v>184.98500000000001</v>
      </c>
      <c r="B140" s="2">
        <f t="shared" si="2"/>
        <v>-0.3089999999999975</v>
      </c>
    </row>
    <row r="141" spans="1:2" x14ac:dyDescent="0.25">
      <c r="A141" s="2">
        <v>183.47499999999999</v>
      </c>
      <c r="B141" s="2">
        <f t="shared" si="2"/>
        <v>-1.5100000000000193</v>
      </c>
    </row>
    <row r="142" spans="1:2" x14ac:dyDescent="0.25">
      <c r="A142" s="2">
        <v>182.80500000000001</v>
      </c>
      <c r="B142" s="2">
        <f t="shared" si="2"/>
        <v>-0.66999999999998749</v>
      </c>
    </row>
    <row r="143" spans="1:2" x14ac:dyDescent="0.25">
      <c r="A143" s="2">
        <v>182.52199999999999</v>
      </c>
      <c r="B143" s="2">
        <f t="shared" si="2"/>
        <v>-0.28300000000001546</v>
      </c>
    </row>
    <row r="144" spans="1:2" x14ac:dyDescent="0.25">
      <c r="A144" s="2">
        <v>182.72399999999999</v>
      </c>
      <c r="B144" s="2">
        <f t="shared" si="2"/>
        <v>0.20199999999999818</v>
      </c>
    </row>
    <row r="145" spans="1:2" x14ac:dyDescent="0.25">
      <c r="A145" s="2">
        <v>181.21</v>
      </c>
      <c r="B145" s="2">
        <f t="shared" si="2"/>
        <v>-1.5139999999999816</v>
      </c>
    </row>
    <row r="146" spans="1:2" x14ac:dyDescent="0.25">
      <c r="A146" s="2">
        <v>179.75</v>
      </c>
      <c r="B146" s="2">
        <f t="shared" si="2"/>
        <v>-1.460000000000008</v>
      </c>
    </row>
    <row r="147" spans="1:2" x14ac:dyDescent="0.25">
      <c r="A147" s="2">
        <v>178.816</v>
      </c>
      <c r="B147" s="2">
        <f t="shared" si="2"/>
        <v>-0.9339999999999975</v>
      </c>
    </row>
    <row r="148" spans="1:2" x14ac:dyDescent="0.25">
      <c r="A148" s="2">
        <v>178.40299999999999</v>
      </c>
      <c r="B148" s="2">
        <f t="shared" si="2"/>
        <v>-0.41300000000001091</v>
      </c>
    </row>
    <row r="149" spans="1:2" x14ac:dyDescent="0.25">
      <c r="A149" s="2">
        <v>177.96</v>
      </c>
      <c r="B149" s="2">
        <f t="shared" si="2"/>
        <v>-0.44299999999998363</v>
      </c>
    </row>
    <row r="150" spans="1:2" x14ac:dyDescent="0.25">
      <c r="A150" s="2">
        <v>177.45099999999999</v>
      </c>
      <c r="B150" s="2">
        <f t="shared" si="2"/>
        <v>-0.50900000000001455</v>
      </c>
    </row>
    <row r="151" spans="1:2" x14ac:dyDescent="0.25">
      <c r="A151" s="2">
        <v>175.57599999999999</v>
      </c>
      <c r="B151" s="2">
        <f t="shared" si="2"/>
        <v>-1.875</v>
      </c>
    </row>
    <row r="152" spans="1:2" x14ac:dyDescent="0.25">
      <c r="A152" s="2">
        <v>177.065</v>
      </c>
      <c r="B152" s="2">
        <f t="shared" si="2"/>
        <v>1.4890000000000043</v>
      </c>
    </row>
    <row r="153" spans="1:2" x14ac:dyDescent="0.25">
      <c r="A153" s="2">
        <v>176.72900000000001</v>
      </c>
      <c r="B153" s="2">
        <f t="shared" si="2"/>
        <v>-0.33599999999998431</v>
      </c>
    </row>
    <row r="154" spans="1:2" x14ac:dyDescent="0.25">
      <c r="A154" s="2">
        <v>174.94499999999999</v>
      </c>
      <c r="B154" s="2">
        <f t="shared" si="2"/>
        <v>-1.7840000000000202</v>
      </c>
    </row>
    <row r="155" spans="1:2" x14ac:dyDescent="0.25">
      <c r="A155" s="2">
        <v>176.78200000000001</v>
      </c>
      <c r="B155" s="2">
        <f t="shared" si="2"/>
        <v>1.8370000000000175</v>
      </c>
    </row>
    <row r="156" spans="1:2" x14ac:dyDescent="0.25">
      <c r="A156" s="2">
        <v>176.90700000000001</v>
      </c>
      <c r="B156" s="2">
        <f t="shared" si="2"/>
        <v>0.125</v>
      </c>
    </row>
    <row r="157" spans="1:2" x14ac:dyDescent="0.25">
      <c r="A157" s="2">
        <v>177.02799999999999</v>
      </c>
      <c r="B157" s="2">
        <f t="shared" si="2"/>
        <v>0.1209999999999809</v>
      </c>
    </row>
    <row r="158" spans="1:2" x14ac:dyDescent="0.25">
      <c r="A158" s="2">
        <v>177.255</v>
      </c>
      <c r="B158" s="2">
        <f t="shared" si="2"/>
        <v>0.22700000000000387</v>
      </c>
    </row>
    <row r="159" spans="1:2" x14ac:dyDescent="0.25">
      <c r="A159" s="2">
        <v>177.18700000000001</v>
      </c>
      <c r="B159" s="2">
        <f t="shared" si="2"/>
        <v>-6.7999999999983629E-2</v>
      </c>
    </row>
    <row r="160" spans="1:2" x14ac:dyDescent="0.25">
      <c r="A160" s="2">
        <v>176.91200000000001</v>
      </c>
      <c r="B160" s="2">
        <f t="shared" si="2"/>
        <v>-0.27500000000000568</v>
      </c>
    </row>
    <row r="161" spans="1:2" x14ac:dyDescent="0.25">
      <c r="A161" s="2">
        <v>176.63</v>
      </c>
      <c r="B161" s="2">
        <f t="shared" si="2"/>
        <v>-0.28200000000001069</v>
      </c>
    </row>
    <row r="162" spans="1:2" x14ac:dyDescent="0.25">
      <c r="A162" s="2">
        <v>176.655</v>
      </c>
      <c r="B162" s="2">
        <f t="shared" si="2"/>
        <v>2.5000000000005684E-2</v>
      </c>
    </row>
    <row r="163" spans="1:2" x14ac:dyDescent="0.25">
      <c r="A163" s="2">
        <v>176.767</v>
      </c>
      <c r="B163" s="2">
        <f t="shared" si="2"/>
        <v>0.11199999999999477</v>
      </c>
    </row>
    <row r="164" spans="1:2" x14ac:dyDescent="0.25">
      <c r="A164" s="2">
        <v>177.06800000000001</v>
      </c>
      <c r="B164" s="2">
        <f t="shared" si="2"/>
        <v>0.30100000000001614</v>
      </c>
    </row>
    <row r="165" spans="1:2" x14ac:dyDescent="0.25">
      <c r="A165" s="2">
        <v>171.80699999999999</v>
      </c>
      <c r="B165" s="2">
        <f t="shared" si="2"/>
        <v>-5.2610000000000241</v>
      </c>
    </row>
    <row r="166" spans="1:2" x14ac:dyDescent="0.25">
      <c r="A166" s="2">
        <v>172.113</v>
      </c>
      <c r="B166" s="2">
        <f t="shared" si="2"/>
        <v>0.3060000000000116</v>
      </c>
    </row>
    <row r="167" spans="1:2" x14ac:dyDescent="0.25">
      <c r="A167" s="2">
        <v>173.64099999999999</v>
      </c>
      <c r="B167" s="2">
        <f t="shared" si="2"/>
        <v>1.5279999999999916</v>
      </c>
    </row>
    <row r="168" spans="1:2" x14ac:dyDescent="0.25">
      <c r="A168" s="2">
        <v>174.25800000000001</v>
      </c>
      <c r="B168" s="2">
        <f t="shared" si="2"/>
        <v>0.61700000000001864</v>
      </c>
    </row>
    <row r="169" spans="1:2" x14ac:dyDescent="0.25">
      <c r="A169" s="2">
        <v>174.839</v>
      </c>
      <c r="B169" s="2">
        <f t="shared" si="2"/>
        <v>0.58099999999998886</v>
      </c>
    </row>
    <row r="170" spans="1:2" x14ac:dyDescent="0.25">
      <c r="A170" s="2">
        <v>175.82400000000001</v>
      </c>
      <c r="B170" s="2">
        <f t="shared" si="2"/>
        <v>0.98500000000001364</v>
      </c>
    </row>
    <row r="171" spans="1:2" x14ac:dyDescent="0.25">
      <c r="A171" s="2">
        <v>176.63800000000001</v>
      </c>
      <c r="B171" s="2">
        <f t="shared" si="2"/>
        <v>0.81399999999999295</v>
      </c>
    </row>
    <row r="172" spans="1:2" x14ac:dyDescent="0.25">
      <c r="A172" s="2">
        <v>176.83600000000001</v>
      </c>
      <c r="B172" s="2">
        <f t="shared" si="2"/>
        <v>0.1980000000000075</v>
      </c>
    </row>
    <row r="173" spans="1:2" x14ac:dyDescent="0.25">
      <c r="A173" s="2">
        <v>176.749</v>
      </c>
      <c r="B173" s="2">
        <f t="shared" si="2"/>
        <v>-8.7000000000017508E-2</v>
      </c>
    </row>
    <row r="174" spans="1:2" x14ac:dyDescent="0.25">
      <c r="A174" s="2">
        <v>176.798</v>
      </c>
      <c r="B174" s="2">
        <f t="shared" si="2"/>
        <v>4.9000000000006594E-2</v>
      </c>
    </row>
    <row r="175" spans="1:2" x14ac:dyDescent="0.25">
      <c r="A175" s="2">
        <v>177.08099999999999</v>
      </c>
      <c r="B175" s="2">
        <f t="shared" si="2"/>
        <v>0.28299999999998704</v>
      </c>
    </row>
    <row r="176" spans="1:2" x14ac:dyDescent="0.25">
      <c r="A176" s="2">
        <v>177.16200000000001</v>
      </c>
      <c r="B176" s="2">
        <f t="shared" si="2"/>
        <v>8.100000000001728E-2</v>
      </c>
    </row>
    <row r="177" spans="1:2" x14ac:dyDescent="0.25">
      <c r="A177" s="2">
        <v>177.99600000000001</v>
      </c>
      <c r="B177" s="2">
        <f t="shared" si="2"/>
        <v>0.83400000000000318</v>
      </c>
    </row>
    <row r="178" spans="1:2" x14ac:dyDescent="0.25">
      <c r="A178" s="2">
        <v>180</v>
      </c>
      <c r="B178" s="2">
        <f t="shared" si="2"/>
        <v>2.0039999999999907</v>
      </c>
    </row>
    <row r="179" spans="1:2" x14ac:dyDescent="0.25">
      <c r="A179" s="2">
        <v>180.04499999999999</v>
      </c>
      <c r="B179" s="2">
        <f t="shared" si="2"/>
        <v>4.4999999999987494E-2</v>
      </c>
    </row>
    <row r="180" spans="1:2" x14ac:dyDescent="0.25">
      <c r="A180" s="2">
        <v>182.28700000000001</v>
      </c>
      <c r="B180" s="2">
        <f t="shared" si="2"/>
        <v>2.2420000000000186</v>
      </c>
    </row>
    <row r="181" spans="1:2" x14ac:dyDescent="0.25">
      <c r="A181" s="2">
        <v>183.59</v>
      </c>
      <c r="B181" s="2">
        <f t="shared" si="2"/>
        <v>1.3029999999999973</v>
      </c>
    </row>
    <row r="182" spans="1:2" x14ac:dyDescent="0.25">
      <c r="A182" s="2">
        <v>184.18799999999999</v>
      </c>
      <c r="B182" s="2">
        <f t="shared" si="2"/>
        <v>0.59799999999998477</v>
      </c>
    </row>
    <row r="183" spans="1:2" x14ac:dyDescent="0.25">
      <c r="A183" s="2">
        <v>184.929</v>
      </c>
      <c r="B183" s="2">
        <f t="shared" si="2"/>
        <v>0.74100000000001387</v>
      </c>
    </row>
    <row r="184" spans="1:2" x14ac:dyDescent="0.25">
      <c r="A184" s="2">
        <v>186.511</v>
      </c>
      <c r="B184" s="2">
        <f t="shared" si="2"/>
        <v>1.5819999999999936</v>
      </c>
    </row>
    <row r="185" spans="1:2" x14ac:dyDescent="0.25">
      <c r="A185" s="2">
        <v>186.125</v>
      </c>
      <c r="B185" s="2">
        <f t="shared" si="2"/>
        <v>-0.38599999999999568</v>
      </c>
    </row>
    <row r="186" spans="1:2" x14ac:dyDescent="0.25">
      <c r="A186" s="2">
        <v>185.655</v>
      </c>
      <c r="B186" s="2">
        <f t="shared" si="2"/>
        <v>-0.46999999999999886</v>
      </c>
    </row>
    <row r="187" spans="1:2" x14ac:dyDescent="0.25">
      <c r="A187" s="2">
        <v>184.953</v>
      </c>
      <c r="B187" s="2">
        <f t="shared" si="2"/>
        <v>-0.70199999999999818</v>
      </c>
    </row>
    <row r="188" spans="1:2" x14ac:dyDescent="0.25">
      <c r="A188" s="2">
        <v>182.77199999999999</v>
      </c>
      <c r="B188" s="2">
        <f t="shared" si="2"/>
        <v>-2.1810000000000116</v>
      </c>
    </row>
    <row r="189" spans="1:2" x14ac:dyDescent="0.25">
      <c r="A189" s="2">
        <v>179.404</v>
      </c>
      <c r="B189" s="2">
        <f t="shared" si="2"/>
        <v>-3.367999999999995</v>
      </c>
    </row>
    <row r="190" spans="1:2" x14ac:dyDescent="0.25">
      <c r="A190" s="2">
        <v>179.892</v>
      </c>
      <c r="B190" s="2">
        <f t="shared" si="2"/>
        <v>0.48799999999999955</v>
      </c>
    </row>
    <row r="191" spans="1:2" x14ac:dyDescent="0.25">
      <c r="A191" s="2">
        <v>179.32400000000001</v>
      </c>
      <c r="B191" s="2">
        <f t="shared" si="2"/>
        <v>-0.56799999999998363</v>
      </c>
    </row>
    <row r="192" spans="1:2" x14ac:dyDescent="0.25">
      <c r="A192" s="2">
        <v>178.953</v>
      </c>
      <c r="B192" s="2">
        <f t="shared" si="2"/>
        <v>-0.37100000000000932</v>
      </c>
    </row>
    <row r="193" spans="1:2" x14ac:dyDescent="0.25">
      <c r="A193" s="2">
        <v>177.79300000000001</v>
      </c>
      <c r="B193" s="2">
        <f t="shared" si="2"/>
        <v>-1.1599999999999966</v>
      </c>
    </row>
    <row r="194" spans="1:2" x14ac:dyDescent="0.25">
      <c r="A194" s="2">
        <v>175.84700000000001</v>
      </c>
      <c r="B194" s="2">
        <f t="shared" si="2"/>
        <v>-1.945999999999998</v>
      </c>
    </row>
    <row r="195" spans="1:2" x14ac:dyDescent="0.25">
      <c r="A195" s="2">
        <v>175.554</v>
      </c>
      <c r="B195" s="2">
        <f t="shared" ref="B195:B258" si="3">A195-A194</f>
        <v>-0.29300000000000637</v>
      </c>
    </row>
    <row r="196" spans="1:2" x14ac:dyDescent="0.25">
      <c r="A196" s="2">
        <v>175.17699999999999</v>
      </c>
      <c r="B196" s="2">
        <f t="shared" si="3"/>
        <v>-0.37700000000000955</v>
      </c>
    </row>
    <row r="197" spans="1:2" x14ac:dyDescent="0.25">
      <c r="A197" s="2">
        <v>174.55</v>
      </c>
      <c r="B197" s="2">
        <f t="shared" si="3"/>
        <v>-0.62699999999998113</v>
      </c>
    </row>
    <row r="198" spans="1:2" x14ac:dyDescent="0.25">
      <c r="A198" s="2">
        <v>174.98</v>
      </c>
      <c r="B198" s="2">
        <f t="shared" si="3"/>
        <v>0.4299999999999784</v>
      </c>
    </row>
    <row r="199" spans="1:2" x14ac:dyDescent="0.25">
      <c r="A199" s="2">
        <v>175.15899999999999</v>
      </c>
      <c r="B199" s="2">
        <f t="shared" si="3"/>
        <v>0.17900000000000205</v>
      </c>
    </row>
    <row r="200" spans="1:2" x14ac:dyDescent="0.25">
      <c r="A200" s="2">
        <v>175.39400000000001</v>
      </c>
      <c r="B200" s="2">
        <f t="shared" si="3"/>
        <v>0.23500000000001364</v>
      </c>
    </row>
    <row r="201" spans="1:2" x14ac:dyDescent="0.25">
      <c r="A201" s="2">
        <v>175.64400000000001</v>
      </c>
      <c r="B201" s="2">
        <f t="shared" si="3"/>
        <v>0.25</v>
      </c>
    </row>
    <row r="202" spans="1:2" x14ac:dyDescent="0.25">
      <c r="A202" s="2">
        <v>175.98599999999999</v>
      </c>
      <c r="B202" s="2">
        <f t="shared" si="3"/>
        <v>0.34199999999998454</v>
      </c>
    </row>
    <row r="203" spans="1:2" x14ac:dyDescent="0.25">
      <c r="A203" s="2">
        <v>176.22900000000001</v>
      </c>
      <c r="B203" s="2">
        <f t="shared" si="3"/>
        <v>0.24300000000002342</v>
      </c>
    </row>
    <row r="204" spans="1:2" x14ac:dyDescent="0.25">
      <c r="A204" s="2">
        <v>176.36799999999999</v>
      </c>
      <c r="B204" s="2">
        <f t="shared" si="3"/>
        <v>0.13899999999998158</v>
      </c>
    </row>
    <row r="205" spans="1:2" x14ac:dyDescent="0.25">
      <c r="A205" s="2">
        <v>176.74100000000001</v>
      </c>
      <c r="B205" s="2">
        <f t="shared" si="3"/>
        <v>0.37300000000001887</v>
      </c>
    </row>
    <row r="206" spans="1:2" x14ac:dyDescent="0.25">
      <c r="A206" s="2">
        <v>176.88399999999999</v>
      </c>
      <c r="B206" s="2">
        <f t="shared" si="3"/>
        <v>0.14299999999997226</v>
      </c>
    </row>
    <row r="207" spans="1:2" x14ac:dyDescent="0.25">
      <c r="A207" s="2">
        <v>176.941</v>
      </c>
      <c r="B207" s="2">
        <f t="shared" si="3"/>
        <v>5.7000000000016371E-2</v>
      </c>
    </row>
    <row r="208" spans="1:2" x14ac:dyDescent="0.25">
      <c r="A208" s="2">
        <v>177.04499999999999</v>
      </c>
      <c r="B208" s="2">
        <f t="shared" si="3"/>
        <v>0.10399999999998499</v>
      </c>
    </row>
    <row r="209" spans="1:2" x14ac:dyDescent="0.25">
      <c r="A209" s="2">
        <v>177.351</v>
      </c>
      <c r="B209" s="2">
        <f t="shared" si="3"/>
        <v>0.3060000000000116</v>
      </c>
    </row>
    <row r="210" spans="1:2" x14ac:dyDescent="0.25">
      <c r="A210" s="2">
        <v>177.524</v>
      </c>
      <c r="B210" s="2">
        <f t="shared" si="3"/>
        <v>0.17300000000000182</v>
      </c>
    </row>
    <row r="211" spans="1:2" x14ac:dyDescent="0.25">
      <c r="A211" s="2">
        <v>177.65600000000001</v>
      </c>
      <c r="B211" s="2">
        <f t="shared" si="3"/>
        <v>0.132000000000005</v>
      </c>
    </row>
    <row r="212" spans="1:2" x14ac:dyDescent="0.25">
      <c r="A212" s="2">
        <v>177.642</v>
      </c>
      <c r="B212" s="2">
        <f t="shared" si="3"/>
        <v>-1.4000000000010004E-2</v>
      </c>
    </row>
    <row r="213" spans="1:2" x14ac:dyDescent="0.25">
      <c r="A213" s="2">
        <v>177.69</v>
      </c>
      <c r="B213" s="2">
        <f t="shared" si="3"/>
        <v>4.8000000000001819E-2</v>
      </c>
    </row>
    <row r="214" spans="1:2" x14ac:dyDescent="0.25">
      <c r="A214" s="2">
        <v>177.858</v>
      </c>
      <c r="B214" s="2">
        <f t="shared" si="3"/>
        <v>0.16800000000000637</v>
      </c>
    </row>
    <row r="215" spans="1:2" x14ac:dyDescent="0.25">
      <c r="A215" s="2">
        <v>177.88</v>
      </c>
      <c r="B215" s="2">
        <f t="shared" si="3"/>
        <v>2.199999999999136E-2</v>
      </c>
    </row>
    <row r="216" spans="1:2" x14ac:dyDescent="0.25">
      <c r="A216" s="2">
        <v>177.833</v>
      </c>
      <c r="B216" s="2">
        <f t="shared" si="3"/>
        <v>-4.6999999999997044E-2</v>
      </c>
    </row>
    <row r="217" spans="1:2" x14ac:dyDescent="0.25">
      <c r="A217" s="2">
        <v>177.94499999999999</v>
      </c>
      <c r="B217" s="2">
        <f t="shared" si="3"/>
        <v>0.11199999999999477</v>
      </c>
    </row>
    <row r="218" spans="1:2" x14ac:dyDescent="0.25">
      <c r="A218" s="2">
        <v>177.96600000000001</v>
      </c>
      <c r="B218" s="2">
        <f t="shared" si="3"/>
        <v>2.1000000000015007E-2</v>
      </c>
    </row>
    <row r="219" spans="1:2" x14ac:dyDescent="0.25">
      <c r="A219" s="2">
        <v>177.98400000000001</v>
      </c>
      <c r="B219" s="2">
        <f t="shared" si="3"/>
        <v>1.8000000000000682E-2</v>
      </c>
    </row>
    <row r="220" spans="1:2" x14ac:dyDescent="0.25">
      <c r="A220" s="2">
        <v>177.87899999999999</v>
      </c>
      <c r="B220" s="2">
        <f t="shared" si="3"/>
        <v>-0.10500000000001819</v>
      </c>
    </row>
    <row r="221" spans="1:2" x14ac:dyDescent="0.25">
      <c r="A221" s="2">
        <v>177.31399999999999</v>
      </c>
      <c r="B221" s="2">
        <f t="shared" si="3"/>
        <v>-0.56499999999999773</v>
      </c>
    </row>
    <row r="222" spans="1:2" x14ac:dyDescent="0.25">
      <c r="A222" s="2">
        <v>176.91399999999999</v>
      </c>
      <c r="B222" s="2">
        <f t="shared" si="3"/>
        <v>-0.40000000000000568</v>
      </c>
    </row>
    <row r="223" spans="1:2" x14ac:dyDescent="0.25">
      <c r="A223" s="2">
        <v>177.00299999999999</v>
      </c>
      <c r="B223" s="2">
        <f t="shared" si="3"/>
        <v>8.8999999999998636E-2</v>
      </c>
    </row>
    <row r="224" spans="1:2" x14ac:dyDescent="0.25">
      <c r="A224" s="2">
        <v>176.81</v>
      </c>
      <c r="B224" s="2">
        <f t="shared" si="3"/>
        <v>-0.19299999999998363</v>
      </c>
    </row>
    <row r="225" spans="1:2" x14ac:dyDescent="0.25">
      <c r="A225" s="2">
        <v>176.82599999999999</v>
      </c>
      <c r="B225" s="2">
        <f t="shared" si="3"/>
        <v>1.5999999999991132E-2</v>
      </c>
    </row>
    <row r="226" spans="1:2" x14ac:dyDescent="0.25">
      <c r="A226" s="2">
        <v>176.8</v>
      </c>
      <c r="B226" s="2">
        <f t="shared" si="3"/>
        <v>-2.5999999999982037E-2</v>
      </c>
    </row>
    <row r="227" spans="1:2" x14ac:dyDescent="0.25">
      <c r="A227" s="2">
        <v>176.8</v>
      </c>
      <c r="B227" s="2">
        <f t="shared" si="3"/>
        <v>0</v>
      </c>
    </row>
    <row r="228" spans="1:2" x14ac:dyDescent="0.25">
      <c r="A228" s="2">
        <v>176.77199999999999</v>
      </c>
      <c r="B228" s="2">
        <f t="shared" si="3"/>
        <v>-2.8000000000020009E-2</v>
      </c>
    </row>
    <row r="229" spans="1:2" x14ac:dyDescent="0.25">
      <c r="A229" s="2">
        <v>176.25800000000001</v>
      </c>
      <c r="B229" s="2">
        <f t="shared" si="3"/>
        <v>-0.51399999999998158</v>
      </c>
    </row>
    <row r="230" spans="1:2" x14ac:dyDescent="0.25">
      <c r="A230" s="2">
        <v>176</v>
      </c>
      <c r="B230" s="2">
        <f t="shared" si="3"/>
        <v>-0.25800000000000978</v>
      </c>
    </row>
    <row r="231" spans="1:2" x14ac:dyDescent="0.25">
      <c r="A231" s="2">
        <v>176.25200000000001</v>
      </c>
      <c r="B231" s="2">
        <f t="shared" si="3"/>
        <v>0.25200000000000955</v>
      </c>
    </row>
    <row r="232" spans="1:2" x14ac:dyDescent="0.25">
      <c r="A232" s="2">
        <v>176.92</v>
      </c>
      <c r="B232" s="2">
        <f t="shared" si="3"/>
        <v>0.66799999999997794</v>
      </c>
    </row>
    <row r="233" spans="1:2" x14ac:dyDescent="0.25">
      <c r="A233" s="2">
        <v>177</v>
      </c>
      <c r="B233" s="2">
        <f t="shared" si="3"/>
        <v>8.0000000000012506E-2</v>
      </c>
    </row>
    <row r="234" spans="1:2" x14ac:dyDescent="0.25">
      <c r="A234" s="2">
        <v>176.435</v>
      </c>
      <c r="B234" s="2">
        <f t="shared" si="3"/>
        <v>-0.56499999999999773</v>
      </c>
    </row>
    <row r="235" spans="1:2" x14ac:dyDescent="0.25">
      <c r="A235" s="2">
        <v>176.88</v>
      </c>
      <c r="B235" s="2">
        <f t="shared" si="3"/>
        <v>0.44499999999999318</v>
      </c>
    </row>
    <row r="236" spans="1:2" x14ac:dyDescent="0.25">
      <c r="A236" s="2">
        <v>176.435</v>
      </c>
      <c r="B236" s="2">
        <f t="shared" si="3"/>
        <v>-0.44499999999999318</v>
      </c>
    </row>
    <row r="237" spans="1:2" x14ac:dyDescent="0.25">
      <c r="A237" s="2">
        <v>177</v>
      </c>
      <c r="B237" s="2">
        <f t="shared" si="3"/>
        <v>0.56499999999999773</v>
      </c>
    </row>
    <row r="238" spans="1:2" x14ac:dyDescent="0.25">
      <c r="A238" s="2">
        <v>176.92</v>
      </c>
      <c r="B238" s="2">
        <f t="shared" si="3"/>
        <v>-8.0000000000012506E-2</v>
      </c>
    </row>
    <row r="239" spans="1:2" x14ac:dyDescent="0.25">
      <c r="A239" s="2">
        <v>176.25200000000001</v>
      </c>
      <c r="B239" s="2">
        <f t="shared" si="3"/>
        <v>-0.66799999999997794</v>
      </c>
    </row>
    <row r="240" spans="1:2" x14ac:dyDescent="0.25">
      <c r="A240" s="2">
        <v>176.25800000000001</v>
      </c>
      <c r="B240" s="2">
        <f t="shared" si="3"/>
        <v>6.0000000000002274E-3</v>
      </c>
    </row>
    <row r="241" spans="1:2" x14ac:dyDescent="0.25">
      <c r="A241" s="2">
        <v>176.77199999999999</v>
      </c>
      <c r="B241" s="2">
        <f t="shared" si="3"/>
        <v>0.51399999999998158</v>
      </c>
    </row>
    <row r="242" spans="1:2" x14ac:dyDescent="0.25">
      <c r="A242" s="2">
        <v>176.8</v>
      </c>
      <c r="B242" s="2">
        <f t="shared" si="3"/>
        <v>2.8000000000020009E-2</v>
      </c>
    </row>
    <row r="243" spans="1:2" x14ac:dyDescent="0.25">
      <c r="A243" s="2">
        <v>176.8</v>
      </c>
      <c r="B243" s="2">
        <f t="shared" si="3"/>
        <v>0</v>
      </c>
    </row>
    <row r="244" spans="1:2" x14ac:dyDescent="0.25">
      <c r="A244" s="2">
        <v>176.8</v>
      </c>
      <c r="B244" s="2">
        <f t="shared" si="3"/>
        <v>0</v>
      </c>
    </row>
    <row r="245" spans="1:2" x14ac:dyDescent="0.25">
      <c r="A245" s="2">
        <v>176.82599999999999</v>
      </c>
      <c r="B245" s="2">
        <f t="shared" si="3"/>
        <v>2.5999999999982037E-2</v>
      </c>
    </row>
    <row r="246" spans="1:2" x14ac:dyDescent="0.25">
      <c r="A246" s="2">
        <v>176.96</v>
      </c>
      <c r="B246" s="2">
        <f t="shared" si="3"/>
        <v>0.13400000000001455</v>
      </c>
    </row>
    <row r="247" spans="1:2" x14ac:dyDescent="0.25">
      <c r="A247" s="2">
        <v>176.922</v>
      </c>
      <c r="B247" s="2">
        <f t="shared" si="3"/>
        <v>-3.8000000000010914E-2</v>
      </c>
    </row>
    <row r="248" spans="1:2" x14ac:dyDescent="0.25">
      <c r="A248" s="2">
        <v>177.14500000000001</v>
      </c>
      <c r="B248" s="2">
        <f t="shared" si="3"/>
        <v>0.22300000000001319</v>
      </c>
    </row>
    <row r="249" spans="1:2" x14ac:dyDescent="0.25">
      <c r="A249" s="2">
        <v>177.29300000000001</v>
      </c>
      <c r="B249" s="2">
        <f t="shared" si="3"/>
        <v>0.14799999999999613</v>
      </c>
    </row>
    <row r="250" spans="1:2" x14ac:dyDescent="0.25">
      <c r="A250" s="2">
        <v>177.31399999999999</v>
      </c>
      <c r="B250" s="2">
        <f t="shared" si="3"/>
        <v>2.0999999999986585E-2</v>
      </c>
    </row>
    <row r="251" spans="1:2" x14ac:dyDescent="0.25">
      <c r="A251" s="2">
        <v>177.87899999999999</v>
      </c>
      <c r="B251" s="2">
        <f t="shared" si="3"/>
        <v>0.56499999999999773</v>
      </c>
    </row>
    <row r="252" spans="1:2" x14ac:dyDescent="0.25">
      <c r="A252" s="2">
        <v>177.98400000000001</v>
      </c>
      <c r="B252" s="2">
        <f t="shared" si="3"/>
        <v>0.10500000000001819</v>
      </c>
    </row>
    <row r="253" spans="1:2" x14ac:dyDescent="0.25">
      <c r="A253" s="2">
        <v>177.96600000000001</v>
      </c>
      <c r="B253" s="2">
        <f t="shared" si="3"/>
        <v>-1.8000000000000682E-2</v>
      </c>
    </row>
    <row r="254" spans="1:2" x14ac:dyDescent="0.25">
      <c r="A254" s="2">
        <v>177.90899999999999</v>
      </c>
      <c r="B254" s="2">
        <f t="shared" si="3"/>
        <v>-5.7000000000016371E-2</v>
      </c>
    </row>
    <row r="255" spans="1:2" x14ac:dyDescent="0.25">
      <c r="A255" s="2">
        <v>177.833</v>
      </c>
      <c r="B255" s="2">
        <f t="shared" si="3"/>
        <v>-7.5999999999993406E-2</v>
      </c>
    </row>
    <row r="256" spans="1:2" x14ac:dyDescent="0.25">
      <c r="A256" s="2">
        <v>177.80799999999999</v>
      </c>
      <c r="B256" s="2">
        <f t="shared" si="3"/>
        <v>-2.5000000000005684E-2</v>
      </c>
    </row>
    <row r="257" spans="1:2" x14ac:dyDescent="0.25">
      <c r="A257" s="2">
        <v>177.726</v>
      </c>
      <c r="B257" s="2">
        <f t="shared" si="3"/>
        <v>-8.1999999999993634E-2</v>
      </c>
    </row>
    <row r="258" spans="1:2" x14ac:dyDescent="0.25">
      <c r="A258" s="2">
        <v>177.69</v>
      </c>
      <c r="B258" s="2">
        <f t="shared" si="3"/>
        <v>-3.6000000000001364E-2</v>
      </c>
    </row>
    <row r="259" spans="1:2" x14ac:dyDescent="0.25">
      <c r="A259" s="2">
        <v>177.642</v>
      </c>
      <c r="B259" s="2">
        <f t="shared" ref="B259:B322" si="4">A259-A258</f>
        <v>-4.8000000000001819E-2</v>
      </c>
    </row>
    <row r="260" spans="1:2" x14ac:dyDescent="0.25">
      <c r="A260" s="2">
        <v>177.65600000000001</v>
      </c>
      <c r="B260" s="2">
        <f t="shared" si="4"/>
        <v>1.4000000000010004E-2</v>
      </c>
    </row>
    <row r="261" spans="1:2" x14ac:dyDescent="0.25">
      <c r="A261" s="2">
        <v>177.524</v>
      </c>
      <c r="B261" s="2">
        <f t="shared" si="4"/>
        <v>-0.132000000000005</v>
      </c>
    </row>
    <row r="262" spans="1:2" x14ac:dyDescent="0.25">
      <c r="A262" s="2">
        <v>177.351</v>
      </c>
      <c r="B262" s="2">
        <f t="shared" si="4"/>
        <v>-0.17300000000000182</v>
      </c>
    </row>
    <row r="263" spans="1:2" x14ac:dyDescent="0.25">
      <c r="A263" s="2">
        <v>177</v>
      </c>
      <c r="B263" s="2">
        <f t="shared" si="4"/>
        <v>-0.35099999999999909</v>
      </c>
    </row>
    <row r="264" spans="1:2" x14ac:dyDescent="0.25">
      <c r="A264" s="2">
        <v>176.911</v>
      </c>
      <c r="B264" s="2">
        <f t="shared" si="4"/>
        <v>-8.8999999999998636E-2</v>
      </c>
    </row>
    <row r="265" spans="1:2" x14ac:dyDescent="0.25">
      <c r="A265" s="2">
        <v>176.84399999999999</v>
      </c>
      <c r="B265" s="2">
        <f t="shared" si="4"/>
        <v>-6.7000000000007276E-2</v>
      </c>
    </row>
    <row r="266" spans="1:2" x14ac:dyDescent="0.25">
      <c r="A266" s="2">
        <v>176.55500000000001</v>
      </c>
      <c r="B266" s="2">
        <f t="shared" si="4"/>
        <v>-0.28899999999998727</v>
      </c>
    </row>
    <row r="267" spans="1:2" x14ac:dyDescent="0.25">
      <c r="A267" s="2">
        <v>176.28299999999999</v>
      </c>
      <c r="B267" s="2">
        <f t="shared" si="4"/>
        <v>-0.27200000000001978</v>
      </c>
    </row>
    <row r="268" spans="1:2" x14ac:dyDescent="0.25">
      <c r="A268" s="2">
        <v>176.09</v>
      </c>
      <c r="B268" s="2">
        <f t="shared" si="4"/>
        <v>-0.19299999999998363</v>
      </c>
    </row>
    <row r="269" spans="1:2" x14ac:dyDescent="0.25">
      <c r="A269" s="2">
        <v>175.83699999999999</v>
      </c>
      <c r="B269" s="2">
        <f t="shared" si="4"/>
        <v>-0.25300000000001432</v>
      </c>
    </row>
    <row r="270" spans="1:2" x14ac:dyDescent="0.25">
      <c r="A270" s="2">
        <v>175.511</v>
      </c>
      <c r="B270" s="2">
        <f t="shared" si="4"/>
        <v>-0.32599999999999341</v>
      </c>
    </row>
    <row r="271" spans="1:2" x14ac:dyDescent="0.25">
      <c r="A271" s="2">
        <v>175.39400000000001</v>
      </c>
      <c r="B271" s="2">
        <f t="shared" si="4"/>
        <v>-0.11699999999999022</v>
      </c>
    </row>
    <row r="272" spans="1:2" x14ac:dyDescent="0.25">
      <c r="A272" s="2">
        <v>175.28800000000001</v>
      </c>
      <c r="B272" s="2">
        <f t="shared" si="4"/>
        <v>-0.10599999999999454</v>
      </c>
    </row>
    <row r="273" spans="1:2" x14ac:dyDescent="0.25">
      <c r="A273" s="2">
        <v>175.15899999999999</v>
      </c>
      <c r="B273" s="2">
        <f t="shared" si="4"/>
        <v>-0.1290000000000191</v>
      </c>
    </row>
    <row r="274" spans="1:2" x14ac:dyDescent="0.25">
      <c r="A274" s="2">
        <v>174.98</v>
      </c>
      <c r="B274" s="2">
        <f t="shared" si="4"/>
        <v>-0.17900000000000205</v>
      </c>
    </row>
    <row r="275" spans="1:2" x14ac:dyDescent="0.25">
      <c r="A275" s="2">
        <v>174.55</v>
      </c>
      <c r="B275" s="2">
        <f t="shared" si="4"/>
        <v>-0.4299999999999784</v>
      </c>
    </row>
    <row r="276" spans="1:2" x14ac:dyDescent="0.25">
      <c r="A276" s="2">
        <v>175.17699999999999</v>
      </c>
      <c r="B276" s="2">
        <f t="shared" si="4"/>
        <v>0.62699999999998113</v>
      </c>
    </row>
    <row r="277" spans="1:2" x14ac:dyDescent="0.25">
      <c r="A277" s="2">
        <v>175.554</v>
      </c>
      <c r="B277" s="2">
        <f t="shared" si="4"/>
        <v>0.37700000000000955</v>
      </c>
    </row>
    <row r="278" spans="1:2" x14ac:dyDescent="0.25">
      <c r="A278" s="2">
        <v>175.84700000000001</v>
      </c>
      <c r="B278" s="2">
        <f t="shared" si="4"/>
        <v>0.29300000000000637</v>
      </c>
    </row>
    <row r="279" spans="1:2" x14ac:dyDescent="0.25">
      <c r="A279" s="2">
        <v>177.79300000000001</v>
      </c>
      <c r="B279" s="2">
        <f t="shared" si="4"/>
        <v>1.945999999999998</v>
      </c>
    </row>
    <row r="280" spans="1:2" x14ac:dyDescent="0.25">
      <c r="A280" s="2">
        <v>178.953</v>
      </c>
      <c r="B280" s="2">
        <f t="shared" si="4"/>
        <v>1.1599999999999966</v>
      </c>
    </row>
    <row r="281" spans="1:2" x14ac:dyDescent="0.25">
      <c r="A281" s="2">
        <v>179.32400000000001</v>
      </c>
      <c r="B281" s="2">
        <f t="shared" si="4"/>
        <v>0.37100000000000932</v>
      </c>
    </row>
    <row r="282" spans="1:2" x14ac:dyDescent="0.25">
      <c r="A282" s="2">
        <v>179.892</v>
      </c>
      <c r="B282" s="2">
        <f t="shared" si="4"/>
        <v>0.56799999999998363</v>
      </c>
    </row>
    <row r="283" spans="1:2" x14ac:dyDescent="0.25">
      <c r="A283" s="2">
        <v>179.404</v>
      </c>
      <c r="B283" s="2">
        <f t="shared" si="4"/>
        <v>-0.48799999999999955</v>
      </c>
    </row>
    <row r="284" spans="1:2" x14ac:dyDescent="0.25">
      <c r="A284" s="2">
        <v>179.66300000000001</v>
      </c>
      <c r="B284" s="2">
        <f t="shared" si="4"/>
        <v>0.25900000000001455</v>
      </c>
    </row>
    <row r="285" spans="1:2" x14ac:dyDescent="0.25">
      <c r="A285" s="2">
        <v>184.953</v>
      </c>
      <c r="B285" s="2">
        <f t="shared" si="4"/>
        <v>5.289999999999992</v>
      </c>
    </row>
    <row r="286" spans="1:2" x14ac:dyDescent="0.25">
      <c r="A286" s="2">
        <v>185.655</v>
      </c>
      <c r="B286" s="2">
        <f t="shared" si="4"/>
        <v>0.70199999999999818</v>
      </c>
    </row>
    <row r="287" spans="1:2" x14ac:dyDescent="0.25">
      <c r="A287" s="2">
        <v>186.125</v>
      </c>
      <c r="B287" s="2">
        <f t="shared" si="4"/>
        <v>0.46999999999999886</v>
      </c>
    </row>
    <row r="288" spans="1:2" x14ac:dyDescent="0.25">
      <c r="A288" s="2">
        <v>186.511</v>
      </c>
      <c r="B288" s="2">
        <f t="shared" si="4"/>
        <v>0.38599999999999568</v>
      </c>
    </row>
    <row r="289" spans="1:2" x14ac:dyDescent="0.25">
      <c r="A289" s="2">
        <v>184.929</v>
      </c>
      <c r="B289" s="2">
        <f t="shared" si="4"/>
        <v>-1.5819999999999936</v>
      </c>
    </row>
    <row r="290" spans="1:2" x14ac:dyDescent="0.25">
      <c r="A290" s="2">
        <v>184.18799999999999</v>
      </c>
      <c r="B290" s="2">
        <f t="shared" si="4"/>
        <v>-0.74100000000001387</v>
      </c>
    </row>
    <row r="291" spans="1:2" x14ac:dyDescent="0.25">
      <c r="A291" s="2">
        <v>183.59</v>
      </c>
      <c r="B291" s="2">
        <f t="shared" si="4"/>
        <v>-0.59799999999998477</v>
      </c>
    </row>
    <row r="292" spans="1:2" x14ac:dyDescent="0.25">
      <c r="A292" s="2">
        <v>182.28700000000001</v>
      </c>
      <c r="B292" s="2">
        <f t="shared" si="4"/>
        <v>-1.3029999999999973</v>
      </c>
    </row>
    <row r="293" spans="1:2" x14ac:dyDescent="0.25">
      <c r="A293" s="2">
        <v>180.04499999999999</v>
      </c>
      <c r="B293" s="2">
        <f t="shared" si="4"/>
        <v>-2.2420000000000186</v>
      </c>
    </row>
    <row r="294" spans="1:2" x14ac:dyDescent="0.25">
      <c r="A294" s="2">
        <v>180</v>
      </c>
      <c r="B294" s="2">
        <f t="shared" si="4"/>
        <v>-4.4999999999987494E-2</v>
      </c>
    </row>
    <row r="295" spans="1:2" x14ac:dyDescent="0.25">
      <c r="A295" s="2">
        <v>177.99600000000001</v>
      </c>
      <c r="B295" s="2">
        <f t="shared" si="4"/>
        <v>-2.0039999999999907</v>
      </c>
    </row>
    <row r="296" spans="1:2" x14ac:dyDescent="0.25">
      <c r="A296" s="2">
        <v>178.19300000000001</v>
      </c>
      <c r="B296" s="2">
        <f t="shared" si="4"/>
        <v>0.19700000000000273</v>
      </c>
    </row>
    <row r="297" spans="1:2" x14ac:dyDescent="0.25">
      <c r="A297" s="2">
        <v>177.16200000000001</v>
      </c>
      <c r="B297" s="2">
        <f t="shared" si="4"/>
        <v>-1.0310000000000059</v>
      </c>
    </row>
    <row r="298" spans="1:2" x14ac:dyDescent="0.25">
      <c r="A298" s="2">
        <v>177.08099999999999</v>
      </c>
      <c r="B298" s="2">
        <f t="shared" si="4"/>
        <v>-8.100000000001728E-2</v>
      </c>
    </row>
    <row r="299" spans="1:2" x14ac:dyDescent="0.25">
      <c r="A299" s="2">
        <v>176.798</v>
      </c>
      <c r="B299" s="2">
        <f t="shared" si="4"/>
        <v>-0.28299999999998704</v>
      </c>
    </row>
    <row r="300" spans="1:2" x14ac:dyDescent="0.25">
      <c r="A300" s="2">
        <v>176.749</v>
      </c>
      <c r="B300" s="2">
        <f t="shared" si="4"/>
        <v>-4.9000000000006594E-2</v>
      </c>
    </row>
    <row r="301" spans="1:2" x14ac:dyDescent="0.25">
      <c r="A301" s="2">
        <v>176.83600000000001</v>
      </c>
      <c r="B301" s="2">
        <f t="shared" si="4"/>
        <v>8.7000000000017508E-2</v>
      </c>
    </row>
    <row r="302" spans="1:2" x14ac:dyDescent="0.25">
      <c r="A302" s="2">
        <v>176.63800000000001</v>
      </c>
      <c r="B302" s="2">
        <f t="shared" si="4"/>
        <v>-0.1980000000000075</v>
      </c>
    </row>
    <row r="303" spans="1:2" x14ac:dyDescent="0.25">
      <c r="A303" s="2">
        <v>175.82400000000001</v>
      </c>
      <c r="B303" s="2">
        <f t="shared" si="4"/>
        <v>-0.81399999999999295</v>
      </c>
    </row>
    <row r="304" spans="1:2" x14ac:dyDescent="0.25">
      <c r="A304" s="2">
        <v>174.839</v>
      </c>
      <c r="B304" s="2">
        <f t="shared" si="4"/>
        <v>-0.98500000000001364</v>
      </c>
    </row>
    <row r="305" spans="1:2" x14ac:dyDescent="0.25">
      <c r="A305" s="2">
        <v>174.25800000000001</v>
      </c>
      <c r="B305" s="2">
        <f t="shared" si="4"/>
        <v>-0.58099999999998886</v>
      </c>
    </row>
    <row r="306" spans="1:2" x14ac:dyDescent="0.25">
      <c r="A306" s="2">
        <v>173.64099999999999</v>
      </c>
      <c r="B306" s="2">
        <f t="shared" si="4"/>
        <v>-0.61700000000001864</v>
      </c>
    </row>
    <row r="307" spans="1:2" x14ac:dyDescent="0.25">
      <c r="A307" s="2">
        <v>172.113</v>
      </c>
      <c r="B307" s="2">
        <f t="shared" si="4"/>
        <v>-1.5279999999999916</v>
      </c>
    </row>
    <row r="308" spans="1:2" x14ac:dyDescent="0.25">
      <c r="A308" s="2">
        <v>171.80699999999999</v>
      </c>
      <c r="B308" s="2">
        <f t="shared" si="4"/>
        <v>-0.3060000000000116</v>
      </c>
    </row>
    <row r="309" spans="1:2" x14ac:dyDescent="0.25">
      <c r="A309" s="2">
        <v>177.06800000000001</v>
      </c>
      <c r="B309" s="2">
        <f t="shared" si="4"/>
        <v>5.2610000000000241</v>
      </c>
    </row>
    <row r="310" spans="1:2" x14ac:dyDescent="0.25">
      <c r="A310" s="2">
        <v>176.767</v>
      </c>
      <c r="B310" s="2">
        <f t="shared" si="4"/>
        <v>-0.30100000000001614</v>
      </c>
    </row>
    <row r="311" spans="1:2" x14ac:dyDescent="0.25">
      <c r="A311" s="2">
        <v>176.655</v>
      </c>
      <c r="B311" s="2">
        <f t="shared" si="4"/>
        <v>-0.11199999999999477</v>
      </c>
    </row>
    <row r="312" spans="1:2" x14ac:dyDescent="0.25">
      <c r="A312" s="2">
        <v>176.63</v>
      </c>
      <c r="B312" s="2">
        <f t="shared" si="4"/>
        <v>-2.5000000000005684E-2</v>
      </c>
    </row>
    <row r="313" spans="1:2" x14ac:dyDescent="0.25">
      <c r="A313" s="2">
        <v>176.91200000000001</v>
      </c>
      <c r="B313" s="2">
        <f t="shared" si="4"/>
        <v>0.28200000000001069</v>
      </c>
    </row>
    <row r="314" spans="1:2" x14ac:dyDescent="0.25">
      <c r="A314" s="2">
        <v>177.18700000000001</v>
      </c>
      <c r="B314" s="2">
        <f t="shared" si="4"/>
        <v>0.27500000000000568</v>
      </c>
    </row>
    <row r="315" spans="1:2" x14ac:dyDescent="0.25">
      <c r="A315" s="2">
        <v>177.255</v>
      </c>
      <c r="B315" s="2">
        <f t="shared" si="4"/>
        <v>6.7999999999983629E-2</v>
      </c>
    </row>
    <row r="316" spans="1:2" x14ac:dyDescent="0.25">
      <c r="A316" s="2">
        <v>177.02799999999999</v>
      </c>
      <c r="B316" s="2">
        <f t="shared" si="4"/>
        <v>-0.22700000000000387</v>
      </c>
    </row>
    <row r="317" spans="1:2" x14ac:dyDescent="0.25">
      <c r="A317" s="2">
        <v>176.90700000000001</v>
      </c>
      <c r="B317" s="2">
        <f t="shared" si="4"/>
        <v>-0.1209999999999809</v>
      </c>
    </row>
    <row r="318" spans="1:2" x14ac:dyDescent="0.25">
      <c r="A318" s="2">
        <v>176.78200000000001</v>
      </c>
      <c r="B318" s="2">
        <f t="shared" si="4"/>
        <v>-0.125</v>
      </c>
    </row>
    <row r="319" spans="1:2" x14ac:dyDescent="0.25">
      <c r="A319" s="2">
        <v>174.94499999999999</v>
      </c>
      <c r="B319" s="2">
        <f t="shared" si="4"/>
        <v>-1.8370000000000175</v>
      </c>
    </row>
    <row r="320" spans="1:2" x14ac:dyDescent="0.25">
      <c r="A320" s="2">
        <v>176.72900000000001</v>
      </c>
      <c r="B320" s="2">
        <f t="shared" si="4"/>
        <v>1.7840000000000202</v>
      </c>
    </row>
    <row r="321" spans="1:2" x14ac:dyDescent="0.25">
      <c r="A321" s="2">
        <v>177.065</v>
      </c>
      <c r="B321" s="2">
        <f t="shared" si="4"/>
        <v>0.33599999999998431</v>
      </c>
    </row>
    <row r="322" spans="1:2" x14ac:dyDescent="0.25">
      <c r="A322" s="2">
        <v>175.57599999999999</v>
      </c>
      <c r="B322" s="2">
        <f t="shared" si="4"/>
        <v>-1.4890000000000043</v>
      </c>
    </row>
    <row r="323" spans="1:2" x14ac:dyDescent="0.25">
      <c r="A323" s="2">
        <v>177.45099999999999</v>
      </c>
      <c r="B323" s="2">
        <f t="shared" ref="B323:B386" si="5">A323-A322</f>
        <v>1.875</v>
      </c>
    </row>
    <row r="324" spans="1:2" x14ac:dyDescent="0.25">
      <c r="A324" s="2">
        <v>177.96</v>
      </c>
      <c r="B324" s="2">
        <f t="shared" si="5"/>
        <v>0.50900000000001455</v>
      </c>
    </row>
    <row r="325" spans="1:2" x14ac:dyDescent="0.25">
      <c r="A325" s="2">
        <v>178.40299999999999</v>
      </c>
      <c r="B325" s="2">
        <f t="shared" si="5"/>
        <v>0.44299999999998363</v>
      </c>
    </row>
    <row r="326" spans="1:2" x14ac:dyDescent="0.25">
      <c r="A326" s="2">
        <v>178.816</v>
      </c>
      <c r="B326" s="2">
        <f t="shared" si="5"/>
        <v>0.41300000000001091</v>
      </c>
    </row>
    <row r="327" spans="1:2" x14ac:dyDescent="0.25">
      <c r="A327" s="2">
        <v>179.75</v>
      </c>
      <c r="B327" s="2">
        <f t="shared" si="5"/>
        <v>0.9339999999999975</v>
      </c>
    </row>
    <row r="328" spans="1:2" x14ac:dyDescent="0.25">
      <c r="A328" s="2">
        <v>181.21</v>
      </c>
      <c r="B328" s="2">
        <f t="shared" si="5"/>
        <v>1.460000000000008</v>
      </c>
    </row>
    <row r="329" spans="1:2" x14ac:dyDescent="0.25">
      <c r="A329" s="2">
        <v>182.72399999999999</v>
      </c>
      <c r="B329" s="2">
        <f t="shared" si="5"/>
        <v>1.5139999999999816</v>
      </c>
    </row>
    <row r="330" spans="1:2" x14ac:dyDescent="0.25">
      <c r="A330" s="2">
        <v>182.52199999999999</v>
      </c>
      <c r="B330" s="2">
        <f t="shared" si="5"/>
        <v>-0.20199999999999818</v>
      </c>
    </row>
    <row r="331" spans="1:2" x14ac:dyDescent="0.25">
      <c r="A331" s="2">
        <v>182.80500000000001</v>
      </c>
      <c r="B331" s="2">
        <f t="shared" si="5"/>
        <v>0.28300000000001546</v>
      </c>
    </row>
    <row r="332" spans="1:2" x14ac:dyDescent="0.25">
      <c r="A332" s="2">
        <v>183.47499999999999</v>
      </c>
      <c r="B332" s="2">
        <f t="shared" si="5"/>
        <v>0.66999999999998749</v>
      </c>
    </row>
    <row r="333" spans="1:2" x14ac:dyDescent="0.25">
      <c r="A333" s="2">
        <v>184.98500000000001</v>
      </c>
      <c r="B333" s="2">
        <f t="shared" si="5"/>
        <v>1.5100000000000193</v>
      </c>
    </row>
    <row r="334" spans="1:2" x14ac:dyDescent="0.25">
      <c r="A334" s="2">
        <v>185.29400000000001</v>
      </c>
      <c r="B334" s="2">
        <f t="shared" si="5"/>
        <v>0.3089999999999975</v>
      </c>
    </row>
    <row r="335" spans="1:2" x14ac:dyDescent="0.25">
      <c r="A335" s="2">
        <v>186.11699999999999</v>
      </c>
      <c r="B335" s="2">
        <f t="shared" si="5"/>
        <v>0.82299999999997908</v>
      </c>
    </row>
    <row r="336" spans="1:2" x14ac:dyDescent="0.25">
      <c r="A336" s="2">
        <v>186.1</v>
      </c>
      <c r="B336" s="2">
        <f t="shared" si="5"/>
        <v>-1.6999999999995907E-2</v>
      </c>
    </row>
    <row r="337" spans="1:2" x14ac:dyDescent="0.25">
      <c r="A337" s="2">
        <v>185.863</v>
      </c>
      <c r="B337" s="2">
        <f t="shared" si="5"/>
        <v>-0.23699999999999477</v>
      </c>
    </row>
    <row r="338" spans="1:2" x14ac:dyDescent="0.25">
      <c r="A338" s="2">
        <v>185.72</v>
      </c>
      <c r="B338" s="2">
        <f t="shared" si="5"/>
        <v>-0.14300000000000068</v>
      </c>
    </row>
    <row r="339" spans="1:2" x14ac:dyDescent="0.25">
      <c r="A339" s="2">
        <v>185.61799999999999</v>
      </c>
      <c r="B339" s="2">
        <f t="shared" si="5"/>
        <v>-0.10200000000000387</v>
      </c>
    </row>
    <row r="340" spans="1:2" x14ac:dyDescent="0.25">
      <c r="A340" s="2">
        <v>185.76599999999999</v>
      </c>
      <c r="B340" s="2">
        <f t="shared" si="5"/>
        <v>0.14799999999999613</v>
      </c>
    </row>
    <row r="341" spans="1:2" x14ac:dyDescent="0.25">
      <c r="A341" s="2">
        <v>185.73</v>
      </c>
      <c r="B341" s="2">
        <f t="shared" si="5"/>
        <v>-3.6000000000001364E-2</v>
      </c>
    </row>
    <row r="342" spans="1:2" x14ac:dyDescent="0.25">
      <c r="A342" s="2">
        <v>185.84899999999999</v>
      </c>
      <c r="B342" s="2">
        <f t="shared" si="5"/>
        <v>0.11899999999999977</v>
      </c>
    </row>
    <row r="343" spans="1:2" x14ac:dyDescent="0.25">
      <c r="A343" s="2">
        <v>186.34100000000001</v>
      </c>
      <c r="B343" s="2">
        <f t="shared" si="5"/>
        <v>0.49200000000001864</v>
      </c>
    </row>
    <row r="344" spans="1:2" x14ac:dyDescent="0.25">
      <c r="A344" s="2">
        <v>186.49</v>
      </c>
      <c r="B344" s="2">
        <f t="shared" si="5"/>
        <v>0.14900000000000091</v>
      </c>
    </row>
    <row r="345" spans="1:2" x14ac:dyDescent="0.25">
      <c r="A345" s="2">
        <v>184.489</v>
      </c>
      <c r="B345" s="2">
        <f t="shared" si="5"/>
        <v>-2.0010000000000048</v>
      </c>
    </row>
    <row r="346" spans="1:2" x14ac:dyDescent="0.25">
      <c r="A346" s="2">
        <v>183.26</v>
      </c>
      <c r="B346" s="2">
        <f t="shared" si="5"/>
        <v>-1.2290000000000134</v>
      </c>
    </row>
    <row r="347" spans="1:2" x14ac:dyDescent="0.25">
      <c r="A347" s="2">
        <v>182.34700000000001</v>
      </c>
      <c r="B347" s="2">
        <f t="shared" si="5"/>
        <v>-0.91299999999998249</v>
      </c>
    </row>
    <row r="348" spans="1:2" x14ac:dyDescent="0.25">
      <c r="A348" s="2">
        <v>187.92500000000001</v>
      </c>
      <c r="B348" s="2">
        <f t="shared" si="5"/>
        <v>5.578000000000003</v>
      </c>
    </row>
    <row r="349" spans="1:2" x14ac:dyDescent="0.25">
      <c r="A349" s="2">
        <v>189.166</v>
      </c>
      <c r="B349" s="2">
        <f t="shared" si="5"/>
        <v>1.2409999999999854</v>
      </c>
    </row>
    <row r="350" spans="1:2" x14ac:dyDescent="0.25">
      <c r="A350" s="2">
        <v>192.233</v>
      </c>
      <c r="B350" s="2">
        <f t="shared" si="5"/>
        <v>3.0670000000000073</v>
      </c>
    </row>
    <row r="351" spans="1:2" x14ac:dyDescent="0.25">
      <c r="A351" s="2">
        <v>192.858</v>
      </c>
      <c r="B351" s="2">
        <f t="shared" si="5"/>
        <v>0.625</v>
      </c>
    </row>
    <row r="352" spans="1:2" x14ac:dyDescent="0.25">
      <c r="A352" s="2">
        <v>191.988</v>
      </c>
      <c r="B352" s="2">
        <f t="shared" si="5"/>
        <v>-0.87000000000000455</v>
      </c>
    </row>
    <row r="353" spans="1:2" x14ac:dyDescent="0.25">
      <c r="A353" s="2">
        <v>188.548</v>
      </c>
      <c r="B353" s="2">
        <f t="shared" si="5"/>
        <v>-3.4399999999999977</v>
      </c>
    </row>
    <row r="354" spans="1:2" x14ac:dyDescent="0.25">
      <c r="A354" s="2">
        <v>188.952</v>
      </c>
      <c r="B354" s="2">
        <f t="shared" si="5"/>
        <v>0.40399999999999636</v>
      </c>
    </row>
    <row r="355" spans="1:2" x14ac:dyDescent="0.25">
      <c r="A355" s="2">
        <v>188.37299999999999</v>
      </c>
      <c r="B355" s="2">
        <f t="shared" si="5"/>
        <v>-0.57900000000000773</v>
      </c>
    </row>
    <row r="356" spans="1:2" x14ac:dyDescent="0.25">
      <c r="A356" s="2">
        <v>197.226</v>
      </c>
      <c r="B356" s="2">
        <f t="shared" si="5"/>
        <v>8.8530000000000086</v>
      </c>
    </row>
    <row r="357" spans="1:2" x14ac:dyDescent="0.25">
      <c r="A357" s="2">
        <v>198.44300000000001</v>
      </c>
      <c r="B357" s="2">
        <f t="shared" si="5"/>
        <v>1.217000000000013</v>
      </c>
    </row>
    <row r="358" spans="1:2" x14ac:dyDescent="0.25">
      <c r="A358" s="2">
        <v>198.90899999999999</v>
      </c>
      <c r="B358" s="2">
        <f t="shared" si="5"/>
        <v>0.46599999999997976</v>
      </c>
    </row>
    <row r="359" spans="1:2" x14ac:dyDescent="0.25">
      <c r="A359" s="2">
        <v>196.232</v>
      </c>
      <c r="B359" s="2">
        <f t="shared" si="5"/>
        <v>-2.6769999999999925</v>
      </c>
    </row>
    <row r="360" spans="1:2" x14ac:dyDescent="0.25">
      <c r="A360" s="2">
        <v>192.714</v>
      </c>
      <c r="B360" s="2">
        <f t="shared" si="5"/>
        <v>-3.5180000000000007</v>
      </c>
    </row>
    <row r="361" spans="1:2" x14ac:dyDescent="0.25">
      <c r="A361" s="2">
        <v>193.42</v>
      </c>
      <c r="B361" s="2">
        <f t="shared" si="5"/>
        <v>0.70599999999998886</v>
      </c>
    </row>
    <row r="362" spans="1:2" x14ac:dyDescent="0.25">
      <c r="A362" s="2">
        <v>187.874</v>
      </c>
      <c r="B362" s="2">
        <f t="shared" si="5"/>
        <v>-5.5459999999999923</v>
      </c>
    </row>
    <row r="363" spans="1:2" x14ac:dyDescent="0.25">
      <c r="A363" s="2">
        <v>186.89599999999999</v>
      </c>
      <c r="B363" s="2">
        <f t="shared" si="5"/>
        <v>-0.97800000000000864</v>
      </c>
    </row>
    <row r="364" spans="1:2" x14ac:dyDescent="0.25">
      <c r="A364" s="2">
        <v>185.52</v>
      </c>
      <c r="B364" s="2">
        <f t="shared" si="5"/>
        <v>-1.3759999999999764</v>
      </c>
    </row>
    <row r="365" spans="1:2" x14ac:dyDescent="0.25">
      <c r="A365" s="2">
        <v>180.25200000000001</v>
      </c>
      <c r="B365" s="2">
        <f t="shared" si="5"/>
        <v>-5.2680000000000007</v>
      </c>
    </row>
    <row r="366" spans="1:2" x14ac:dyDescent="0.25">
      <c r="A366" s="2">
        <v>178.65600000000001</v>
      </c>
      <c r="B366" s="2">
        <f t="shared" si="5"/>
        <v>-1.5960000000000036</v>
      </c>
    </row>
    <row r="367" spans="1:2" x14ac:dyDescent="0.25">
      <c r="A367" s="2">
        <v>178.511</v>
      </c>
      <c r="B367" s="2">
        <f t="shared" si="5"/>
        <v>-0.14500000000001023</v>
      </c>
    </row>
    <row r="368" spans="1:2" x14ac:dyDescent="0.25">
      <c r="A368" s="2">
        <v>178.43600000000001</v>
      </c>
      <c r="B368" s="2">
        <f t="shared" si="5"/>
        <v>-7.4999999999988631E-2</v>
      </c>
    </row>
    <row r="369" spans="1:2" x14ac:dyDescent="0.25">
      <c r="A369" s="2">
        <v>178.65199999999999</v>
      </c>
      <c r="B369" s="2">
        <f t="shared" si="5"/>
        <v>0.21599999999997976</v>
      </c>
    </row>
    <row r="370" spans="1:2" x14ac:dyDescent="0.25">
      <c r="A370" s="2">
        <v>179.38900000000001</v>
      </c>
      <c r="B370" s="2">
        <f t="shared" si="5"/>
        <v>0.73700000000002319</v>
      </c>
    </row>
    <row r="371" spans="1:2" x14ac:dyDescent="0.25">
      <c r="A371" s="2">
        <v>179.88399999999999</v>
      </c>
      <c r="B371" s="2">
        <f t="shared" si="5"/>
        <v>0.49499999999997613</v>
      </c>
    </row>
    <row r="372" spans="1:2" x14ac:dyDescent="0.25">
      <c r="A372" s="2">
        <v>181.15799999999999</v>
      </c>
      <c r="B372" s="2">
        <f t="shared" si="5"/>
        <v>1.2740000000000009</v>
      </c>
    </row>
    <row r="373" spans="1:2" x14ac:dyDescent="0.25">
      <c r="A373" s="2">
        <v>181.071</v>
      </c>
      <c r="B373" s="2">
        <f t="shared" si="5"/>
        <v>-8.6999999999989086E-2</v>
      </c>
    </row>
    <row r="374" spans="1:2" x14ac:dyDescent="0.25">
      <c r="A374" s="2">
        <v>180.89699999999999</v>
      </c>
      <c r="B374" s="2">
        <f t="shared" si="5"/>
        <v>-0.17400000000000659</v>
      </c>
    </row>
    <row r="375" spans="1:2" x14ac:dyDescent="0.25">
      <c r="A375" s="2">
        <v>181.09299999999999</v>
      </c>
      <c r="B375" s="2">
        <f t="shared" si="5"/>
        <v>0.19599999999999795</v>
      </c>
    </row>
    <row r="376" spans="1:2" x14ac:dyDescent="0.25">
      <c r="A376" s="2">
        <v>181.239</v>
      </c>
      <c r="B376" s="2">
        <f t="shared" si="5"/>
        <v>0.14600000000001501</v>
      </c>
    </row>
    <row r="377" spans="1:2" x14ac:dyDescent="0.25">
      <c r="A377" s="2">
        <v>181.346</v>
      </c>
      <c r="B377" s="2">
        <f t="shared" si="5"/>
        <v>0.10699999999999932</v>
      </c>
    </row>
    <row r="378" spans="1:2" x14ac:dyDescent="0.25">
      <c r="A378" s="2">
        <v>181.672</v>
      </c>
      <c r="B378" s="2">
        <f t="shared" si="5"/>
        <v>0.32599999999999341</v>
      </c>
    </row>
    <row r="379" spans="1:2" x14ac:dyDescent="0.25">
      <c r="A379" s="2">
        <v>182.001</v>
      </c>
      <c r="B379" s="2">
        <f t="shared" si="5"/>
        <v>0.32900000000000773</v>
      </c>
    </row>
    <row r="380" spans="1:2" x14ac:dyDescent="0.25">
      <c r="A380" s="2">
        <v>186.43</v>
      </c>
      <c r="B380" s="2">
        <f t="shared" si="5"/>
        <v>4.429000000000002</v>
      </c>
    </row>
    <row r="381" spans="1:2" x14ac:dyDescent="0.25">
      <c r="A381" s="2">
        <v>187.93299999999999</v>
      </c>
      <c r="B381" s="2">
        <f t="shared" si="5"/>
        <v>1.5029999999999859</v>
      </c>
    </row>
    <row r="382" spans="1:2" x14ac:dyDescent="0.25">
      <c r="A382" s="2">
        <v>191.06100000000001</v>
      </c>
      <c r="B382" s="2">
        <f t="shared" si="5"/>
        <v>3.1280000000000143</v>
      </c>
    </row>
    <row r="383" spans="1:2" x14ac:dyDescent="0.25">
      <c r="A383" s="2">
        <v>191.74799999999999</v>
      </c>
      <c r="B383" s="2">
        <f t="shared" si="5"/>
        <v>0.6869999999999834</v>
      </c>
    </row>
    <row r="384" spans="1:2" x14ac:dyDescent="0.25">
      <c r="A384" s="2">
        <v>186.81200000000001</v>
      </c>
      <c r="B384" s="2">
        <f t="shared" si="5"/>
        <v>-4.9359999999999786</v>
      </c>
    </row>
    <row r="385" spans="1:2" x14ac:dyDescent="0.25">
      <c r="A385" s="2">
        <v>186.66800000000001</v>
      </c>
      <c r="B385" s="2">
        <f t="shared" si="5"/>
        <v>-0.14400000000000546</v>
      </c>
    </row>
    <row r="386" spans="1:2" x14ac:dyDescent="0.25">
      <c r="A386" s="2">
        <v>190.244</v>
      </c>
      <c r="B386" s="2">
        <f t="shared" si="5"/>
        <v>3.5759999999999934</v>
      </c>
    </row>
    <row r="387" spans="1:2" x14ac:dyDescent="0.25">
      <c r="A387" s="2">
        <v>191.01900000000001</v>
      </c>
      <c r="B387" s="2">
        <f t="shared" ref="B387:B450" si="6">A387-A386</f>
        <v>0.77500000000000568</v>
      </c>
    </row>
    <row r="388" spans="1:2" x14ac:dyDescent="0.25">
      <c r="A388" s="2">
        <v>189.77799999999999</v>
      </c>
      <c r="B388" s="2">
        <f t="shared" si="6"/>
        <v>-1.2410000000000139</v>
      </c>
    </row>
    <row r="389" spans="1:2" x14ac:dyDescent="0.25">
      <c r="A389" s="2">
        <v>186.73400000000001</v>
      </c>
      <c r="B389" s="2">
        <f t="shared" si="6"/>
        <v>-3.0439999999999827</v>
      </c>
    </row>
    <row r="390" spans="1:2" x14ac:dyDescent="0.25">
      <c r="A390" s="2">
        <v>181.37700000000001</v>
      </c>
      <c r="B390" s="2">
        <f t="shared" si="6"/>
        <v>-5.3569999999999993</v>
      </c>
    </row>
    <row r="391" spans="1:2" x14ac:dyDescent="0.25">
      <c r="A391" s="2">
        <v>180.27</v>
      </c>
      <c r="B391" s="2">
        <f t="shared" si="6"/>
        <v>-1.1069999999999993</v>
      </c>
    </row>
    <row r="392" spans="1:2" x14ac:dyDescent="0.25">
      <c r="A392" s="2">
        <v>181.08699999999999</v>
      </c>
      <c r="B392" s="2">
        <f t="shared" si="6"/>
        <v>0.81699999999997885</v>
      </c>
    </row>
    <row r="393" spans="1:2" x14ac:dyDescent="0.25">
      <c r="A393" s="2">
        <v>180.91800000000001</v>
      </c>
      <c r="B393" s="2">
        <f t="shared" si="6"/>
        <v>-0.16899999999998272</v>
      </c>
    </row>
    <row r="394" spans="1:2" x14ac:dyDescent="0.25">
      <c r="A394" s="2">
        <v>180.25200000000001</v>
      </c>
      <c r="B394" s="2">
        <f t="shared" si="6"/>
        <v>-0.66599999999999682</v>
      </c>
    </row>
    <row r="395" spans="1:2" x14ac:dyDescent="0.25">
      <c r="A395" s="2">
        <v>179.77799999999999</v>
      </c>
      <c r="B395" s="2">
        <f t="shared" si="6"/>
        <v>-0.47400000000001796</v>
      </c>
    </row>
    <row r="396" spans="1:2" x14ac:dyDescent="0.25">
      <c r="A396" s="2">
        <v>178.57300000000001</v>
      </c>
      <c r="B396" s="2">
        <f t="shared" si="6"/>
        <v>-1.2049999999999841</v>
      </c>
    </row>
    <row r="397" spans="1:2" x14ac:dyDescent="0.25">
      <c r="A397" s="2">
        <v>182.607</v>
      </c>
      <c r="B397" s="2">
        <f t="shared" si="6"/>
        <v>4.0339999999999918</v>
      </c>
    </row>
    <row r="398" spans="1:2" x14ac:dyDescent="0.25">
      <c r="A398" s="2">
        <v>183.73099999999999</v>
      </c>
      <c r="B398" s="2">
        <f t="shared" si="6"/>
        <v>1.1239999999999952</v>
      </c>
    </row>
    <row r="399" spans="1:2" x14ac:dyDescent="0.25">
      <c r="A399" s="2">
        <v>185.321</v>
      </c>
      <c r="B399" s="2">
        <f t="shared" si="6"/>
        <v>1.5900000000000034</v>
      </c>
    </row>
    <row r="400" spans="1:2" x14ac:dyDescent="0.25">
      <c r="A400" s="2">
        <v>186.81899999999999</v>
      </c>
      <c r="B400" s="2">
        <f t="shared" si="6"/>
        <v>1.4979999999999905</v>
      </c>
    </row>
    <row r="401" spans="1:2" x14ac:dyDescent="0.25">
      <c r="A401" s="2">
        <v>188.53299999999999</v>
      </c>
      <c r="B401" s="2">
        <f t="shared" si="6"/>
        <v>1.7139999999999986</v>
      </c>
    </row>
    <row r="402" spans="1:2" x14ac:dyDescent="0.25">
      <c r="A402" s="2">
        <v>188.70599999999999</v>
      </c>
      <c r="B402" s="2">
        <f t="shared" si="6"/>
        <v>0.17300000000000182</v>
      </c>
    </row>
    <row r="403" spans="1:2" x14ac:dyDescent="0.25">
      <c r="A403" s="2">
        <v>187.00299999999999</v>
      </c>
      <c r="B403" s="2">
        <f t="shared" si="6"/>
        <v>-1.703000000000003</v>
      </c>
    </row>
    <row r="404" spans="1:2" x14ac:dyDescent="0.25">
      <c r="A404" s="2">
        <v>185.46299999999999</v>
      </c>
      <c r="B404" s="2">
        <f t="shared" si="6"/>
        <v>-1.539999999999992</v>
      </c>
    </row>
    <row r="405" spans="1:2" x14ac:dyDescent="0.25">
      <c r="A405" s="2">
        <v>183.083</v>
      </c>
      <c r="B405" s="2">
        <f t="shared" si="6"/>
        <v>-2.3799999999999955</v>
      </c>
    </row>
    <row r="406" spans="1:2" x14ac:dyDescent="0.25">
      <c r="A406" s="2">
        <v>181.93799999999999</v>
      </c>
      <c r="B406" s="2">
        <f t="shared" si="6"/>
        <v>-1.1450000000000102</v>
      </c>
    </row>
    <row r="407" spans="1:2" x14ac:dyDescent="0.25">
      <c r="A407" s="2">
        <v>183.95500000000001</v>
      </c>
      <c r="B407" s="2">
        <f t="shared" si="6"/>
        <v>2.0170000000000243</v>
      </c>
    </row>
    <row r="408" spans="1:2" x14ac:dyDescent="0.25">
      <c r="A408" s="2">
        <v>183.982</v>
      </c>
      <c r="B408" s="2">
        <f t="shared" si="6"/>
        <v>2.6999999999986812E-2</v>
      </c>
    </row>
    <row r="409" spans="1:2" x14ac:dyDescent="0.25">
      <c r="A409" s="2">
        <v>184.392</v>
      </c>
      <c r="B409" s="2">
        <f t="shared" si="6"/>
        <v>0.40999999999999659</v>
      </c>
    </row>
    <row r="410" spans="1:2" x14ac:dyDescent="0.25">
      <c r="A410" s="2">
        <v>184.60400000000001</v>
      </c>
      <c r="B410" s="2">
        <f t="shared" si="6"/>
        <v>0.21200000000001751</v>
      </c>
    </row>
    <row r="411" spans="1:2" x14ac:dyDescent="0.25">
      <c r="A411" s="2">
        <v>184.10400000000001</v>
      </c>
      <c r="B411" s="2">
        <f t="shared" si="6"/>
        <v>-0.5</v>
      </c>
    </row>
    <row r="412" spans="1:2" x14ac:dyDescent="0.25">
      <c r="A412" s="2">
        <v>180.572</v>
      </c>
      <c r="B412" s="2">
        <f t="shared" si="6"/>
        <v>-3.5320000000000107</v>
      </c>
    </row>
    <row r="413" spans="1:2" x14ac:dyDescent="0.25">
      <c r="A413" s="2">
        <v>179.636</v>
      </c>
      <c r="B413" s="2">
        <f t="shared" si="6"/>
        <v>-0.93600000000000705</v>
      </c>
    </row>
    <row r="414" spans="1:2" x14ac:dyDescent="0.25">
      <c r="A414" s="2">
        <v>178.626</v>
      </c>
      <c r="B414" s="2">
        <f t="shared" si="6"/>
        <v>-1.0099999999999909</v>
      </c>
    </row>
    <row r="415" spans="1:2" x14ac:dyDescent="0.25">
      <c r="A415" s="2">
        <v>177.488</v>
      </c>
      <c r="B415" s="2">
        <f t="shared" si="6"/>
        <v>-1.1380000000000052</v>
      </c>
    </row>
    <row r="416" spans="1:2" x14ac:dyDescent="0.25">
      <c r="A416" s="2">
        <v>177.03200000000001</v>
      </c>
      <c r="B416" s="2">
        <f t="shared" si="6"/>
        <v>-0.45599999999998886</v>
      </c>
    </row>
    <row r="417" spans="1:2" x14ac:dyDescent="0.25">
      <c r="A417" s="2">
        <v>174.79900000000001</v>
      </c>
      <c r="B417" s="2">
        <f t="shared" si="6"/>
        <v>-2.2330000000000041</v>
      </c>
    </row>
    <row r="418" spans="1:2" x14ac:dyDescent="0.25">
      <c r="A418" s="2">
        <v>172.94399999999999</v>
      </c>
      <c r="B418" s="2">
        <f t="shared" si="6"/>
        <v>-1.8550000000000182</v>
      </c>
    </row>
    <row r="419" spans="1:2" x14ac:dyDescent="0.25">
      <c r="A419" s="2">
        <v>173.178</v>
      </c>
      <c r="B419" s="2">
        <f t="shared" si="6"/>
        <v>0.23400000000000887</v>
      </c>
    </row>
    <row r="420" spans="1:2" x14ac:dyDescent="0.25">
      <c r="A420" s="2">
        <v>173.11500000000001</v>
      </c>
      <c r="B420" s="2">
        <f t="shared" si="6"/>
        <v>-6.2999999999988177E-2</v>
      </c>
    </row>
    <row r="421" spans="1:2" x14ac:dyDescent="0.25">
      <c r="A421" s="2">
        <v>171.636</v>
      </c>
      <c r="B421" s="2">
        <f t="shared" si="6"/>
        <v>-1.4790000000000134</v>
      </c>
    </row>
    <row r="422" spans="1:2" x14ac:dyDescent="0.25">
      <c r="A422" s="2">
        <v>170.876</v>
      </c>
      <c r="B422" s="2">
        <f t="shared" si="6"/>
        <v>-0.75999999999999091</v>
      </c>
    </row>
    <row r="423" spans="1:2" x14ac:dyDescent="0.25">
      <c r="A423" s="2">
        <v>171.191</v>
      </c>
      <c r="B423" s="2">
        <f t="shared" si="6"/>
        <v>0.31499999999999773</v>
      </c>
    </row>
    <row r="424" spans="1:2" x14ac:dyDescent="0.25">
      <c r="A424" s="2">
        <v>172.52799999999999</v>
      </c>
      <c r="B424" s="2">
        <f t="shared" si="6"/>
        <v>1.3369999999999891</v>
      </c>
    </row>
    <row r="425" spans="1:2" x14ac:dyDescent="0.25">
      <c r="A425" s="2">
        <v>172.41499999999999</v>
      </c>
      <c r="B425" s="2">
        <f t="shared" si="6"/>
        <v>-0.11299999999999955</v>
      </c>
    </row>
    <row r="426" spans="1:2" x14ac:dyDescent="0.25">
      <c r="A426" s="2">
        <v>172.17099999999999</v>
      </c>
      <c r="B426" s="2">
        <f t="shared" si="6"/>
        <v>-0.24399999999999977</v>
      </c>
    </row>
    <row r="427" spans="1:2" x14ac:dyDescent="0.25">
      <c r="A427" s="2">
        <v>172.06100000000001</v>
      </c>
      <c r="B427" s="2">
        <f t="shared" si="6"/>
        <v>-0.10999999999998522</v>
      </c>
    </row>
    <row r="428" spans="1:2" x14ac:dyDescent="0.25">
      <c r="A428" s="2">
        <v>173.71799999999999</v>
      </c>
      <c r="B428" s="2">
        <f t="shared" si="6"/>
        <v>1.6569999999999823</v>
      </c>
    </row>
    <row r="429" spans="1:2" x14ac:dyDescent="0.25">
      <c r="A429" s="2">
        <v>175.197</v>
      </c>
      <c r="B429" s="2">
        <f t="shared" si="6"/>
        <v>1.4790000000000134</v>
      </c>
    </row>
    <row r="430" spans="1:2" x14ac:dyDescent="0.25">
      <c r="A430" s="2">
        <v>174.66300000000001</v>
      </c>
      <c r="B430" s="2">
        <f t="shared" si="6"/>
        <v>-0.53399999999999181</v>
      </c>
    </row>
    <row r="431" spans="1:2" x14ac:dyDescent="0.25">
      <c r="A431" s="2">
        <v>172.803</v>
      </c>
      <c r="B431" s="2">
        <f t="shared" si="6"/>
        <v>-1.8600000000000136</v>
      </c>
    </row>
    <row r="432" spans="1:2" x14ac:dyDescent="0.25">
      <c r="A432" s="2">
        <v>171.089</v>
      </c>
      <c r="B432" s="2">
        <f t="shared" si="6"/>
        <v>-1.7139999999999986</v>
      </c>
    </row>
    <row r="433" spans="1:2" x14ac:dyDescent="0.25">
      <c r="A433" s="2">
        <v>170.60599999999999</v>
      </c>
      <c r="B433" s="2">
        <f t="shared" si="6"/>
        <v>-0.48300000000000409</v>
      </c>
    </row>
    <row r="434" spans="1:2" x14ac:dyDescent="0.25">
      <c r="A434" s="2">
        <v>170.24299999999999</v>
      </c>
      <c r="B434" s="2">
        <f t="shared" si="6"/>
        <v>-0.36299999999999955</v>
      </c>
    </row>
    <row r="435" spans="1:2" x14ac:dyDescent="0.25">
      <c r="A435" s="2">
        <v>173.38200000000001</v>
      </c>
      <c r="B435" s="2">
        <f t="shared" si="6"/>
        <v>3.13900000000001</v>
      </c>
    </row>
    <row r="436" spans="1:2" x14ac:dyDescent="0.25">
      <c r="A436" s="2">
        <v>173.679</v>
      </c>
      <c r="B436" s="2">
        <f t="shared" si="6"/>
        <v>0.29699999999999704</v>
      </c>
    </row>
    <row r="437" spans="1:2" x14ac:dyDescent="0.25">
      <c r="A437" s="2">
        <v>173.7</v>
      </c>
      <c r="B437" s="2">
        <f t="shared" si="6"/>
        <v>2.0999999999986585E-2</v>
      </c>
    </row>
    <row r="438" spans="1:2" x14ac:dyDescent="0.25">
      <c r="A438" s="2">
        <v>173.89400000000001</v>
      </c>
      <c r="B438" s="2">
        <f t="shared" si="6"/>
        <v>0.19400000000001683</v>
      </c>
    </row>
    <row r="439" spans="1:2" x14ac:dyDescent="0.25">
      <c r="A439" s="2">
        <v>173.92400000000001</v>
      </c>
      <c r="B439" s="2">
        <f t="shared" si="6"/>
        <v>3.0000000000001137E-2</v>
      </c>
    </row>
    <row r="440" spans="1:2" x14ac:dyDescent="0.25">
      <c r="A440" s="2">
        <v>173.77799999999999</v>
      </c>
      <c r="B440" s="2">
        <f t="shared" si="6"/>
        <v>-0.14600000000001501</v>
      </c>
    </row>
    <row r="441" spans="1:2" x14ac:dyDescent="0.25">
      <c r="A441" s="2">
        <v>173.77500000000001</v>
      </c>
      <c r="B441" s="2">
        <f t="shared" si="6"/>
        <v>-2.9999999999859028E-3</v>
      </c>
    </row>
    <row r="442" spans="1:2" x14ac:dyDescent="0.25">
      <c r="A442" s="2">
        <v>174.298</v>
      </c>
      <c r="B442" s="2">
        <f t="shared" si="6"/>
        <v>0.52299999999999613</v>
      </c>
    </row>
    <row r="443" spans="1:2" x14ac:dyDescent="0.25">
      <c r="A443" s="2">
        <v>173.80199999999999</v>
      </c>
      <c r="B443" s="2">
        <f t="shared" si="6"/>
        <v>-0.49600000000000932</v>
      </c>
    </row>
    <row r="444" spans="1:2" x14ac:dyDescent="0.25">
      <c r="A444" s="2">
        <v>174.642</v>
      </c>
      <c r="B444" s="2">
        <f t="shared" si="6"/>
        <v>0.84000000000000341</v>
      </c>
    </row>
    <row r="445" spans="1:2" x14ac:dyDescent="0.25">
      <c r="A445" s="2">
        <v>174.44499999999999</v>
      </c>
      <c r="B445" s="2">
        <f t="shared" si="6"/>
        <v>-0.19700000000000273</v>
      </c>
    </row>
    <row r="446" spans="1:2" x14ac:dyDescent="0.25">
      <c r="A446" s="2">
        <v>173.37299999999999</v>
      </c>
      <c r="B446" s="2">
        <f t="shared" si="6"/>
        <v>-1.0720000000000027</v>
      </c>
    </row>
    <row r="447" spans="1:2" x14ac:dyDescent="0.25">
      <c r="A447" s="2">
        <v>173.107</v>
      </c>
      <c r="B447" s="2">
        <f t="shared" si="6"/>
        <v>-0.26599999999999113</v>
      </c>
    </row>
    <row r="448" spans="1:2" x14ac:dyDescent="0.25">
      <c r="A448" s="2">
        <v>172.95599999999999</v>
      </c>
      <c r="B448" s="2">
        <f t="shared" si="6"/>
        <v>-0.15100000000001046</v>
      </c>
    </row>
    <row r="449" spans="1:2" x14ac:dyDescent="0.25">
      <c r="A449" s="2">
        <v>173.142</v>
      </c>
      <c r="B449" s="2">
        <f t="shared" si="6"/>
        <v>0.18600000000000705</v>
      </c>
    </row>
    <row r="450" spans="1:2" x14ac:dyDescent="0.25">
      <c r="A450" s="2">
        <v>173.08600000000001</v>
      </c>
      <c r="B450" s="2">
        <f t="shared" si="6"/>
        <v>-5.5999999999983174E-2</v>
      </c>
    </row>
    <row r="451" spans="1:2" x14ac:dyDescent="0.25">
      <c r="A451" s="2">
        <v>173.226</v>
      </c>
      <c r="B451" s="2">
        <f t="shared" ref="B451:B474" si="7">A451-A450</f>
        <v>0.13999999999998636</v>
      </c>
    </row>
    <row r="452" spans="1:2" x14ac:dyDescent="0.25">
      <c r="A452" s="2">
        <v>173.45599999999999</v>
      </c>
      <c r="B452" s="2">
        <f t="shared" si="7"/>
        <v>0.22999999999998977</v>
      </c>
    </row>
    <row r="453" spans="1:2" x14ac:dyDescent="0.25">
      <c r="A453" s="2">
        <v>173.78899999999999</v>
      </c>
      <c r="B453" s="2">
        <f t="shared" si="7"/>
        <v>0.33299999999999841</v>
      </c>
    </row>
    <row r="454" spans="1:2" x14ac:dyDescent="0.25">
      <c r="A454" s="2">
        <v>173.8</v>
      </c>
      <c r="B454" s="2">
        <f t="shared" si="7"/>
        <v>1.1000000000024102E-2</v>
      </c>
    </row>
    <row r="455" spans="1:2" x14ac:dyDescent="0.25">
      <c r="A455" s="2">
        <v>173.8</v>
      </c>
      <c r="B455" s="2">
        <f t="shared" si="7"/>
        <v>0</v>
      </c>
    </row>
    <row r="456" spans="1:2" x14ac:dyDescent="0.25">
      <c r="A456" s="2">
        <v>173.732</v>
      </c>
      <c r="B456" s="2">
        <f t="shared" si="7"/>
        <v>-6.8000000000012051E-2</v>
      </c>
    </row>
    <row r="457" spans="1:2" x14ac:dyDescent="0.25">
      <c r="A457" s="2">
        <v>173.416</v>
      </c>
      <c r="B457" s="2">
        <f t="shared" si="7"/>
        <v>-0.3160000000000025</v>
      </c>
    </row>
    <row r="458" spans="1:2" x14ac:dyDescent="0.25">
      <c r="A458" s="2">
        <v>172.72900000000001</v>
      </c>
      <c r="B458" s="2">
        <f t="shared" si="7"/>
        <v>-0.6869999999999834</v>
      </c>
    </row>
    <row r="459" spans="1:2" x14ac:dyDescent="0.25">
      <c r="A459" s="2">
        <v>170.726</v>
      </c>
      <c r="B459" s="2">
        <f t="shared" si="7"/>
        <v>-2.0030000000000143</v>
      </c>
    </row>
    <row r="460" spans="1:2" x14ac:dyDescent="0.25">
      <c r="A460" s="2">
        <v>171.05199999999999</v>
      </c>
      <c r="B460" s="2">
        <f t="shared" si="7"/>
        <v>0.32599999999999341</v>
      </c>
    </row>
    <row r="461" spans="1:2" x14ac:dyDescent="0.25">
      <c r="A461" s="2">
        <v>171.17</v>
      </c>
      <c r="B461" s="2">
        <f t="shared" si="7"/>
        <v>0.117999999999995</v>
      </c>
    </row>
    <row r="462" spans="1:2" x14ac:dyDescent="0.25">
      <c r="A462" s="2">
        <v>171.22399999999999</v>
      </c>
      <c r="B462" s="2">
        <f t="shared" si="7"/>
        <v>5.4000000000002046E-2</v>
      </c>
    </row>
    <row r="463" spans="1:2" x14ac:dyDescent="0.25">
      <c r="A463" s="2">
        <v>171.50299999999999</v>
      </c>
      <c r="B463" s="2">
        <f t="shared" si="7"/>
        <v>0.27899999999999636</v>
      </c>
    </row>
    <row r="464" spans="1:2" x14ac:dyDescent="0.25">
      <c r="A464" s="2">
        <v>171.47399999999999</v>
      </c>
      <c r="B464" s="2">
        <f t="shared" si="7"/>
        <v>-2.8999999999996362E-2</v>
      </c>
    </row>
    <row r="465" spans="1:2" x14ac:dyDescent="0.25">
      <c r="A465" s="2">
        <v>171.452</v>
      </c>
      <c r="B465" s="2">
        <f t="shared" si="7"/>
        <v>-2.199999999999136E-2</v>
      </c>
    </row>
    <row r="466" spans="1:2" x14ac:dyDescent="0.25">
      <c r="A466" s="2">
        <v>171.40199999999999</v>
      </c>
      <c r="B466" s="2">
        <f t="shared" si="7"/>
        <v>-5.0000000000011369E-2</v>
      </c>
    </row>
    <row r="467" spans="1:2" x14ac:dyDescent="0.25">
      <c r="A467" s="2">
        <v>171.34399999999999</v>
      </c>
      <c r="B467" s="2">
        <f t="shared" si="7"/>
        <v>-5.7999999999992724E-2</v>
      </c>
    </row>
    <row r="468" spans="1:2" x14ac:dyDescent="0.25">
      <c r="A468" s="2">
        <v>170.965</v>
      </c>
      <c r="B468" s="2">
        <f t="shared" si="7"/>
        <v>-0.37899999999999068</v>
      </c>
    </row>
    <row r="469" spans="1:2" x14ac:dyDescent="0.25">
      <c r="A469" s="2">
        <v>170.708</v>
      </c>
      <c r="B469" s="2">
        <f t="shared" si="7"/>
        <v>-0.257000000000005</v>
      </c>
    </row>
    <row r="470" spans="1:2" x14ac:dyDescent="0.25">
      <c r="A470" s="2">
        <v>170.572</v>
      </c>
      <c r="B470" s="2">
        <f t="shared" si="7"/>
        <v>-0.13599999999999568</v>
      </c>
    </row>
    <row r="471" spans="1:2" x14ac:dyDescent="0.25">
      <c r="A471" s="2">
        <v>170.453</v>
      </c>
      <c r="B471" s="2">
        <f t="shared" si="7"/>
        <v>-0.11899999999999977</v>
      </c>
    </row>
    <row r="472" spans="1:2" x14ac:dyDescent="0.25">
      <c r="A472" s="2">
        <v>170.422</v>
      </c>
      <c r="B472" s="2">
        <f t="shared" si="7"/>
        <v>-3.1000000000005912E-2</v>
      </c>
    </row>
    <row r="473" spans="1:2" x14ac:dyDescent="0.25">
      <c r="A473" s="2">
        <v>170.7</v>
      </c>
      <c r="B473" s="2">
        <f t="shared" si="7"/>
        <v>0.27799999999999159</v>
      </c>
    </row>
    <row r="474" spans="1:2" x14ac:dyDescent="0.25">
      <c r="A474" s="2">
        <v>170.58</v>
      </c>
      <c r="B474" s="2">
        <f t="shared" si="7"/>
        <v>-0.11999999999997613</v>
      </c>
    </row>
    <row r="475" spans="1:2" x14ac:dyDescent="0.25">
      <c r="B475" s="2">
        <f>SUMIF(B2:B474, "&gt;0")</f>
        <v>206.94799999999995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Athlete Data</vt:lpstr>
      <vt:lpstr>Swim Calc</vt:lpstr>
      <vt:lpstr>Bike Calc</vt:lpstr>
      <vt:lpstr>Run Calc</vt:lpstr>
      <vt:lpstr>Race Pacing</vt:lpstr>
      <vt:lpstr>Bike Course</vt:lpstr>
      <vt:lpstr>Sheet1</vt:lpstr>
      <vt:lpstr>'Bike Course'!Rocketman_Course_with_Elevation_1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 Tidwell</dc:creator>
  <cp:lastModifiedBy>Trace Tidwell</cp:lastModifiedBy>
  <dcterms:created xsi:type="dcterms:W3CDTF">2016-06-22T15:19:52Z</dcterms:created>
  <dcterms:modified xsi:type="dcterms:W3CDTF">2016-07-29T15:58:29Z</dcterms:modified>
</cp:coreProperties>
</file>